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esliespeight/Desktop/"/>
    </mc:Choice>
  </mc:AlternateContent>
  <bookViews>
    <workbookView xWindow="80" yWindow="460" windowWidth="28800" windowHeight="16600" tabRatio="500"/>
  </bookViews>
  <sheets>
    <sheet name="Sheet1" sheetId="1" r:id="rId1"/>
  </sheets>
  <definedNames>
    <definedName name="PnPs_results" localSheetId="0">Sheet1!$A$1:$D$109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2" i="1"/>
  <c r="T6" i="1"/>
  <c r="S6" i="1"/>
  <c r="T5" i="1"/>
  <c r="S5" i="1"/>
  <c r="T4" i="1"/>
  <c r="S4" i="1"/>
  <c r="T3" i="1"/>
  <c r="S3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2" i="1"/>
  <c r="E10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8" i="1"/>
  <c r="E10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M6" i="1"/>
  <c r="N6" i="1"/>
  <c r="L6" i="1"/>
  <c r="M5" i="1"/>
  <c r="N5" i="1"/>
  <c r="L5" i="1"/>
  <c r="M4" i="1"/>
  <c r="N4" i="1"/>
  <c r="N3" i="1"/>
  <c r="M3" i="1"/>
  <c r="L3" i="1"/>
  <c r="L4" i="1"/>
  <c r="M2" i="1"/>
  <c r="N2" i="1"/>
  <c r="L2" i="1"/>
</calcChain>
</file>

<file path=xl/connections.xml><?xml version="1.0" encoding="utf-8"?>
<connections xmlns="http://schemas.openxmlformats.org/spreadsheetml/2006/main">
  <connection id="1" name="PnPs_results" type="6" refreshedVersion="0" background="1" saveData="1">
    <textPr fileType="mac" codePage="10000" sourceFile="/Users/lesliespeight/Documents/Histone Data/GitHub/biol-4386-project-Lspeight/output/PnPs_results.txt" delimited="0">
      <textFields count="6">
        <textField/>
        <textField position="9"/>
        <textField position="17"/>
        <textField position="26"/>
        <textField position="48"/>
        <textField position="72"/>
      </textFields>
    </textPr>
  </connection>
</connections>
</file>

<file path=xl/sharedStrings.xml><?xml version="1.0" encoding="utf-8"?>
<sst xmlns="http://schemas.openxmlformats.org/spreadsheetml/2006/main" count="243" uniqueCount="50">
  <si>
    <t>Lineage</t>
  </si>
  <si>
    <t>Ploidy</t>
  </si>
  <si>
    <t>Histone</t>
  </si>
  <si>
    <t>pn/ps</t>
  </si>
  <si>
    <t>Ax36G</t>
  </si>
  <si>
    <t>H2A</t>
  </si>
  <si>
    <t>H2B</t>
  </si>
  <si>
    <t>H3</t>
  </si>
  <si>
    <t>H4</t>
  </si>
  <si>
    <t>BR2</t>
  </si>
  <si>
    <t>Br</t>
  </si>
  <si>
    <t>GR12</t>
  </si>
  <si>
    <t>GR15</t>
  </si>
  <si>
    <t>GR6</t>
  </si>
  <si>
    <t>Gn1</t>
  </si>
  <si>
    <t>HP14</t>
  </si>
  <si>
    <t>Ianthe</t>
  </si>
  <si>
    <t>Kan</t>
  </si>
  <si>
    <t>Kn4</t>
  </si>
  <si>
    <t>LY1</t>
  </si>
  <si>
    <t>MP2</t>
  </si>
  <si>
    <t>MP5</t>
  </si>
  <si>
    <t>MP7</t>
  </si>
  <si>
    <t>MV35</t>
  </si>
  <si>
    <t>Mv</t>
  </si>
  <si>
    <t>Pest</t>
  </si>
  <si>
    <t>Pg14</t>
  </si>
  <si>
    <t>Pg7</t>
  </si>
  <si>
    <t>Po72</t>
  </si>
  <si>
    <t>Po92</t>
  </si>
  <si>
    <t>Ri13</t>
  </si>
  <si>
    <t>Rr3</t>
  </si>
  <si>
    <t>TP1</t>
  </si>
  <si>
    <t>Waik</t>
  </si>
  <si>
    <t>Yellow2</t>
  </si>
  <si>
    <t>Asex</t>
  </si>
  <si>
    <t>Sex</t>
  </si>
  <si>
    <t xml:space="preserve">Sexual </t>
  </si>
  <si>
    <t xml:space="preserve">Asexual </t>
  </si>
  <si>
    <t>https://support.office.com/en-us/article/Create-a-box-plot-10204530-8cdf-40fe-a711-2eb9785e510f</t>
  </si>
  <si>
    <t xml:space="preserve">I Followed These Instructions </t>
  </si>
  <si>
    <t>Sexuals</t>
  </si>
  <si>
    <t>H2A SEX</t>
  </si>
  <si>
    <t>H2A ASEX</t>
  </si>
  <si>
    <t>H2B SEX</t>
  </si>
  <si>
    <t>H2B ASEX</t>
  </si>
  <si>
    <t>H3 SEX</t>
  </si>
  <si>
    <t>H3 ASEX</t>
  </si>
  <si>
    <t>H4 SEX</t>
  </si>
  <si>
    <t>H4 ASEX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</si>
</sst>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1" fillId="0" borderId="0" xfId="0" applyFont="1"/>
    <xf numFmtId="0" fontId="7" fillId="7" borderId="1" xfId="0" applyFont="1" applyFill="1" applyBorder="1"/>
    <xf numFmtId="0" fontId="7" fillId="6" borderId="1" xfId="0" applyFont="1" applyFill="1" applyBorder="1"/>
    <xf numFmtId="0" fontId="1" fillId="6" borderId="1" xfId="0" applyFont="1" applyFill="1" applyBorder="1"/>
    <xf numFmtId="0" fontId="7" fillId="9" borderId="2" xfId="0" applyFont="1" applyFill="1" applyBorder="1"/>
    <xf numFmtId="0" fontId="1" fillId="9" borderId="2" xfId="0" applyFont="1" applyFill="1" applyBorder="1"/>
    <xf numFmtId="0" fontId="1" fillId="7" borderId="3" xfId="0" applyFont="1" applyFill="1" applyBorder="1"/>
    <xf numFmtId="0" fontId="7" fillId="8" borderId="2" xfId="0" applyFont="1" applyFill="1" applyBorder="1"/>
    <xf numFmtId="0" fontId="1" fillId="8" borderId="2" xfId="0" applyFont="1" applyFill="1" applyBorder="1"/>
    <xf numFmtId="0" fontId="2" fillId="10" borderId="0" xfId="0" applyFont="1" applyFill="1"/>
    <xf numFmtId="0" fontId="7" fillId="10" borderId="1" xfId="0" applyFont="1" applyFill="1" applyBorder="1"/>
    <xf numFmtId="0" fontId="1" fillId="10" borderId="1" xfId="0" applyFont="1" applyFill="1" applyBorder="1"/>
    <xf numFmtId="0" fontId="1" fillId="10" borderId="3" xfId="0" applyFont="1" applyFill="1" applyBorder="1"/>
    <xf numFmtId="0" fontId="7" fillId="10" borderId="2" xfId="0" applyFont="1" applyFill="1" applyBorder="1"/>
    <xf numFmtId="0" fontId="1" fillId="10" borderId="2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Pn/Ps</a:t>
            </a:r>
            <a:r>
              <a:rPr lang="en-US" baseline="0"/>
              <a:t> per lineage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Sheet1!$L$1:$N$1</c:f>
              <c:strCache>
                <c:ptCount val="3"/>
                <c:pt idx="0">
                  <c:v>Ax36G</c:v>
                </c:pt>
                <c:pt idx="1">
                  <c:v>BR2</c:v>
                </c:pt>
                <c:pt idx="2">
                  <c:v>GR12</c:v>
                </c:pt>
              </c:strCache>
            </c:strRef>
          </c:cat>
          <c:val>
            <c:numRef>
              <c:f>Sheet1!$L$2:$N$2</c:f>
              <c:numCache>
                <c:formatCode>General</c:formatCode>
                <c:ptCount val="3"/>
                <c:pt idx="0">
                  <c:v>0.0707958550532925</c:v>
                </c:pt>
                <c:pt idx="1">
                  <c:v>0.0108998095075019</c:v>
                </c:pt>
                <c:pt idx="2">
                  <c:v>0.152118759285193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Sheet1!$L$1:$N$1</c:f>
              <c:strCache>
                <c:ptCount val="3"/>
                <c:pt idx="0">
                  <c:v>Ax36G</c:v>
                </c:pt>
                <c:pt idx="1">
                  <c:v>BR2</c:v>
                </c:pt>
                <c:pt idx="2">
                  <c:v>GR12</c:v>
                </c:pt>
              </c:strCache>
            </c:strRef>
          </c:cat>
          <c:val>
            <c:numRef>
              <c:f>Sheet1!$L$3:$N$3</c:f>
              <c:numCache>
                <c:formatCode>General</c:formatCode>
                <c:ptCount val="3"/>
                <c:pt idx="0">
                  <c:v>0.14030131131557</c:v>
                </c:pt>
                <c:pt idx="1">
                  <c:v>0.0427675642329978</c:v>
                </c:pt>
                <c:pt idx="2">
                  <c:v>0.198065990528666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Sheet1!$L$1:$N$1</c:f>
              <c:strCache>
                <c:ptCount val="3"/>
                <c:pt idx="0">
                  <c:v>Ax36G</c:v>
                </c:pt>
                <c:pt idx="1">
                  <c:v>BR2</c:v>
                </c:pt>
                <c:pt idx="2">
                  <c:v>GR12</c:v>
                </c:pt>
              </c:strCache>
            </c:strRef>
          </c:cat>
          <c:val>
            <c:numRef>
              <c:f>Sheet1!$L$4:$N$4</c:f>
              <c:numCache>
                <c:formatCode>General</c:formatCode>
                <c:ptCount val="3"/>
                <c:pt idx="0">
                  <c:v>0.198635931722409</c:v>
                </c:pt>
                <c:pt idx="1">
                  <c:v>0.0551881737287586</c:v>
                </c:pt>
                <c:pt idx="2">
                  <c:v>0.217419138649177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Sheet1!$L$1:$N$1</c:f>
              <c:strCache>
                <c:ptCount val="3"/>
                <c:pt idx="0">
                  <c:v>Ax36G</c:v>
                </c:pt>
                <c:pt idx="1">
                  <c:v>BR2</c:v>
                </c:pt>
                <c:pt idx="2">
                  <c:v>GR12</c:v>
                </c:pt>
              </c:strCache>
            </c:strRef>
          </c:cat>
          <c:val>
            <c:numRef>
              <c:f>Sheet1!$L$5:$N$5</c:f>
              <c:numCache>
                <c:formatCode>General</c:formatCode>
                <c:ptCount val="3"/>
                <c:pt idx="0">
                  <c:v>0.271241112714099</c:v>
                </c:pt>
                <c:pt idx="1">
                  <c:v>0.0764322506638392</c:v>
                </c:pt>
                <c:pt idx="2">
                  <c:v>0.226724788209931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Sheet1!$L$1:$N$1</c:f>
              <c:strCache>
                <c:ptCount val="3"/>
                <c:pt idx="0">
                  <c:v>Ax36G</c:v>
                </c:pt>
                <c:pt idx="1">
                  <c:v>BR2</c:v>
                </c:pt>
                <c:pt idx="2">
                  <c:v>GR12</c:v>
                </c:pt>
              </c:strCache>
            </c:strRef>
          </c:cat>
          <c:val>
            <c:numRef>
              <c:f>Sheet1!$L$6:$N$6</c:f>
              <c:numCache>
                <c:formatCode>General</c:formatCode>
                <c:ptCount val="3"/>
                <c:pt idx="0">
                  <c:v>0.383558250730926</c:v>
                </c:pt>
                <c:pt idx="1">
                  <c:v>0.134770407707294</c:v>
                </c:pt>
                <c:pt idx="2">
                  <c:v>0.242529523774134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28561808"/>
        <c:axId val="-928582928"/>
      </c:barChart>
      <c:catAx>
        <c:axId val="-9285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582928"/>
        <c:crosses val="autoZero"/>
        <c:auto val="1"/>
        <c:lblAlgn val="ctr"/>
        <c:lblOffset val="100"/>
        <c:noMultiLvlLbl val="0"/>
      </c:catAx>
      <c:valAx>
        <c:axId val="-9285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5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19050</xdr:rowOff>
    </xdr:from>
    <xdr:to>
      <xdr:col>13</xdr:col>
      <xdr:colOff>311150</xdr:colOff>
      <xdr:row>20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nPs_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tabSelected="1" topLeftCell="N1" workbookViewId="0">
      <selection activeCell="AH14" sqref="AH14"/>
    </sheetView>
  </sheetViews>
  <sheetFormatPr baseColWidth="10" defaultRowHeight="16" x14ac:dyDescent="0.2"/>
  <cols>
    <col min="1" max="1" width="7.5" bestFit="1" customWidth="1"/>
    <col min="2" max="2" width="14" bestFit="1" customWidth="1"/>
    <col min="3" max="3" width="6" bestFit="1" customWidth="1"/>
    <col min="4" max="4" width="7.33203125" bestFit="1" customWidth="1"/>
    <col min="7" max="7" width="10.83203125" style="5"/>
    <col min="15" max="15" width="10.83203125" style="5"/>
    <col min="16" max="16" width="10.83203125" style="6" customWidth="1"/>
    <col min="17" max="17" width="10.83203125" style="7"/>
    <col min="23" max="23" width="10.83203125" style="5"/>
    <col min="24" max="24" width="10.83203125" style="9"/>
    <col min="25" max="25" width="10.83203125" style="10"/>
    <col min="26" max="26" width="10.83203125" style="8"/>
    <col min="27" max="27" width="10.83203125" style="13"/>
    <col min="28" max="28" width="10.83203125" style="14"/>
    <col min="29" max="29" width="10.83203125" style="15"/>
    <col min="30" max="30" width="10.83203125" style="11"/>
    <col min="31" max="31" width="10.83203125" style="12"/>
  </cols>
  <sheetData>
    <row r="1" spans="1:31" x14ac:dyDescent="0.2">
      <c r="A1" t="s">
        <v>0</v>
      </c>
      <c r="B1" t="s">
        <v>3</v>
      </c>
      <c r="C1" t="s">
        <v>1</v>
      </c>
      <c r="D1" t="s">
        <v>2</v>
      </c>
      <c r="H1" s="4" t="s">
        <v>4</v>
      </c>
      <c r="I1" s="3" t="s">
        <v>9</v>
      </c>
      <c r="J1" s="2" t="s">
        <v>11</v>
      </c>
      <c r="L1" s="16" t="s">
        <v>4</v>
      </c>
      <c r="M1" s="16" t="s">
        <v>9</v>
      </c>
      <c r="N1" s="16" t="s">
        <v>11</v>
      </c>
      <c r="P1" s="6" t="s">
        <v>41</v>
      </c>
      <c r="Q1" s="7" t="s">
        <v>38</v>
      </c>
      <c r="S1" s="16" t="s">
        <v>37</v>
      </c>
      <c r="T1" s="16" t="s">
        <v>38</v>
      </c>
      <c r="X1" s="17" t="s">
        <v>42</v>
      </c>
      <c r="Y1" s="18" t="s">
        <v>43</v>
      </c>
      <c r="Z1" s="17" t="s">
        <v>44</v>
      </c>
      <c r="AA1" s="19" t="s">
        <v>45</v>
      </c>
      <c r="AB1" s="20" t="s">
        <v>46</v>
      </c>
      <c r="AC1" s="21" t="s">
        <v>47</v>
      </c>
      <c r="AD1" s="20" t="s">
        <v>48</v>
      </c>
      <c r="AE1" s="21" t="s">
        <v>49</v>
      </c>
    </row>
    <row r="2" spans="1:31" x14ac:dyDescent="0.2">
      <c r="A2" s="4" t="s">
        <v>4</v>
      </c>
      <c r="B2" s="4">
        <v>0.163469796736329</v>
      </c>
      <c r="C2" s="4">
        <v>3</v>
      </c>
      <c r="D2" s="4" t="s">
        <v>5</v>
      </c>
      <c r="E2">
        <f>IF(D2="H2A",AVERAGE(B2:B5),"")</f>
        <v>0.21290649230725936</v>
      </c>
      <c r="H2" s="4">
        <v>0.163469796736329</v>
      </c>
      <c r="I2" s="3">
        <v>5.3390149141496403E-2</v>
      </c>
      <c r="J2" s="2">
        <v>0.242529523774134</v>
      </c>
      <c r="L2">
        <f>MIN(H2:H5)</f>
        <v>7.07958550532925E-2</v>
      </c>
      <c r="M2">
        <f t="shared" ref="M2:N2" si="0">MIN(I2:I5)</f>
        <v>1.08998095075019E-2</v>
      </c>
      <c r="N2">
        <f t="shared" si="0"/>
        <v>0.152118759285193</v>
      </c>
      <c r="P2" s="6" t="str">
        <f>IF(C2=2,E2,"")</f>
        <v/>
      </c>
      <c r="Q2" s="7">
        <f>IF(OR(C2=3,C2=4),E2,"")</f>
        <v>0.21290649230725936</v>
      </c>
      <c r="S2">
        <f>MIN(P2:P109)</f>
        <v>1.9996756274412057E-2</v>
      </c>
      <c r="T2">
        <f>MIN(Q2:Q109)</f>
        <v>5.2340509679600087E-3</v>
      </c>
      <c r="X2" s="9" t="str">
        <f>IF(AND(D2="H2A",C2=2),B2,"")</f>
        <v/>
      </c>
      <c r="Y2" s="10">
        <f>IF(AND(D2="H2A",OR(C2=3,C2=4)),B2,"")</f>
        <v>0.163469796736329</v>
      </c>
      <c r="Z2" s="8" t="str">
        <f>IF(AND(D3="H2B",C3=2),B3,"")</f>
        <v/>
      </c>
      <c r="AA2" s="13">
        <f>IF(AND(D3="H2B",OR(C3=3,C3=4)),B3,"")</f>
        <v>7.07958550532925E-2</v>
      </c>
      <c r="AB2" s="14" t="str">
        <f>IF(AND(D4="H3",C4=2),B4,"")</f>
        <v/>
      </c>
      <c r="AC2" s="15">
        <f>IF(AND(D4="H3",OR(C4=3,C4=4)),B4,"")</f>
        <v>0.23380206670848999</v>
      </c>
      <c r="AD2" s="11" t="str">
        <f>IF(AND(D5="H4",C5=2),B5,"")</f>
        <v/>
      </c>
      <c r="AE2" s="12">
        <f>IF(AND(D5="H4",OR(C5=3,C5=4)),B5,"")</f>
        <v>0.38355825073092598</v>
      </c>
    </row>
    <row r="3" spans="1:31" x14ac:dyDescent="0.2">
      <c r="A3" s="4" t="s">
        <v>4</v>
      </c>
      <c r="B3" s="4">
        <v>7.07958550532925E-2</v>
      </c>
      <c r="C3" s="4">
        <v>3</v>
      </c>
      <c r="D3" s="4" t="s">
        <v>6</v>
      </c>
      <c r="E3" t="str">
        <f t="shared" ref="E3:E66" si="1">IF(D3="H2A",AVERAGE(B3:B6),"")</f>
        <v/>
      </c>
      <c r="H3" s="4">
        <v>7.07958550532925E-2</v>
      </c>
      <c r="I3" s="3">
        <v>1.08998095075019E-2</v>
      </c>
      <c r="J3" s="2">
        <v>0.152118759285193</v>
      </c>
      <c r="L3">
        <f>_xlfn.QUARTILE.INC(H2:H5,1)</f>
        <v>0.14030131131556989</v>
      </c>
      <c r="M3">
        <f>_xlfn.QUARTILE.INC(I2:I5,1)</f>
        <v>4.2767564232997775E-2</v>
      </c>
      <c r="N3">
        <f>_xlfn.QUARTILE.INC(J2:J5,1)</f>
        <v>0.1980659905286665</v>
      </c>
      <c r="P3" s="6" t="str">
        <f t="shared" ref="P3:R66" si="2">IF(C3=2,E3,"")</f>
        <v/>
      </c>
      <c r="Q3" s="7" t="str">
        <f t="shared" ref="Q3:Q66" si="3">IF(OR(C3=3,C3=4),E3,"")</f>
        <v/>
      </c>
      <c r="S3">
        <f>_xlfn.QUARTILE.INC(P2:P109,1)</f>
        <v>4.7974531226829001E-2</v>
      </c>
      <c r="T3">
        <f>_xlfn.QUARTILE.INC(Q2:Q109,1)</f>
        <v>8.564208800987122E-2</v>
      </c>
      <c r="X3" s="9" t="str">
        <f t="shared" ref="X3:X66" si="4">IF(AND(D3="H2A",C3=2),B3,"")</f>
        <v/>
      </c>
      <c r="Y3" s="10" t="str">
        <f t="shared" ref="Y3:Y66" si="5">IF(AND(D3="H2A",OR(C3=3,C3=4)),B3,"")</f>
        <v/>
      </c>
      <c r="Z3" s="8" t="str">
        <f t="shared" ref="Z3:Z66" si="6">IF(AND(D4="H2B",C4=2),B4,"")</f>
        <v/>
      </c>
      <c r="AA3" s="13" t="str">
        <f t="shared" ref="AA3:AA66" si="7">IF(AND(D4="H2B",OR(C4=3,C4=4)),B4,"")</f>
        <v/>
      </c>
      <c r="AB3" s="14" t="str">
        <f t="shared" ref="AB3:AB66" si="8">IF(AND(D5="H3",C5=2),B5,"")</f>
        <v/>
      </c>
      <c r="AC3" s="15" t="str">
        <f t="shared" ref="AC3:AC66" si="9">IF(AND(D5="H3",OR(C5=3,C5=4)),B5,"")</f>
        <v/>
      </c>
      <c r="AD3" s="11" t="str">
        <f t="shared" ref="AD3:AD66" si="10">IF(AND(D6="H4",C6=2),B6,"")</f>
        <v/>
      </c>
      <c r="AE3" s="12" t="str">
        <f t="shared" ref="AE3:AE66" si="11">IF(AND(D6="H4",OR(C6=3,C6=4)),B6,"")</f>
        <v/>
      </c>
    </row>
    <row r="4" spans="1:31" x14ac:dyDescent="0.2">
      <c r="A4" s="4" t="s">
        <v>4</v>
      </c>
      <c r="B4" s="4">
        <v>0.23380206670848999</v>
      </c>
      <c r="C4" s="4">
        <v>3</v>
      </c>
      <c r="D4" s="4" t="s">
        <v>7</v>
      </c>
      <c r="E4" t="str">
        <f t="shared" si="1"/>
        <v/>
      </c>
      <c r="H4" s="4">
        <v>0.23380206670848999</v>
      </c>
      <c r="I4" s="3">
        <v>5.6986198316020899E-2</v>
      </c>
      <c r="J4" s="2">
        <v>0.21338173427649099</v>
      </c>
      <c r="L4">
        <f>_xlfn.QUARTILE.INC(H2:H5,2)</f>
        <v>0.19863593172240951</v>
      </c>
      <c r="M4">
        <f t="shared" ref="M4:N4" si="12">_xlfn.QUARTILE.INC(I2:I5,2)</f>
        <v>5.5188173728758651E-2</v>
      </c>
      <c r="N4">
        <f t="shared" si="12"/>
        <v>0.2174191386491775</v>
      </c>
      <c r="P4" s="6" t="str">
        <f t="shared" si="2"/>
        <v/>
      </c>
      <c r="Q4" s="7" t="str">
        <f t="shared" si="3"/>
        <v/>
      </c>
      <c r="S4">
        <f>_xlfn.QUARTILE.INC(P2:P109,2)</f>
        <v>7.4530394867826089E-2</v>
      </c>
      <c r="T4">
        <f>_xlfn.QUARTILE.INC(Q2:Q109,2)</f>
        <v>0.14848826366319753</v>
      </c>
      <c r="X4" s="9" t="str">
        <f t="shared" si="4"/>
        <v/>
      </c>
      <c r="Y4" s="10" t="str">
        <f t="shared" si="5"/>
        <v/>
      </c>
      <c r="Z4" s="8" t="str">
        <f t="shared" si="6"/>
        <v/>
      </c>
      <c r="AA4" s="13" t="str">
        <f t="shared" si="7"/>
        <v/>
      </c>
      <c r="AB4" s="14" t="str">
        <f t="shared" si="8"/>
        <v/>
      </c>
      <c r="AC4" s="15" t="str">
        <f t="shared" si="9"/>
        <v/>
      </c>
      <c r="AD4" s="11" t="str">
        <f t="shared" si="10"/>
        <v/>
      </c>
      <c r="AE4" s="12" t="str">
        <f t="shared" si="11"/>
        <v/>
      </c>
    </row>
    <row r="5" spans="1:31" x14ac:dyDescent="0.2">
      <c r="A5" s="4" t="s">
        <v>4</v>
      </c>
      <c r="B5" s="4">
        <v>0.38355825073092598</v>
      </c>
      <c r="C5" s="4">
        <v>3</v>
      </c>
      <c r="D5" s="4" t="s">
        <v>8</v>
      </c>
      <c r="E5" t="str">
        <f t="shared" si="1"/>
        <v/>
      </c>
      <c r="H5" s="4">
        <v>0.38355825073092598</v>
      </c>
      <c r="I5" s="3">
        <v>0.13477040770729401</v>
      </c>
      <c r="J5" s="2">
        <v>0.22145654302186399</v>
      </c>
      <c r="L5">
        <f>_xlfn.QUARTILE.INC(H2:H5,3)</f>
        <v>0.27124111271409901</v>
      </c>
      <c r="M5">
        <f t="shared" ref="M5:N5" si="13">_xlfn.QUARTILE.INC(I2:I5,3)</f>
        <v>7.6432250663839185E-2</v>
      </c>
      <c r="N5">
        <f t="shared" si="13"/>
        <v>0.2267247882099315</v>
      </c>
      <c r="P5" s="6" t="str">
        <f t="shared" si="2"/>
        <v/>
      </c>
      <c r="Q5" s="7" t="str">
        <f t="shared" si="3"/>
        <v/>
      </c>
      <c r="S5">
        <f>_xlfn.QUARTILE.INC(P2:P109,3)</f>
        <v>0.11757441848162434</v>
      </c>
      <c r="T5">
        <f>_xlfn.QUARTILE.INC(Q2:Q109,3)</f>
        <v>0.41226941355742464</v>
      </c>
      <c r="X5" s="9" t="str">
        <f t="shared" si="4"/>
        <v/>
      </c>
      <c r="Y5" s="10" t="str">
        <f t="shared" si="5"/>
        <v/>
      </c>
      <c r="Z5" s="8" t="str">
        <f t="shared" si="6"/>
        <v/>
      </c>
      <c r="AA5" s="13" t="str">
        <f t="shared" si="7"/>
        <v/>
      </c>
      <c r="AB5" s="14" t="str">
        <f t="shared" si="8"/>
        <v/>
      </c>
      <c r="AC5" s="15" t="str">
        <f t="shared" si="9"/>
        <v/>
      </c>
      <c r="AD5" s="11" t="str">
        <f t="shared" si="10"/>
        <v/>
      </c>
      <c r="AE5" s="12" t="str">
        <f t="shared" si="11"/>
        <v/>
      </c>
    </row>
    <row r="6" spans="1:31" x14ac:dyDescent="0.2">
      <c r="A6" s="3" t="s">
        <v>9</v>
      </c>
      <c r="B6" s="3">
        <v>5.3390149141496403E-2</v>
      </c>
      <c r="C6" s="3">
        <v>2</v>
      </c>
      <c r="D6" s="3" t="s">
        <v>5</v>
      </c>
      <c r="E6">
        <f t="shared" si="1"/>
        <v>6.4011641168078309E-2</v>
      </c>
      <c r="H6" t="s">
        <v>35</v>
      </c>
      <c r="I6" t="s">
        <v>36</v>
      </c>
      <c r="J6" t="s">
        <v>35</v>
      </c>
      <c r="L6">
        <f>MAX(H2:H5)</f>
        <v>0.38355825073092598</v>
      </c>
      <c r="M6">
        <f t="shared" ref="M6:N6" si="14">MAX(I2:I5)</f>
        <v>0.13477040770729401</v>
      </c>
      <c r="N6">
        <f t="shared" si="14"/>
        <v>0.242529523774134</v>
      </c>
      <c r="P6" s="6">
        <f t="shared" si="2"/>
        <v>6.4011641168078309E-2</v>
      </c>
      <c r="Q6" s="7" t="str">
        <f t="shared" si="3"/>
        <v/>
      </c>
      <c r="S6">
        <f>MAX(P2:P109)</f>
        <v>1.0941689178105414</v>
      </c>
      <c r="T6">
        <f>MAX(Q2:Q109)</f>
        <v>1.1552482750157367</v>
      </c>
      <c r="X6" s="9">
        <f t="shared" si="4"/>
        <v>5.3390149141496403E-2</v>
      </c>
      <c r="Y6" s="10" t="str">
        <f t="shared" si="5"/>
        <v/>
      </c>
      <c r="Z6" s="8">
        <f t="shared" si="6"/>
        <v>1.08998095075019E-2</v>
      </c>
      <c r="AA6" s="13" t="str">
        <f t="shared" si="7"/>
        <v/>
      </c>
      <c r="AB6" s="14">
        <f t="shared" si="8"/>
        <v>5.6986198316020899E-2</v>
      </c>
      <c r="AC6" s="15" t="str">
        <f t="shared" si="9"/>
        <v/>
      </c>
      <c r="AD6" s="11">
        <f t="shared" si="10"/>
        <v>0.13477040770729401</v>
      </c>
      <c r="AE6" s="12" t="str">
        <f t="shared" si="11"/>
        <v/>
      </c>
    </row>
    <row r="7" spans="1:31" x14ac:dyDescent="0.2">
      <c r="A7" s="3" t="s">
        <v>9</v>
      </c>
      <c r="B7" s="3">
        <v>1.08998095075019E-2</v>
      </c>
      <c r="C7" s="3">
        <v>2</v>
      </c>
      <c r="D7" s="3" t="s">
        <v>6</v>
      </c>
      <c r="E7" t="str">
        <f t="shared" si="1"/>
        <v/>
      </c>
      <c r="P7" s="6" t="str">
        <f t="shared" si="2"/>
        <v/>
      </c>
      <c r="Q7" s="7" t="str">
        <f t="shared" si="3"/>
        <v/>
      </c>
      <c r="X7" s="9" t="str">
        <f t="shared" si="4"/>
        <v/>
      </c>
      <c r="Y7" s="10" t="str">
        <f t="shared" si="5"/>
        <v/>
      </c>
      <c r="Z7" s="8" t="str">
        <f t="shared" si="6"/>
        <v/>
      </c>
      <c r="AA7" s="13" t="str">
        <f t="shared" si="7"/>
        <v/>
      </c>
      <c r="AB7" s="14" t="str">
        <f t="shared" si="8"/>
        <v/>
      </c>
      <c r="AC7" s="15" t="str">
        <f t="shared" si="9"/>
        <v/>
      </c>
      <c r="AD7" s="11" t="str">
        <f t="shared" si="10"/>
        <v/>
      </c>
      <c r="AE7" s="12" t="str">
        <f t="shared" si="11"/>
        <v/>
      </c>
    </row>
    <row r="8" spans="1:31" x14ac:dyDescent="0.2">
      <c r="A8" s="3" t="s">
        <v>9</v>
      </c>
      <c r="B8" s="3">
        <v>5.6986198316020899E-2</v>
      </c>
      <c r="C8" s="3">
        <v>2</v>
      </c>
      <c r="D8" s="3" t="s">
        <v>7</v>
      </c>
      <c r="E8" t="str">
        <f t="shared" si="1"/>
        <v/>
      </c>
      <c r="P8" s="6" t="str">
        <f t="shared" si="2"/>
        <v/>
      </c>
      <c r="Q8" s="7" t="str">
        <f t="shared" si="3"/>
        <v/>
      </c>
      <c r="X8" s="9" t="str">
        <f t="shared" si="4"/>
        <v/>
      </c>
      <c r="Y8" s="10" t="str">
        <f t="shared" si="5"/>
        <v/>
      </c>
      <c r="Z8" s="8" t="str">
        <f t="shared" si="6"/>
        <v/>
      </c>
      <c r="AA8" s="13" t="str">
        <f t="shared" si="7"/>
        <v/>
      </c>
      <c r="AB8" s="14" t="str">
        <f t="shared" si="8"/>
        <v/>
      </c>
      <c r="AC8" s="15" t="str">
        <f t="shared" si="9"/>
        <v/>
      </c>
      <c r="AD8" s="11" t="str">
        <f t="shared" si="10"/>
        <v/>
      </c>
      <c r="AE8" s="12" t="str">
        <f t="shared" si="11"/>
        <v/>
      </c>
    </row>
    <row r="9" spans="1:31" x14ac:dyDescent="0.2">
      <c r="A9" s="3" t="s">
        <v>9</v>
      </c>
      <c r="B9" s="3">
        <v>0.13477040770729401</v>
      </c>
      <c r="C9" s="3">
        <v>2</v>
      </c>
      <c r="D9" s="3" t="s">
        <v>8</v>
      </c>
      <c r="E9" t="str">
        <f t="shared" si="1"/>
        <v/>
      </c>
      <c r="P9" s="6" t="str">
        <f t="shared" si="2"/>
        <v/>
      </c>
      <c r="Q9" s="7" t="str">
        <f t="shared" si="3"/>
        <v/>
      </c>
      <c r="X9" s="9" t="str">
        <f t="shared" si="4"/>
        <v/>
      </c>
      <c r="Y9" s="10" t="str">
        <f t="shared" si="5"/>
        <v/>
      </c>
      <c r="Z9" s="8" t="str">
        <f t="shared" si="6"/>
        <v/>
      </c>
      <c r="AA9" s="13" t="str">
        <f t="shared" si="7"/>
        <v/>
      </c>
      <c r="AB9" s="14" t="str">
        <f t="shared" si="8"/>
        <v/>
      </c>
      <c r="AC9" s="15" t="str">
        <f t="shared" si="9"/>
        <v/>
      </c>
      <c r="AD9" s="11" t="str">
        <f t="shared" si="10"/>
        <v/>
      </c>
      <c r="AE9" s="12" t="str">
        <f t="shared" si="11"/>
        <v/>
      </c>
    </row>
    <row r="10" spans="1:31" x14ac:dyDescent="0.2">
      <c r="A10" t="s">
        <v>10</v>
      </c>
      <c r="B10">
        <v>3.5185829511307901E-2</v>
      </c>
      <c r="C10">
        <v>3</v>
      </c>
      <c r="D10" t="s">
        <v>5</v>
      </c>
      <c r="E10">
        <f t="shared" si="1"/>
        <v>5.1341027835072856E-2</v>
      </c>
      <c r="P10" s="6" t="str">
        <f t="shared" si="2"/>
        <v/>
      </c>
      <c r="Q10" s="7">
        <f t="shared" si="3"/>
        <v>5.1341027835072856E-2</v>
      </c>
      <c r="X10" s="9" t="str">
        <f t="shared" si="4"/>
        <v/>
      </c>
      <c r="Y10" s="10">
        <f t="shared" si="5"/>
        <v>3.5185829511307901E-2</v>
      </c>
      <c r="Z10" s="8" t="str">
        <f t="shared" si="6"/>
        <v/>
      </c>
      <c r="AA10" s="13">
        <f t="shared" si="7"/>
        <v>3.4881550814842899E-2</v>
      </c>
      <c r="AB10" s="14" t="str">
        <f t="shared" si="8"/>
        <v/>
      </c>
      <c r="AC10" s="15">
        <f t="shared" si="9"/>
        <v>3.83182306352872E-2</v>
      </c>
      <c r="AD10" s="11" t="str">
        <f t="shared" si="10"/>
        <v/>
      </c>
      <c r="AE10" s="12">
        <f t="shared" si="11"/>
        <v>9.6978500378853402E-2</v>
      </c>
    </row>
    <row r="11" spans="1:31" x14ac:dyDescent="0.2">
      <c r="A11" t="s">
        <v>10</v>
      </c>
      <c r="B11">
        <v>3.4881550814842899E-2</v>
      </c>
      <c r="C11">
        <v>3</v>
      </c>
      <c r="D11" t="s">
        <v>6</v>
      </c>
      <c r="E11" t="str">
        <f t="shared" si="1"/>
        <v/>
      </c>
      <c r="P11" s="6" t="str">
        <f t="shared" si="2"/>
        <v/>
      </c>
      <c r="Q11" s="7" t="str">
        <f t="shared" si="3"/>
        <v/>
      </c>
      <c r="X11" s="9" t="str">
        <f t="shared" si="4"/>
        <v/>
      </c>
      <c r="Y11" s="10" t="str">
        <f t="shared" si="5"/>
        <v/>
      </c>
      <c r="Z11" s="8" t="str">
        <f t="shared" si="6"/>
        <v/>
      </c>
      <c r="AA11" s="13" t="str">
        <f t="shared" si="7"/>
        <v/>
      </c>
      <c r="AB11" s="14" t="str">
        <f t="shared" si="8"/>
        <v/>
      </c>
      <c r="AC11" s="15" t="str">
        <f t="shared" si="9"/>
        <v/>
      </c>
      <c r="AD11" s="11" t="str">
        <f t="shared" si="10"/>
        <v/>
      </c>
      <c r="AE11" s="12" t="str">
        <f t="shared" si="11"/>
        <v/>
      </c>
    </row>
    <row r="12" spans="1:31" x14ac:dyDescent="0.2">
      <c r="A12" t="s">
        <v>10</v>
      </c>
      <c r="B12">
        <v>3.83182306352872E-2</v>
      </c>
      <c r="C12">
        <v>3</v>
      </c>
      <c r="D12" t="s">
        <v>7</v>
      </c>
      <c r="E12" t="str">
        <f t="shared" si="1"/>
        <v/>
      </c>
      <c r="P12" s="6" t="str">
        <f t="shared" si="2"/>
        <v/>
      </c>
      <c r="Q12" s="7" t="str">
        <f t="shared" si="3"/>
        <v/>
      </c>
      <c r="X12" s="9" t="str">
        <f t="shared" si="4"/>
        <v/>
      </c>
      <c r="Y12" s="10" t="str">
        <f t="shared" si="5"/>
        <v/>
      </c>
      <c r="Z12" s="8" t="str">
        <f t="shared" si="6"/>
        <v/>
      </c>
      <c r="AA12" s="13" t="str">
        <f t="shared" si="7"/>
        <v/>
      </c>
      <c r="AB12" s="14" t="str">
        <f t="shared" si="8"/>
        <v/>
      </c>
      <c r="AC12" s="15" t="str">
        <f t="shared" si="9"/>
        <v/>
      </c>
      <c r="AD12" s="11" t="str">
        <f t="shared" si="10"/>
        <v/>
      </c>
      <c r="AE12" s="12" t="str">
        <f t="shared" si="11"/>
        <v/>
      </c>
    </row>
    <row r="13" spans="1:31" x14ac:dyDescent="0.2">
      <c r="A13" t="s">
        <v>10</v>
      </c>
      <c r="B13">
        <v>9.6978500378853402E-2</v>
      </c>
      <c r="C13">
        <v>3</v>
      </c>
      <c r="D13" t="s">
        <v>8</v>
      </c>
      <c r="E13" t="str">
        <f t="shared" si="1"/>
        <v/>
      </c>
      <c r="P13" s="6" t="str">
        <f t="shared" si="2"/>
        <v/>
      </c>
      <c r="Q13" s="7" t="str">
        <f t="shared" si="3"/>
        <v/>
      </c>
      <c r="X13" s="9" t="str">
        <f t="shared" si="4"/>
        <v/>
      </c>
      <c r="Y13" s="10" t="str">
        <f t="shared" si="5"/>
        <v/>
      </c>
      <c r="Z13" s="8" t="str">
        <f t="shared" si="6"/>
        <v/>
      </c>
      <c r="AA13" s="13" t="str">
        <f t="shared" si="7"/>
        <v/>
      </c>
      <c r="AB13" s="14" t="str">
        <f t="shared" si="8"/>
        <v/>
      </c>
      <c r="AC13" s="15" t="str">
        <f t="shared" si="9"/>
        <v/>
      </c>
      <c r="AD13" s="11" t="str">
        <f t="shared" si="10"/>
        <v/>
      </c>
      <c r="AE13" s="12" t="str">
        <f t="shared" si="11"/>
        <v/>
      </c>
    </row>
    <row r="14" spans="1:31" x14ac:dyDescent="0.2">
      <c r="A14" s="2" t="s">
        <v>11</v>
      </c>
      <c r="B14" s="2">
        <v>0.242529523774134</v>
      </c>
      <c r="C14" s="2">
        <v>4</v>
      </c>
      <c r="D14" s="2" t="s">
        <v>5</v>
      </c>
      <c r="E14">
        <f t="shared" si="1"/>
        <v>0.20737164008942049</v>
      </c>
      <c r="P14" s="6" t="str">
        <f t="shared" si="2"/>
        <v/>
      </c>
      <c r="Q14" s="7">
        <f t="shared" si="3"/>
        <v>0.20737164008942049</v>
      </c>
      <c r="X14" s="9" t="str">
        <f t="shared" si="4"/>
        <v/>
      </c>
      <c r="Y14" s="10">
        <f t="shared" si="5"/>
        <v>0.242529523774134</v>
      </c>
      <c r="Z14" s="8" t="str">
        <f t="shared" si="6"/>
        <v/>
      </c>
      <c r="AA14" s="13">
        <f t="shared" si="7"/>
        <v>0.152118759285193</v>
      </c>
      <c r="AB14" s="14" t="str">
        <f t="shared" si="8"/>
        <v/>
      </c>
      <c r="AC14" s="15">
        <f t="shared" si="9"/>
        <v>0.21338173427649099</v>
      </c>
      <c r="AD14" s="11" t="str">
        <f t="shared" si="10"/>
        <v/>
      </c>
      <c r="AE14" s="12">
        <f t="shared" si="11"/>
        <v>0.22145654302186399</v>
      </c>
    </row>
    <row r="15" spans="1:31" x14ac:dyDescent="0.2">
      <c r="A15" s="2" t="s">
        <v>11</v>
      </c>
      <c r="B15" s="2">
        <v>0.152118759285193</v>
      </c>
      <c r="C15" s="2">
        <v>4</v>
      </c>
      <c r="D15" s="2" t="s">
        <v>6</v>
      </c>
      <c r="E15" t="str">
        <f t="shared" si="1"/>
        <v/>
      </c>
      <c r="P15" s="6" t="str">
        <f t="shared" si="2"/>
        <v/>
      </c>
      <c r="Q15" s="7" t="str">
        <f t="shared" si="3"/>
        <v/>
      </c>
      <c r="X15" s="9" t="str">
        <f t="shared" si="4"/>
        <v/>
      </c>
      <c r="Y15" s="10" t="str">
        <f t="shared" si="5"/>
        <v/>
      </c>
      <c r="Z15" s="8" t="str">
        <f t="shared" si="6"/>
        <v/>
      </c>
      <c r="AA15" s="13" t="str">
        <f t="shared" si="7"/>
        <v/>
      </c>
      <c r="AB15" s="14" t="str">
        <f t="shared" si="8"/>
        <v/>
      </c>
      <c r="AC15" s="15" t="str">
        <f t="shared" si="9"/>
        <v/>
      </c>
      <c r="AD15" s="11" t="str">
        <f t="shared" si="10"/>
        <v/>
      </c>
      <c r="AE15" s="12" t="str">
        <f t="shared" si="11"/>
        <v/>
      </c>
    </row>
    <row r="16" spans="1:31" x14ac:dyDescent="0.2">
      <c r="A16" s="2" t="s">
        <v>11</v>
      </c>
      <c r="B16" s="2">
        <v>0.21338173427649099</v>
      </c>
      <c r="C16" s="2">
        <v>4</v>
      </c>
      <c r="D16" s="2" t="s">
        <v>7</v>
      </c>
      <c r="E16" t="str">
        <f t="shared" si="1"/>
        <v/>
      </c>
      <c r="P16" s="6" t="str">
        <f t="shared" si="2"/>
        <v/>
      </c>
      <c r="Q16" s="7" t="str">
        <f t="shared" si="3"/>
        <v/>
      </c>
      <c r="X16" s="9" t="str">
        <f t="shared" si="4"/>
        <v/>
      </c>
      <c r="Y16" s="10" t="str">
        <f t="shared" si="5"/>
        <v/>
      </c>
      <c r="Z16" s="8" t="str">
        <f t="shared" si="6"/>
        <v/>
      </c>
      <c r="AA16" s="13" t="str">
        <f t="shared" si="7"/>
        <v/>
      </c>
      <c r="AB16" s="14" t="str">
        <f t="shared" si="8"/>
        <v/>
      </c>
      <c r="AC16" s="15" t="str">
        <f t="shared" si="9"/>
        <v/>
      </c>
      <c r="AD16" s="11" t="str">
        <f t="shared" si="10"/>
        <v/>
      </c>
      <c r="AE16" s="12" t="str">
        <f t="shared" si="11"/>
        <v/>
      </c>
    </row>
    <row r="17" spans="1:31" x14ac:dyDescent="0.2">
      <c r="A17" s="2" t="s">
        <v>11</v>
      </c>
      <c r="B17" s="2">
        <v>0.22145654302186399</v>
      </c>
      <c r="C17" s="2">
        <v>4</v>
      </c>
      <c r="D17" s="2" t="s">
        <v>8</v>
      </c>
      <c r="E17" t="str">
        <f t="shared" si="1"/>
        <v/>
      </c>
      <c r="P17" s="6" t="str">
        <f t="shared" si="2"/>
        <v/>
      </c>
      <c r="Q17" s="7" t="str">
        <f t="shared" si="3"/>
        <v/>
      </c>
      <c r="X17" s="9" t="str">
        <f t="shared" si="4"/>
        <v/>
      </c>
      <c r="Y17" s="10" t="str">
        <f t="shared" si="5"/>
        <v/>
      </c>
      <c r="Z17" s="8" t="str">
        <f t="shared" si="6"/>
        <v/>
      </c>
      <c r="AA17" s="13" t="str">
        <f t="shared" si="7"/>
        <v/>
      </c>
      <c r="AB17" s="14" t="str">
        <f t="shared" si="8"/>
        <v/>
      </c>
      <c r="AC17" s="15" t="str">
        <f t="shared" si="9"/>
        <v/>
      </c>
      <c r="AD17" s="11" t="str">
        <f t="shared" si="10"/>
        <v/>
      </c>
      <c r="AE17" s="12" t="str">
        <f t="shared" si="11"/>
        <v/>
      </c>
    </row>
    <row r="18" spans="1:31" x14ac:dyDescent="0.2">
      <c r="A18" t="s">
        <v>12</v>
      </c>
      <c r="B18">
        <v>5.3076923076923098E-2</v>
      </c>
      <c r="C18">
        <v>2</v>
      </c>
      <c r="D18" t="s">
        <v>5</v>
      </c>
      <c r="E18">
        <f t="shared" si="1"/>
        <v>5.7318818094087169E-2</v>
      </c>
      <c r="P18" s="6">
        <f t="shared" si="2"/>
        <v>5.7318818094087169E-2</v>
      </c>
      <c r="Q18" s="7" t="str">
        <f t="shared" si="3"/>
        <v/>
      </c>
      <c r="X18" s="9">
        <f t="shared" si="4"/>
        <v>5.3076923076923098E-2</v>
      </c>
      <c r="Y18" s="10" t="str">
        <f t="shared" si="5"/>
        <v/>
      </c>
      <c r="Z18" s="8">
        <f t="shared" si="6"/>
        <v>6.4645009169504797E-3</v>
      </c>
      <c r="AA18" s="13" t="str">
        <f t="shared" si="7"/>
        <v/>
      </c>
      <c r="AB18" s="14">
        <f t="shared" si="8"/>
        <v>9.0623836021535703E-2</v>
      </c>
      <c r="AC18" s="15" t="str">
        <f t="shared" si="9"/>
        <v/>
      </c>
      <c r="AD18" s="11">
        <f t="shared" si="10"/>
        <v>7.9110012360939397E-2</v>
      </c>
      <c r="AE18" s="12" t="str">
        <f t="shared" si="11"/>
        <v/>
      </c>
    </row>
    <row r="19" spans="1:31" x14ac:dyDescent="0.2">
      <c r="A19" t="s">
        <v>12</v>
      </c>
      <c r="B19">
        <v>6.4645009169504797E-3</v>
      </c>
      <c r="C19">
        <v>2</v>
      </c>
      <c r="D19" t="s">
        <v>6</v>
      </c>
      <c r="E19" t="str">
        <f t="shared" si="1"/>
        <v/>
      </c>
      <c r="P19" s="6" t="str">
        <f t="shared" si="2"/>
        <v/>
      </c>
      <c r="Q19" s="7" t="str">
        <f t="shared" si="3"/>
        <v/>
      </c>
      <c r="X19" s="9" t="str">
        <f t="shared" si="4"/>
        <v/>
      </c>
      <c r="Y19" s="10" t="str">
        <f t="shared" si="5"/>
        <v/>
      </c>
      <c r="Z19" s="8" t="str">
        <f t="shared" si="6"/>
        <v/>
      </c>
      <c r="AA19" s="13" t="str">
        <f t="shared" si="7"/>
        <v/>
      </c>
      <c r="AB19" s="14" t="str">
        <f t="shared" si="8"/>
        <v/>
      </c>
      <c r="AC19" s="15" t="str">
        <f t="shared" si="9"/>
        <v/>
      </c>
      <c r="AD19" s="11" t="str">
        <f t="shared" si="10"/>
        <v/>
      </c>
      <c r="AE19" s="12" t="str">
        <f t="shared" si="11"/>
        <v/>
      </c>
    </row>
    <row r="20" spans="1:31" x14ac:dyDescent="0.2">
      <c r="A20" t="s">
        <v>12</v>
      </c>
      <c r="B20">
        <v>9.0623836021535703E-2</v>
      </c>
      <c r="C20">
        <v>2</v>
      </c>
      <c r="D20" t="s">
        <v>7</v>
      </c>
      <c r="E20" t="str">
        <f t="shared" si="1"/>
        <v/>
      </c>
      <c r="P20" s="6" t="str">
        <f t="shared" si="2"/>
        <v/>
      </c>
      <c r="Q20" s="7" t="str">
        <f t="shared" si="3"/>
        <v/>
      </c>
      <c r="X20" s="9" t="str">
        <f t="shared" si="4"/>
        <v/>
      </c>
      <c r="Y20" s="10" t="str">
        <f t="shared" si="5"/>
        <v/>
      </c>
      <c r="Z20" s="8" t="str">
        <f t="shared" si="6"/>
        <v/>
      </c>
      <c r="AA20" s="13" t="str">
        <f t="shared" si="7"/>
        <v/>
      </c>
      <c r="AB20" s="14" t="str">
        <f t="shared" si="8"/>
        <v/>
      </c>
      <c r="AC20" s="15" t="str">
        <f t="shared" si="9"/>
        <v/>
      </c>
      <c r="AD20" s="11" t="str">
        <f t="shared" si="10"/>
        <v/>
      </c>
      <c r="AE20" s="12" t="str">
        <f t="shared" si="11"/>
        <v/>
      </c>
    </row>
    <row r="21" spans="1:31" x14ac:dyDescent="0.2">
      <c r="A21" t="s">
        <v>12</v>
      </c>
      <c r="B21">
        <v>7.9110012360939397E-2</v>
      </c>
      <c r="C21">
        <v>2</v>
      </c>
      <c r="D21" t="s">
        <v>8</v>
      </c>
      <c r="E21" t="str">
        <f t="shared" si="1"/>
        <v/>
      </c>
      <c r="P21" s="6" t="str">
        <f t="shared" si="2"/>
        <v/>
      </c>
      <c r="Q21" s="7" t="str">
        <f t="shared" si="3"/>
        <v/>
      </c>
      <c r="X21" s="9" t="str">
        <f t="shared" si="4"/>
        <v/>
      </c>
      <c r="Y21" s="10" t="str">
        <f t="shared" si="5"/>
        <v/>
      </c>
      <c r="Z21" s="8" t="str">
        <f t="shared" si="6"/>
        <v/>
      </c>
      <c r="AA21" s="13" t="str">
        <f t="shared" si="7"/>
        <v/>
      </c>
      <c r="AB21" s="14" t="str">
        <f t="shared" si="8"/>
        <v/>
      </c>
      <c r="AC21" s="15" t="str">
        <f t="shared" si="9"/>
        <v/>
      </c>
      <c r="AD21" s="11" t="str">
        <f t="shared" si="10"/>
        <v/>
      </c>
      <c r="AE21" s="12" t="str">
        <f t="shared" si="11"/>
        <v/>
      </c>
    </row>
    <row r="22" spans="1:31" x14ac:dyDescent="0.2">
      <c r="A22" t="s">
        <v>13</v>
      </c>
      <c r="B22">
        <v>0.822717321843636</v>
      </c>
      <c r="C22">
        <v>3</v>
      </c>
      <c r="D22" t="s">
        <v>5</v>
      </c>
      <c r="E22">
        <f t="shared" si="1"/>
        <v>0.56930823494492322</v>
      </c>
      <c r="P22" s="6" t="str">
        <f t="shared" si="2"/>
        <v/>
      </c>
      <c r="Q22" s="7">
        <f t="shared" si="3"/>
        <v>0.56930823494492322</v>
      </c>
      <c r="X22" s="9" t="str">
        <f t="shared" si="4"/>
        <v/>
      </c>
      <c r="Y22" s="10">
        <f t="shared" si="5"/>
        <v>0.822717321843636</v>
      </c>
      <c r="Z22" s="8" t="str">
        <f t="shared" si="6"/>
        <v/>
      </c>
      <c r="AA22" s="13">
        <f t="shared" si="7"/>
        <v>0.244116496687728</v>
      </c>
      <c r="AB22" s="14" t="str">
        <f t="shared" si="8"/>
        <v/>
      </c>
      <c r="AC22" s="15">
        <f t="shared" si="9"/>
        <v>0.52173650398840399</v>
      </c>
      <c r="AD22" s="11" t="str">
        <f t="shared" si="10"/>
        <v/>
      </c>
      <c r="AE22" s="12">
        <f t="shared" si="11"/>
        <v>0.68866261725992495</v>
      </c>
    </row>
    <row r="23" spans="1:31" x14ac:dyDescent="0.2">
      <c r="A23" t="s">
        <v>13</v>
      </c>
      <c r="B23">
        <v>0.244116496687728</v>
      </c>
      <c r="C23">
        <v>3</v>
      </c>
      <c r="D23" t="s">
        <v>6</v>
      </c>
      <c r="E23" t="str">
        <f t="shared" si="1"/>
        <v/>
      </c>
      <c r="H23" t="s">
        <v>39</v>
      </c>
      <c r="P23" s="6" t="str">
        <f t="shared" si="2"/>
        <v/>
      </c>
      <c r="Q23" s="7" t="str">
        <f t="shared" si="3"/>
        <v/>
      </c>
      <c r="X23" s="9" t="str">
        <f t="shared" si="4"/>
        <v/>
      </c>
      <c r="Y23" s="10" t="str">
        <f t="shared" si="5"/>
        <v/>
      </c>
      <c r="Z23" s="8" t="str">
        <f t="shared" si="6"/>
        <v/>
      </c>
      <c r="AA23" s="13" t="str">
        <f t="shared" si="7"/>
        <v/>
      </c>
      <c r="AB23" s="14" t="str">
        <f t="shared" si="8"/>
        <v/>
      </c>
      <c r="AC23" s="15" t="str">
        <f t="shared" si="9"/>
        <v/>
      </c>
      <c r="AD23" s="11" t="str">
        <f t="shared" si="10"/>
        <v/>
      </c>
      <c r="AE23" s="12" t="str">
        <f t="shared" si="11"/>
        <v/>
      </c>
    </row>
    <row r="24" spans="1:31" x14ac:dyDescent="0.2">
      <c r="A24" t="s">
        <v>13</v>
      </c>
      <c r="B24">
        <v>0.52173650398840399</v>
      </c>
      <c r="C24">
        <v>3</v>
      </c>
      <c r="D24" t="s">
        <v>7</v>
      </c>
      <c r="E24" t="str">
        <f t="shared" si="1"/>
        <v/>
      </c>
      <c r="H24" t="s">
        <v>40</v>
      </c>
      <c r="P24" s="6" t="str">
        <f t="shared" si="2"/>
        <v/>
      </c>
      <c r="Q24" s="7" t="str">
        <f t="shared" si="3"/>
        <v/>
      </c>
      <c r="X24" s="9" t="str">
        <f t="shared" si="4"/>
        <v/>
      </c>
      <c r="Y24" s="10" t="str">
        <f t="shared" si="5"/>
        <v/>
      </c>
      <c r="Z24" s="8" t="str">
        <f t="shared" si="6"/>
        <v/>
      </c>
      <c r="AA24" s="13" t="str">
        <f t="shared" si="7"/>
        <v/>
      </c>
      <c r="AB24" s="14" t="str">
        <f t="shared" si="8"/>
        <v/>
      </c>
      <c r="AC24" s="15" t="str">
        <f t="shared" si="9"/>
        <v/>
      </c>
      <c r="AD24" s="11" t="str">
        <f t="shared" si="10"/>
        <v/>
      </c>
      <c r="AE24" s="12" t="str">
        <f t="shared" si="11"/>
        <v/>
      </c>
    </row>
    <row r="25" spans="1:31" x14ac:dyDescent="0.2">
      <c r="A25" t="s">
        <v>13</v>
      </c>
      <c r="B25">
        <v>0.68866261725992495</v>
      </c>
      <c r="C25">
        <v>3</v>
      </c>
      <c r="D25" t="s">
        <v>8</v>
      </c>
      <c r="E25" t="str">
        <f t="shared" si="1"/>
        <v/>
      </c>
      <c r="P25" s="6" t="str">
        <f t="shared" si="2"/>
        <v/>
      </c>
      <c r="Q25" s="7" t="str">
        <f t="shared" si="3"/>
        <v/>
      </c>
      <c r="X25" s="9" t="str">
        <f t="shared" si="4"/>
        <v/>
      </c>
      <c r="Y25" s="10" t="str">
        <f t="shared" si="5"/>
        <v/>
      </c>
      <c r="Z25" s="8" t="str">
        <f t="shared" si="6"/>
        <v/>
      </c>
      <c r="AA25" s="13" t="str">
        <f t="shared" si="7"/>
        <v/>
      </c>
      <c r="AB25" s="14" t="str">
        <f t="shared" si="8"/>
        <v/>
      </c>
      <c r="AC25" s="15" t="str">
        <f t="shared" si="9"/>
        <v/>
      </c>
      <c r="AD25" s="11" t="str">
        <f t="shared" si="10"/>
        <v/>
      </c>
      <c r="AE25" s="12" t="str">
        <f t="shared" si="11"/>
        <v/>
      </c>
    </row>
    <row r="26" spans="1:31" x14ac:dyDescent="0.2">
      <c r="A26" t="s">
        <v>14</v>
      </c>
      <c r="B26">
        <v>6.4725898836266102E-2</v>
      </c>
      <c r="C26">
        <v>4</v>
      </c>
      <c r="D26" t="s">
        <v>5</v>
      </c>
      <c r="E26">
        <f t="shared" si="1"/>
        <v>0.16221797799218068</v>
      </c>
      <c r="P26" s="6" t="str">
        <f t="shared" si="2"/>
        <v/>
      </c>
      <c r="Q26" s="7">
        <f t="shared" si="3"/>
        <v>0.16221797799218068</v>
      </c>
      <c r="X26" s="9" t="str">
        <f t="shared" si="4"/>
        <v/>
      </c>
      <c r="Y26" s="10">
        <f t="shared" si="5"/>
        <v>6.4725898836266102E-2</v>
      </c>
      <c r="Z26" s="8" t="str">
        <f t="shared" si="6"/>
        <v/>
      </c>
      <c r="AA26" s="13">
        <f t="shared" si="7"/>
        <v>9.9948669771462703E-2</v>
      </c>
      <c r="AB26" s="14" t="str">
        <f t="shared" si="8"/>
        <v/>
      </c>
      <c r="AC26" s="15">
        <f t="shared" si="9"/>
        <v>0.134703064405748</v>
      </c>
      <c r="AD26" s="11" t="str">
        <f t="shared" si="10"/>
        <v/>
      </c>
      <c r="AE26" s="12">
        <f t="shared" si="11"/>
        <v>0.34949427895524598</v>
      </c>
    </row>
    <row r="27" spans="1:31" x14ac:dyDescent="0.2">
      <c r="A27" t="s">
        <v>14</v>
      </c>
      <c r="B27">
        <v>9.9948669771462703E-2</v>
      </c>
      <c r="C27">
        <v>4</v>
      </c>
      <c r="D27" t="s">
        <v>6</v>
      </c>
      <c r="E27" t="str">
        <f t="shared" si="1"/>
        <v/>
      </c>
      <c r="P27" s="6" t="str">
        <f t="shared" si="2"/>
        <v/>
      </c>
      <c r="Q27" s="7" t="str">
        <f t="shared" si="3"/>
        <v/>
      </c>
      <c r="X27" s="9" t="str">
        <f t="shared" si="4"/>
        <v/>
      </c>
      <c r="Y27" s="10" t="str">
        <f t="shared" si="5"/>
        <v/>
      </c>
      <c r="Z27" s="8" t="str">
        <f t="shared" si="6"/>
        <v/>
      </c>
      <c r="AA27" s="13" t="str">
        <f t="shared" si="7"/>
        <v/>
      </c>
      <c r="AB27" s="14" t="str">
        <f t="shared" si="8"/>
        <v/>
      </c>
      <c r="AC27" s="15" t="str">
        <f t="shared" si="9"/>
        <v/>
      </c>
      <c r="AD27" s="11" t="str">
        <f t="shared" si="10"/>
        <v/>
      </c>
      <c r="AE27" s="12" t="str">
        <f t="shared" si="11"/>
        <v/>
      </c>
    </row>
    <row r="28" spans="1:31" x14ac:dyDescent="0.2">
      <c r="A28" t="s">
        <v>14</v>
      </c>
      <c r="B28">
        <v>0.134703064405748</v>
      </c>
      <c r="C28">
        <v>4</v>
      </c>
      <c r="D28" t="s">
        <v>7</v>
      </c>
      <c r="E28" t="str">
        <f t="shared" si="1"/>
        <v/>
      </c>
      <c r="P28" s="6" t="str">
        <f t="shared" si="2"/>
        <v/>
      </c>
      <c r="Q28" s="7" t="str">
        <f t="shared" si="3"/>
        <v/>
      </c>
      <c r="X28" s="9" t="str">
        <f t="shared" si="4"/>
        <v/>
      </c>
      <c r="Y28" s="10" t="str">
        <f t="shared" si="5"/>
        <v/>
      </c>
      <c r="Z28" s="8" t="str">
        <f t="shared" si="6"/>
        <v/>
      </c>
      <c r="AA28" s="13" t="str">
        <f t="shared" si="7"/>
        <v/>
      </c>
      <c r="AB28" s="14" t="str">
        <f t="shared" si="8"/>
        <v/>
      </c>
      <c r="AC28" s="15" t="str">
        <f t="shared" si="9"/>
        <v/>
      </c>
      <c r="AD28" s="11" t="str">
        <f t="shared" si="10"/>
        <v/>
      </c>
      <c r="AE28" s="12" t="str">
        <f t="shared" si="11"/>
        <v/>
      </c>
    </row>
    <row r="29" spans="1:31" x14ac:dyDescent="0.2">
      <c r="A29" t="s">
        <v>14</v>
      </c>
      <c r="B29">
        <v>0.34949427895524598</v>
      </c>
      <c r="C29">
        <v>4</v>
      </c>
      <c r="D29" t="s">
        <v>8</v>
      </c>
      <c r="E29" t="str">
        <f t="shared" si="1"/>
        <v/>
      </c>
      <c r="P29" s="6" t="str">
        <f t="shared" si="2"/>
        <v/>
      </c>
      <c r="Q29" s="7" t="str">
        <f t="shared" si="3"/>
        <v/>
      </c>
      <c r="X29" s="9" t="str">
        <f t="shared" si="4"/>
        <v/>
      </c>
      <c r="Y29" s="10" t="str">
        <f t="shared" si="5"/>
        <v/>
      </c>
      <c r="Z29" s="8" t="str">
        <f t="shared" si="6"/>
        <v/>
      </c>
      <c r="AA29" s="13" t="str">
        <f t="shared" si="7"/>
        <v/>
      </c>
      <c r="AB29" s="14" t="str">
        <f t="shared" si="8"/>
        <v/>
      </c>
      <c r="AC29" s="15" t="str">
        <f t="shared" si="9"/>
        <v/>
      </c>
      <c r="AD29" s="11" t="str">
        <f t="shared" si="10"/>
        <v/>
      </c>
      <c r="AE29" s="12" t="str">
        <f t="shared" si="11"/>
        <v/>
      </c>
    </row>
    <row r="30" spans="1:31" x14ac:dyDescent="0.2">
      <c r="A30" t="s">
        <v>15</v>
      </c>
      <c r="B30">
        <v>7.5999398535003093E-2</v>
      </c>
      <c r="C30">
        <v>2</v>
      </c>
      <c r="D30" t="s">
        <v>5</v>
      </c>
      <c r="E30">
        <f t="shared" si="1"/>
        <v>7.4530394867826089E-2</v>
      </c>
      <c r="P30" s="6">
        <f t="shared" si="2"/>
        <v>7.4530394867826089E-2</v>
      </c>
      <c r="Q30" s="7" t="str">
        <f t="shared" si="3"/>
        <v/>
      </c>
      <c r="X30" s="9">
        <f t="shared" si="4"/>
        <v>7.5999398535003093E-2</v>
      </c>
      <c r="Y30" s="10" t="str">
        <f t="shared" si="5"/>
        <v/>
      </c>
      <c r="Z30" s="8">
        <f t="shared" si="6"/>
        <v>9.8116169544740905E-3</v>
      </c>
      <c r="AA30" s="13" t="str">
        <f t="shared" si="7"/>
        <v/>
      </c>
      <c r="AB30" s="14">
        <f t="shared" si="8"/>
        <v>9.5768922830572201E-2</v>
      </c>
      <c r="AC30" s="15" t="str">
        <f t="shared" si="9"/>
        <v/>
      </c>
      <c r="AD30" s="11">
        <f t="shared" si="10"/>
        <v>0.116541641151255</v>
      </c>
      <c r="AE30" s="12" t="str">
        <f t="shared" si="11"/>
        <v/>
      </c>
    </row>
    <row r="31" spans="1:31" x14ac:dyDescent="0.2">
      <c r="A31" t="s">
        <v>15</v>
      </c>
      <c r="B31">
        <v>9.8116169544740905E-3</v>
      </c>
      <c r="C31">
        <v>2</v>
      </c>
      <c r="D31" t="s">
        <v>6</v>
      </c>
      <c r="E31" t="str">
        <f t="shared" si="1"/>
        <v/>
      </c>
      <c r="P31" s="6" t="str">
        <f t="shared" si="2"/>
        <v/>
      </c>
      <c r="Q31" s="7" t="str">
        <f t="shared" si="3"/>
        <v/>
      </c>
      <c r="X31" s="9" t="str">
        <f t="shared" si="4"/>
        <v/>
      </c>
      <c r="Y31" s="10" t="str">
        <f t="shared" si="5"/>
        <v/>
      </c>
      <c r="Z31" s="8" t="str">
        <f t="shared" si="6"/>
        <v/>
      </c>
      <c r="AA31" s="13" t="str">
        <f t="shared" si="7"/>
        <v/>
      </c>
      <c r="AB31" s="14" t="str">
        <f t="shared" si="8"/>
        <v/>
      </c>
      <c r="AC31" s="15" t="str">
        <f t="shared" si="9"/>
        <v/>
      </c>
      <c r="AD31" s="11" t="str">
        <f t="shared" si="10"/>
        <v/>
      </c>
      <c r="AE31" s="12" t="str">
        <f t="shared" si="11"/>
        <v/>
      </c>
    </row>
    <row r="32" spans="1:31" x14ac:dyDescent="0.2">
      <c r="A32" t="s">
        <v>15</v>
      </c>
      <c r="B32">
        <v>9.5768922830572201E-2</v>
      </c>
      <c r="C32">
        <v>2</v>
      </c>
      <c r="D32" t="s">
        <v>7</v>
      </c>
      <c r="E32" t="str">
        <f t="shared" si="1"/>
        <v/>
      </c>
      <c r="P32" s="6" t="str">
        <f t="shared" si="2"/>
        <v/>
      </c>
      <c r="Q32" s="7" t="str">
        <f t="shared" si="3"/>
        <v/>
      </c>
      <c r="X32" s="9" t="str">
        <f t="shared" si="4"/>
        <v/>
      </c>
      <c r="Y32" s="10" t="str">
        <f t="shared" si="5"/>
        <v/>
      </c>
      <c r="Z32" s="8" t="str">
        <f t="shared" si="6"/>
        <v/>
      </c>
      <c r="AA32" s="13" t="str">
        <f t="shared" si="7"/>
        <v/>
      </c>
      <c r="AB32" s="14" t="str">
        <f t="shared" si="8"/>
        <v/>
      </c>
      <c r="AC32" s="15" t="str">
        <f t="shared" si="9"/>
        <v/>
      </c>
      <c r="AD32" s="11" t="str">
        <f t="shared" si="10"/>
        <v/>
      </c>
      <c r="AE32" s="12" t="str">
        <f t="shared" si="11"/>
        <v/>
      </c>
    </row>
    <row r="33" spans="1:31" x14ac:dyDescent="0.2">
      <c r="A33" t="s">
        <v>15</v>
      </c>
      <c r="B33">
        <v>0.116541641151255</v>
      </c>
      <c r="C33">
        <v>2</v>
      </c>
      <c r="D33" t="s">
        <v>8</v>
      </c>
      <c r="E33" t="str">
        <f t="shared" si="1"/>
        <v/>
      </c>
      <c r="P33" s="6" t="str">
        <f t="shared" si="2"/>
        <v/>
      </c>
      <c r="Q33" s="7" t="str">
        <f t="shared" si="3"/>
        <v/>
      </c>
      <c r="X33" s="9" t="str">
        <f t="shared" si="4"/>
        <v/>
      </c>
      <c r="Y33" s="10" t="str">
        <f t="shared" si="5"/>
        <v/>
      </c>
      <c r="Z33" s="8" t="str">
        <f t="shared" si="6"/>
        <v/>
      </c>
      <c r="AA33" s="13" t="str">
        <f t="shared" si="7"/>
        <v/>
      </c>
      <c r="AB33" s="14" t="str">
        <f t="shared" si="8"/>
        <v/>
      </c>
      <c r="AC33" s="15" t="str">
        <f t="shared" si="9"/>
        <v/>
      </c>
      <c r="AD33" s="11" t="str">
        <f t="shared" si="10"/>
        <v/>
      </c>
      <c r="AE33" s="12" t="str">
        <f t="shared" si="11"/>
        <v/>
      </c>
    </row>
    <row r="34" spans="1:31" x14ac:dyDescent="0.2">
      <c r="A34" t="s">
        <v>16</v>
      </c>
      <c r="B34">
        <v>1.55402742858411E-4</v>
      </c>
      <c r="C34">
        <v>2</v>
      </c>
      <c r="D34" t="s">
        <v>5</v>
      </c>
      <c r="E34">
        <f t="shared" si="1"/>
        <v>1.9996756274412057E-2</v>
      </c>
      <c r="P34" s="6">
        <f t="shared" si="2"/>
        <v>1.9996756274412057E-2</v>
      </c>
      <c r="Q34" s="7" t="str">
        <f t="shared" si="3"/>
        <v/>
      </c>
      <c r="X34" s="9">
        <f t="shared" si="4"/>
        <v>1.55402742858411E-4</v>
      </c>
      <c r="Y34" s="10" t="str">
        <f t="shared" si="5"/>
        <v/>
      </c>
      <c r="Z34" s="8">
        <f t="shared" si="6"/>
        <v>2.1033005639619099E-3</v>
      </c>
      <c r="AA34" s="13" t="str">
        <f t="shared" si="7"/>
        <v/>
      </c>
      <c r="AB34" s="14">
        <f t="shared" si="8"/>
        <v>6.4379414732593301E-2</v>
      </c>
      <c r="AC34" s="15" t="str">
        <f t="shared" si="9"/>
        <v/>
      </c>
      <c r="AD34" s="11">
        <f t="shared" si="10"/>
        <v>1.33489070582346E-2</v>
      </c>
      <c r="AE34" s="12" t="str">
        <f t="shared" si="11"/>
        <v/>
      </c>
    </row>
    <row r="35" spans="1:31" x14ac:dyDescent="0.2">
      <c r="A35" t="s">
        <v>16</v>
      </c>
      <c r="B35">
        <v>2.1033005639619099E-3</v>
      </c>
      <c r="C35">
        <v>2</v>
      </c>
      <c r="D35" t="s">
        <v>6</v>
      </c>
      <c r="E35" t="str">
        <f t="shared" si="1"/>
        <v/>
      </c>
      <c r="P35" s="6" t="str">
        <f t="shared" si="2"/>
        <v/>
      </c>
      <c r="Q35" s="7" t="str">
        <f t="shared" si="3"/>
        <v/>
      </c>
      <c r="X35" s="9" t="str">
        <f t="shared" si="4"/>
        <v/>
      </c>
      <c r="Y35" s="10" t="str">
        <f t="shared" si="5"/>
        <v/>
      </c>
      <c r="Z35" s="8" t="str">
        <f t="shared" si="6"/>
        <v/>
      </c>
      <c r="AA35" s="13" t="str">
        <f t="shared" si="7"/>
        <v/>
      </c>
      <c r="AB35" s="14" t="str">
        <f t="shared" si="8"/>
        <v/>
      </c>
      <c r="AC35" s="15" t="str">
        <f t="shared" si="9"/>
        <v/>
      </c>
      <c r="AD35" s="11" t="str">
        <f t="shared" si="10"/>
        <v/>
      </c>
      <c r="AE35" s="12" t="str">
        <f t="shared" si="11"/>
        <v/>
      </c>
    </row>
    <row r="36" spans="1:31" x14ac:dyDescent="0.2">
      <c r="A36" t="s">
        <v>16</v>
      </c>
      <c r="B36">
        <v>6.4379414732593301E-2</v>
      </c>
      <c r="C36">
        <v>2</v>
      </c>
      <c r="D36" t="s">
        <v>7</v>
      </c>
      <c r="E36" t="str">
        <f t="shared" si="1"/>
        <v/>
      </c>
      <c r="P36" s="6" t="str">
        <f t="shared" si="2"/>
        <v/>
      </c>
      <c r="Q36" s="7" t="str">
        <f t="shared" si="3"/>
        <v/>
      </c>
      <c r="X36" s="9" t="str">
        <f t="shared" si="4"/>
        <v/>
      </c>
      <c r="Y36" s="10" t="str">
        <f t="shared" si="5"/>
        <v/>
      </c>
      <c r="Z36" s="8" t="str">
        <f t="shared" si="6"/>
        <v/>
      </c>
      <c r="AA36" s="13" t="str">
        <f t="shared" si="7"/>
        <v/>
      </c>
      <c r="AB36" s="14" t="str">
        <f t="shared" si="8"/>
        <v/>
      </c>
      <c r="AC36" s="15" t="str">
        <f t="shared" si="9"/>
        <v/>
      </c>
      <c r="AD36" s="11" t="str">
        <f t="shared" si="10"/>
        <v/>
      </c>
      <c r="AE36" s="12" t="str">
        <f t="shared" si="11"/>
        <v/>
      </c>
    </row>
    <row r="37" spans="1:31" x14ac:dyDescent="0.2">
      <c r="A37" t="s">
        <v>16</v>
      </c>
      <c r="B37">
        <v>1.33489070582346E-2</v>
      </c>
      <c r="C37">
        <v>2</v>
      </c>
      <c r="D37" t="s">
        <v>8</v>
      </c>
      <c r="E37" t="str">
        <f t="shared" si="1"/>
        <v/>
      </c>
      <c r="P37" s="6" t="str">
        <f t="shared" si="2"/>
        <v/>
      </c>
      <c r="Q37" s="7" t="str">
        <f t="shared" si="3"/>
        <v/>
      </c>
      <c r="X37" s="9" t="str">
        <f t="shared" si="4"/>
        <v/>
      </c>
      <c r="Y37" s="10" t="str">
        <f t="shared" si="5"/>
        <v/>
      </c>
      <c r="Z37" s="8" t="str">
        <f t="shared" si="6"/>
        <v/>
      </c>
      <c r="AA37" s="13" t="str">
        <f t="shared" si="7"/>
        <v/>
      </c>
      <c r="AB37" s="14" t="str">
        <f t="shared" si="8"/>
        <v/>
      </c>
      <c r="AC37" s="15" t="str">
        <f t="shared" si="9"/>
        <v/>
      </c>
      <c r="AD37" s="11" t="str">
        <f t="shared" si="10"/>
        <v/>
      </c>
      <c r="AE37" s="12" t="str">
        <f t="shared" si="11"/>
        <v/>
      </c>
    </row>
    <row r="38" spans="1:31" x14ac:dyDescent="0.2">
      <c r="A38" t="s">
        <v>17</v>
      </c>
      <c r="B38">
        <v>1.7369101663205701E-3</v>
      </c>
      <c r="C38">
        <v>3</v>
      </c>
      <c r="D38" t="s">
        <v>5</v>
      </c>
      <c r="E38">
        <f t="shared" si="1"/>
        <v>1.8554077584463126E-2</v>
      </c>
      <c r="P38" s="6" t="str">
        <f t="shared" si="2"/>
        <v/>
      </c>
      <c r="Q38" s="7">
        <f t="shared" si="3"/>
        <v>1.8554077584463126E-2</v>
      </c>
      <c r="X38" s="9" t="str">
        <f t="shared" si="4"/>
        <v/>
      </c>
      <c r="Y38" s="10">
        <f t="shared" si="5"/>
        <v>1.7369101663205701E-3</v>
      </c>
      <c r="Z38" s="8" t="str">
        <f t="shared" si="6"/>
        <v/>
      </c>
      <c r="AA38" s="13">
        <f t="shared" si="7"/>
        <v>8.3631290302902696E-4</v>
      </c>
      <c r="AB38" s="14" t="str">
        <f t="shared" si="8"/>
        <v/>
      </c>
      <c r="AC38" s="15">
        <f t="shared" si="9"/>
        <v>1.6891295391677899E-2</v>
      </c>
      <c r="AD38" s="11" t="str">
        <f t="shared" si="10"/>
        <v/>
      </c>
      <c r="AE38" s="12">
        <f t="shared" si="11"/>
        <v>5.4751791876825003E-2</v>
      </c>
    </row>
    <row r="39" spans="1:31" x14ac:dyDescent="0.2">
      <c r="A39" t="s">
        <v>17</v>
      </c>
      <c r="B39">
        <v>8.3631290302902696E-4</v>
      </c>
      <c r="C39">
        <v>3</v>
      </c>
      <c r="D39" t="s">
        <v>6</v>
      </c>
      <c r="E39" t="str">
        <f t="shared" si="1"/>
        <v/>
      </c>
      <c r="P39" s="6" t="str">
        <f t="shared" si="2"/>
        <v/>
      </c>
      <c r="Q39" s="7" t="str">
        <f t="shared" si="3"/>
        <v/>
      </c>
      <c r="X39" s="9" t="str">
        <f t="shared" si="4"/>
        <v/>
      </c>
      <c r="Y39" s="10" t="str">
        <f t="shared" si="5"/>
        <v/>
      </c>
      <c r="Z39" s="8" t="str">
        <f t="shared" si="6"/>
        <v/>
      </c>
      <c r="AA39" s="13" t="str">
        <f t="shared" si="7"/>
        <v/>
      </c>
      <c r="AB39" s="14" t="str">
        <f t="shared" si="8"/>
        <v/>
      </c>
      <c r="AC39" s="15" t="str">
        <f t="shared" si="9"/>
        <v/>
      </c>
      <c r="AD39" s="11" t="str">
        <f t="shared" si="10"/>
        <v/>
      </c>
      <c r="AE39" s="12" t="str">
        <f t="shared" si="11"/>
        <v/>
      </c>
    </row>
    <row r="40" spans="1:31" x14ac:dyDescent="0.2">
      <c r="A40" t="s">
        <v>17</v>
      </c>
      <c r="B40">
        <v>1.6891295391677899E-2</v>
      </c>
      <c r="C40">
        <v>3</v>
      </c>
      <c r="D40" t="s">
        <v>7</v>
      </c>
      <c r="E40" t="str">
        <f t="shared" si="1"/>
        <v/>
      </c>
      <c r="P40" s="6" t="str">
        <f t="shared" si="2"/>
        <v/>
      </c>
      <c r="Q40" s="7" t="str">
        <f t="shared" si="3"/>
        <v/>
      </c>
      <c r="X40" s="9" t="str">
        <f t="shared" si="4"/>
        <v/>
      </c>
      <c r="Y40" s="10" t="str">
        <f t="shared" si="5"/>
        <v/>
      </c>
      <c r="Z40" s="8" t="str">
        <f t="shared" si="6"/>
        <v/>
      </c>
      <c r="AA40" s="13" t="str">
        <f t="shared" si="7"/>
        <v/>
      </c>
      <c r="AB40" s="14" t="str">
        <f t="shared" si="8"/>
        <v/>
      </c>
      <c r="AC40" s="15" t="str">
        <f t="shared" si="9"/>
        <v/>
      </c>
      <c r="AD40" s="11" t="str">
        <f t="shared" si="10"/>
        <v/>
      </c>
      <c r="AE40" s="12" t="str">
        <f t="shared" si="11"/>
        <v/>
      </c>
    </row>
    <row r="41" spans="1:31" x14ac:dyDescent="0.2">
      <c r="A41" t="s">
        <v>17</v>
      </c>
      <c r="B41">
        <v>5.4751791876825003E-2</v>
      </c>
      <c r="C41">
        <v>3</v>
      </c>
      <c r="D41" t="s">
        <v>8</v>
      </c>
      <c r="E41" t="str">
        <f t="shared" si="1"/>
        <v/>
      </c>
      <c r="P41" s="6" t="str">
        <f t="shared" si="2"/>
        <v/>
      </c>
      <c r="Q41" s="7" t="str">
        <f t="shared" si="3"/>
        <v/>
      </c>
      <c r="X41" s="9" t="str">
        <f t="shared" si="4"/>
        <v/>
      </c>
      <c r="Y41" s="10" t="str">
        <f t="shared" si="5"/>
        <v/>
      </c>
      <c r="Z41" s="8" t="str">
        <f t="shared" si="6"/>
        <v/>
      </c>
      <c r="AA41" s="13" t="str">
        <f t="shared" si="7"/>
        <v/>
      </c>
      <c r="AB41" s="14" t="str">
        <f t="shared" si="8"/>
        <v/>
      </c>
      <c r="AC41" s="15" t="str">
        <f t="shared" si="9"/>
        <v/>
      </c>
      <c r="AD41" s="11" t="str">
        <f t="shared" si="10"/>
        <v/>
      </c>
      <c r="AE41" s="12" t="str">
        <f t="shared" si="11"/>
        <v/>
      </c>
    </row>
    <row r="42" spans="1:31" x14ac:dyDescent="0.2">
      <c r="A42" t="s">
        <v>18</v>
      </c>
      <c r="B42">
        <v>4.2160859896219396E-3</v>
      </c>
      <c r="C42">
        <v>2</v>
      </c>
      <c r="D42" t="s">
        <v>5</v>
      </c>
      <c r="E42">
        <f t="shared" si="1"/>
        <v>0.14966095754106523</v>
      </c>
      <c r="P42" s="6">
        <f t="shared" si="2"/>
        <v>0.14966095754106523</v>
      </c>
      <c r="Q42" s="7" t="str">
        <f t="shared" si="3"/>
        <v/>
      </c>
      <c r="X42" s="9">
        <f t="shared" si="4"/>
        <v>4.2160859896219396E-3</v>
      </c>
      <c r="Y42" s="10" t="str">
        <f t="shared" si="5"/>
        <v/>
      </c>
      <c r="Z42" s="8">
        <f t="shared" si="6"/>
        <v>2.0040742168143999E-2</v>
      </c>
      <c r="AA42" s="13" t="str">
        <f t="shared" si="7"/>
        <v/>
      </c>
      <c r="AB42" s="14">
        <f t="shared" si="8"/>
        <v>0.16941364499051001</v>
      </c>
      <c r="AC42" s="15" t="str">
        <f t="shared" si="9"/>
        <v/>
      </c>
      <c r="AD42" s="11">
        <f t="shared" si="10"/>
        <v>0.40497335701598502</v>
      </c>
      <c r="AE42" s="12" t="str">
        <f t="shared" si="11"/>
        <v/>
      </c>
    </row>
    <row r="43" spans="1:31" x14ac:dyDescent="0.2">
      <c r="A43" t="s">
        <v>18</v>
      </c>
      <c r="B43">
        <v>2.0040742168143999E-2</v>
      </c>
      <c r="C43">
        <v>2</v>
      </c>
      <c r="D43" t="s">
        <v>6</v>
      </c>
      <c r="E43" t="str">
        <f t="shared" si="1"/>
        <v/>
      </c>
      <c r="P43" s="6" t="str">
        <f t="shared" si="2"/>
        <v/>
      </c>
      <c r="Q43" s="7" t="str">
        <f t="shared" si="3"/>
        <v/>
      </c>
      <c r="X43" s="9" t="str">
        <f t="shared" si="4"/>
        <v/>
      </c>
      <c r="Y43" s="10" t="str">
        <f t="shared" si="5"/>
        <v/>
      </c>
      <c r="Z43" s="8" t="str">
        <f t="shared" si="6"/>
        <v/>
      </c>
      <c r="AA43" s="13" t="str">
        <f t="shared" si="7"/>
        <v/>
      </c>
      <c r="AB43" s="14" t="str">
        <f t="shared" si="8"/>
        <v/>
      </c>
      <c r="AC43" s="15" t="str">
        <f t="shared" si="9"/>
        <v/>
      </c>
      <c r="AD43" s="11" t="str">
        <f t="shared" si="10"/>
        <v/>
      </c>
      <c r="AE43" s="12" t="str">
        <f t="shared" si="11"/>
        <v/>
      </c>
    </row>
    <row r="44" spans="1:31" x14ac:dyDescent="0.2">
      <c r="A44" t="s">
        <v>18</v>
      </c>
      <c r="B44">
        <v>0.16941364499051001</v>
      </c>
      <c r="C44">
        <v>2</v>
      </c>
      <c r="D44" t="s">
        <v>7</v>
      </c>
      <c r="E44" t="str">
        <f t="shared" si="1"/>
        <v/>
      </c>
      <c r="P44" s="6" t="str">
        <f t="shared" si="2"/>
        <v/>
      </c>
      <c r="Q44" s="7" t="str">
        <f t="shared" si="3"/>
        <v/>
      </c>
      <c r="X44" s="9" t="str">
        <f t="shared" si="4"/>
        <v/>
      </c>
      <c r="Y44" s="10" t="str">
        <f t="shared" si="5"/>
        <v/>
      </c>
      <c r="Z44" s="8" t="str">
        <f t="shared" si="6"/>
        <v/>
      </c>
      <c r="AA44" s="13" t="str">
        <f t="shared" si="7"/>
        <v/>
      </c>
      <c r="AB44" s="14" t="str">
        <f t="shared" si="8"/>
        <v/>
      </c>
      <c r="AC44" s="15" t="str">
        <f t="shared" si="9"/>
        <v/>
      </c>
      <c r="AD44" s="11" t="str">
        <f t="shared" si="10"/>
        <v/>
      </c>
      <c r="AE44" s="12" t="str">
        <f t="shared" si="11"/>
        <v/>
      </c>
    </row>
    <row r="45" spans="1:31" x14ac:dyDescent="0.2">
      <c r="A45" t="s">
        <v>18</v>
      </c>
      <c r="B45">
        <v>0.40497335701598502</v>
      </c>
      <c r="C45">
        <v>2</v>
      </c>
      <c r="D45" t="s">
        <v>8</v>
      </c>
      <c r="E45" t="str">
        <f t="shared" si="1"/>
        <v/>
      </c>
      <c r="P45" s="6" t="str">
        <f t="shared" si="2"/>
        <v/>
      </c>
      <c r="Q45" s="7" t="str">
        <f t="shared" si="3"/>
        <v/>
      </c>
      <c r="X45" s="9" t="str">
        <f t="shared" si="4"/>
        <v/>
      </c>
      <c r="Y45" s="10" t="str">
        <f t="shared" si="5"/>
        <v/>
      </c>
      <c r="Z45" s="8" t="str">
        <f t="shared" si="6"/>
        <v/>
      </c>
      <c r="AA45" s="13" t="str">
        <f t="shared" si="7"/>
        <v/>
      </c>
      <c r="AB45" s="14" t="str">
        <f t="shared" si="8"/>
        <v/>
      </c>
      <c r="AC45" s="15" t="str">
        <f t="shared" si="9"/>
        <v/>
      </c>
      <c r="AD45" s="11" t="str">
        <f t="shared" si="10"/>
        <v/>
      </c>
      <c r="AE45" s="12" t="str">
        <f t="shared" si="11"/>
        <v/>
      </c>
    </row>
    <row r="46" spans="1:31" x14ac:dyDescent="0.2">
      <c r="A46" t="s">
        <v>19</v>
      </c>
      <c r="B46">
        <v>3.2630244571951399E-2</v>
      </c>
      <c r="C46">
        <v>2</v>
      </c>
      <c r="D46" t="s">
        <v>5</v>
      </c>
      <c r="E46">
        <f t="shared" si="1"/>
        <v>0.13488334746940692</v>
      </c>
      <c r="P46" s="6">
        <f t="shared" si="2"/>
        <v>0.13488334746940692</v>
      </c>
      <c r="Q46" s="7" t="str">
        <f t="shared" si="3"/>
        <v/>
      </c>
      <c r="X46" s="9">
        <f t="shared" si="4"/>
        <v>3.2630244571951399E-2</v>
      </c>
      <c r="Y46" s="10" t="str">
        <f t="shared" si="5"/>
        <v/>
      </c>
      <c r="Z46" s="8">
        <f t="shared" si="6"/>
        <v>2.45558283980933E-2</v>
      </c>
      <c r="AA46" s="13" t="str">
        <f t="shared" si="7"/>
        <v/>
      </c>
      <c r="AB46" s="14">
        <f t="shared" si="8"/>
        <v>0.114422788605697</v>
      </c>
      <c r="AC46" s="15" t="str">
        <f t="shared" si="9"/>
        <v/>
      </c>
      <c r="AD46" s="11">
        <f t="shared" si="10"/>
        <v>0.36792452830188599</v>
      </c>
      <c r="AE46" s="12" t="str">
        <f t="shared" si="11"/>
        <v/>
      </c>
    </row>
    <row r="47" spans="1:31" x14ac:dyDescent="0.2">
      <c r="A47" t="s">
        <v>19</v>
      </c>
      <c r="B47">
        <v>2.45558283980933E-2</v>
      </c>
      <c r="C47">
        <v>2</v>
      </c>
      <c r="D47" t="s">
        <v>6</v>
      </c>
      <c r="E47" t="str">
        <f t="shared" si="1"/>
        <v/>
      </c>
      <c r="P47" s="6" t="str">
        <f t="shared" si="2"/>
        <v/>
      </c>
      <c r="Q47" s="7" t="str">
        <f t="shared" si="3"/>
        <v/>
      </c>
      <c r="X47" s="9" t="str">
        <f t="shared" si="4"/>
        <v/>
      </c>
      <c r="Y47" s="10" t="str">
        <f t="shared" si="5"/>
        <v/>
      </c>
      <c r="Z47" s="8" t="str">
        <f t="shared" si="6"/>
        <v/>
      </c>
      <c r="AA47" s="13" t="str">
        <f t="shared" si="7"/>
        <v/>
      </c>
      <c r="AB47" s="14" t="str">
        <f t="shared" si="8"/>
        <v/>
      </c>
      <c r="AC47" s="15" t="str">
        <f t="shared" si="9"/>
        <v/>
      </c>
      <c r="AD47" s="11" t="str">
        <f t="shared" si="10"/>
        <v/>
      </c>
      <c r="AE47" s="12" t="str">
        <f t="shared" si="11"/>
        <v/>
      </c>
    </row>
    <row r="48" spans="1:31" x14ac:dyDescent="0.2">
      <c r="A48" t="s">
        <v>19</v>
      </c>
      <c r="B48">
        <v>0.114422788605697</v>
      </c>
      <c r="C48">
        <v>2</v>
      </c>
      <c r="D48" t="s">
        <v>7</v>
      </c>
      <c r="E48" t="str">
        <f t="shared" si="1"/>
        <v/>
      </c>
      <c r="P48" s="6" t="str">
        <f t="shared" si="2"/>
        <v/>
      </c>
      <c r="Q48" s="7" t="str">
        <f t="shared" si="3"/>
        <v/>
      </c>
      <c r="X48" s="9" t="str">
        <f t="shared" si="4"/>
        <v/>
      </c>
      <c r="Y48" s="10" t="str">
        <f t="shared" si="5"/>
        <v/>
      </c>
      <c r="Z48" s="8" t="str">
        <f t="shared" si="6"/>
        <v/>
      </c>
      <c r="AA48" s="13" t="str">
        <f t="shared" si="7"/>
        <v/>
      </c>
      <c r="AB48" s="14" t="str">
        <f t="shared" si="8"/>
        <v/>
      </c>
      <c r="AC48" s="15" t="str">
        <f t="shared" si="9"/>
        <v/>
      </c>
      <c r="AD48" s="11" t="str">
        <f t="shared" si="10"/>
        <v/>
      </c>
      <c r="AE48" s="12" t="str">
        <f t="shared" si="11"/>
        <v/>
      </c>
    </row>
    <row r="49" spans="1:31" x14ac:dyDescent="0.2">
      <c r="A49" t="s">
        <v>19</v>
      </c>
      <c r="B49">
        <v>0.36792452830188599</v>
      </c>
      <c r="C49">
        <v>2</v>
      </c>
      <c r="D49" t="s">
        <v>8</v>
      </c>
      <c r="E49" t="str">
        <f t="shared" si="1"/>
        <v/>
      </c>
      <c r="P49" s="6" t="str">
        <f t="shared" si="2"/>
        <v/>
      </c>
      <c r="Q49" s="7" t="str">
        <f t="shared" si="3"/>
        <v/>
      </c>
      <c r="X49" s="9" t="str">
        <f t="shared" si="4"/>
        <v/>
      </c>
      <c r="Y49" s="10" t="str">
        <f t="shared" si="5"/>
        <v/>
      </c>
      <c r="Z49" s="8" t="str">
        <f t="shared" si="6"/>
        <v/>
      </c>
      <c r="AA49" s="13" t="str">
        <f t="shared" si="7"/>
        <v/>
      </c>
      <c r="AB49" s="14" t="str">
        <f t="shared" si="8"/>
        <v/>
      </c>
      <c r="AC49" s="15" t="str">
        <f t="shared" si="9"/>
        <v/>
      </c>
      <c r="AD49" s="11" t="str">
        <f t="shared" si="10"/>
        <v/>
      </c>
      <c r="AE49" s="12" t="str">
        <f t="shared" si="11"/>
        <v/>
      </c>
    </row>
    <row r="50" spans="1:31" x14ac:dyDescent="0.2">
      <c r="A50" t="s">
        <v>20</v>
      </c>
      <c r="B50">
        <v>2.0010457726651099E-2</v>
      </c>
      <c r="C50">
        <v>2</v>
      </c>
      <c r="D50" t="s">
        <v>5</v>
      </c>
      <c r="E50">
        <f t="shared" si="1"/>
        <v>0.10026548949384176</v>
      </c>
      <c r="P50" s="6">
        <f t="shared" si="2"/>
        <v>0.10026548949384176</v>
      </c>
      <c r="Q50" s="7" t="str">
        <f t="shared" si="3"/>
        <v/>
      </c>
      <c r="X50" s="9">
        <f t="shared" si="4"/>
        <v>2.0010457726651099E-2</v>
      </c>
      <c r="Y50" s="10" t="str">
        <f t="shared" si="5"/>
        <v/>
      </c>
      <c r="Z50" s="8">
        <f t="shared" si="6"/>
        <v>1.9533169533169502E-3</v>
      </c>
      <c r="AA50" s="13" t="str">
        <f t="shared" si="7"/>
        <v/>
      </c>
      <c r="AB50" s="14">
        <f t="shared" si="8"/>
        <v>0.21098151558556699</v>
      </c>
      <c r="AC50" s="15" t="str">
        <f t="shared" si="9"/>
        <v/>
      </c>
      <c r="AD50" s="11">
        <f t="shared" si="10"/>
        <v>0.168116667709832</v>
      </c>
      <c r="AE50" s="12" t="str">
        <f t="shared" si="11"/>
        <v/>
      </c>
    </row>
    <row r="51" spans="1:31" x14ac:dyDescent="0.2">
      <c r="A51" t="s">
        <v>20</v>
      </c>
      <c r="B51">
        <v>1.9533169533169502E-3</v>
      </c>
      <c r="C51">
        <v>2</v>
      </c>
      <c r="D51" t="s">
        <v>6</v>
      </c>
      <c r="E51" t="str">
        <f t="shared" si="1"/>
        <v/>
      </c>
      <c r="P51" s="6" t="str">
        <f t="shared" si="2"/>
        <v/>
      </c>
      <c r="Q51" s="7" t="str">
        <f t="shared" si="3"/>
        <v/>
      </c>
      <c r="X51" s="9" t="str">
        <f t="shared" si="4"/>
        <v/>
      </c>
      <c r="Y51" s="10" t="str">
        <f t="shared" si="5"/>
        <v/>
      </c>
      <c r="Z51" s="8" t="str">
        <f t="shared" si="6"/>
        <v/>
      </c>
      <c r="AA51" s="13" t="str">
        <f t="shared" si="7"/>
        <v/>
      </c>
      <c r="AB51" s="14" t="str">
        <f t="shared" si="8"/>
        <v/>
      </c>
      <c r="AC51" s="15" t="str">
        <f t="shared" si="9"/>
        <v/>
      </c>
      <c r="AD51" s="11" t="str">
        <f t="shared" si="10"/>
        <v/>
      </c>
      <c r="AE51" s="12" t="str">
        <f t="shared" si="11"/>
        <v/>
      </c>
    </row>
    <row r="52" spans="1:31" x14ac:dyDescent="0.2">
      <c r="A52" t="s">
        <v>20</v>
      </c>
      <c r="B52">
        <v>0.21098151558556699</v>
      </c>
      <c r="C52">
        <v>2</v>
      </c>
      <c r="D52" t="s">
        <v>7</v>
      </c>
      <c r="E52" t="str">
        <f t="shared" si="1"/>
        <v/>
      </c>
      <c r="P52" s="6" t="str">
        <f t="shared" si="2"/>
        <v/>
      </c>
      <c r="Q52" s="7" t="str">
        <f t="shared" si="3"/>
        <v/>
      </c>
      <c r="X52" s="9" t="str">
        <f t="shared" si="4"/>
        <v/>
      </c>
      <c r="Y52" s="10" t="str">
        <f t="shared" si="5"/>
        <v/>
      </c>
      <c r="Z52" s="8" t="str">
        <f t="shared" si="6"/>
        <v/>
      </c>
      <c r="AA52" s="13" t="str">
        <f t="shared" si="7"/>
        <v/>
      </c>
      <c r="AB52" s="14" t="str">
        <f t="shared" si="8"/>
        <v/>
      </c>
      <c r="AC52" s="15" t="str">
        <f t="shared" si="9"/>
        <v/>
      </c>
      <c r="AD52" s="11" t="str">
        <f t="shared" si="10"/>
        <v/>
      </c>
      <c r="AE52" s="12" t="str">
        <f t="shared" si="11"/>
        <v/>
      </c>
    </row>
    <row r="53" spans="1:31" x14ac:dyDescent="0.2">
      <c r="A53" t="s">
        <v>20</v>
      </c>
      <c r="B53">
        <v>0.168116667709832</v>
      </c>
      <c r="C53">
        <v>2</v>
      </c>
      <c r="D53" t="s">
        <v>8</v>
      </c>
      <c r="E53" t="str">
        <f t="shared" si="1"/>
        <v/>
      </c>
      <c r="P53" s="6" t="str">
        <f t="shared" si="2"/>
        <v/>
      </c>
      <c r="Q53" s="7" t="str">
        <f t="shared" si="3"/>
        <v/>
      </c>
      <c r="X53" s="9" t="str">
        <f t="shared" si="4"/>
        <v/>
      </c>
      <c r="Y53" s="10" t="str">
        <f t="shared" si="5"/>
        <v/>
      </c>
      <c r="Z53" s="8" t="str">
        <f t="shared" si="6"/>
        <v/>
      </c>
      <c r="AA53" s="13" t="str">
        <f t="shared" si="7"/>
        <v/>
      </c>
      <c r="AB53" s="14" t="str">
        <f t="shared" si="8"/>
        <v/>
      </c>
      <c r="AC53" s="15" t="str">
        <f t="shared" si="9"/>
        <v/>
      </c>
      <c r="AD53" s="11" t="str">
        <f t="shared" si="10"/>
        <v/>
      </c>
      <c r="AE53" s="12" t="str">
        <f t="shared" si="11"/>
        <v/>
      </c>
    </row>
    <row r="54" spans="1:31" x14ac:dyDescent="0.2">
      <c r="A54" t="s">
        <v>21</v>
      </c>
      <c r="B54">
        <v>0.201436214960484</v>
      </c>
      <c r="C54">
        <v>4</v>
      </c>
      <c r="D54" t="s">
        <v>5</v>
      </c>
      <c r="E54">
        <f t="shared" si="1"/>
        <v>0.81360040346063156</v>
      </c>
      <c r="P54" s="6" t="str">
        <f t="shared" si="2"/>
        <v/>
      </c>
      <c r="Q54" s="7">
        <f t="shared" si="3"/>
        <v>0.81360040346063156</v>
      </c>
      <c r="X54" s="9" t="str">
        <f t="shared" si="4"/>
        <v/>
      </c>
      <c r="Y54" s="10">
        <f t="shared" si="5"/>
        <v>0.201436214960484</v>
      </c>
      <c r="Z54" s="8" t="str">
        <f t="shared" si="6"/>
        <v/>
      </c>
      <c r="AA54" s="13">
        <f t="shared" si="7"/>
        <v>9.7664701815472293E-2</v>
      </c>
      <c r="AB54" s="14" t="str">
        <f t="shared" si="8"/>
        <v/>
      </c>
      <c r="AC54" s="15">
        <f t="shared" si="9"/>
        <v>0.26201313032362999</v>
      </c>
      <c r="AD54" s="11" t="str">
        <f t="shared" si="10"/>
        <v/>
      </c>
      <c r="AE54" s="12">
        <f t="shared" si="11"/>
        <v>2.6932875667429399</v>
      </c>
    </row>
    <row r="55" spans="1:31" x14ac:dyDescent="0.2">
      <c r="A55" t="s">
        <v>21</v>
      </c>
      <c r="B55">
        <v>9.7664701815472293E-2</v>
      </c>
      <c r="C55">
        <v>4</v>
      </c>
      <c r="D55" t="s">
        <v>6</v>
      </c>
      <c r="E55" t="str">
        <f t="shared" si="1"/>
        <v/>
      </c>
      <c r="P55" s="6" t="str">
        <f t="shared" si="2"/>
        <v/>
      </c>
      <c r="Q55" s="7" t="str">
        <f t="shared" si="3"/>
        <v/>
      </c>
      <c r="X55" s="9" t="str">
        <f t="shared" si="4"/>
        <v/>
      </c>
      <c r="Y55" s="10" t="str">
        <f t="shared" si="5"/>
        <v/>
      </c>
      <c r="Z55" s="8" t="str">
        <f t="shared" si="6"/>
        <v/>
      </c>
      <c r="AA55" s="13" t="str">
        <f t="shared" si="7"/>
        <v/>
      </c>
      <c r="AB55" s="14" t="str">
        <f t="shared" si="8"/>
        <v/>
      </c>
      <c r="AC55" s="15" t="str">
        <f t="shared" si="9"/>
        <v/>
      </c>
      <c r="AD55" s="11" t="str">
        <f t="shared" si="10"/>
        <v/>
      </c>
      <c r="AE55" s="12" t="str">
        <f t="shared" si="11"/>
        <v/>
      </c>
    </row>
    <row r="56" spans="1:31" x14ac:dyDescent="0.2">
      <c r="A56" t="s">
        <v>21</v>
      </c>
      <c r="B56">
        <v>0.26201313032362999</v>
      </c>
      <c r="C56">
        <v>4</v>
      </c>
      <c r="D56" t="s">
        <v>7</v>
      </c>
      <c r="E56" t="str">
        <f t="shared" si="1"/>
        <v/>
      </c>
      <c r="P56" s="6" t="str">
        <f t="shared" si="2"/>
        <v/>
      </c>
      <c r="Q56" s="7" t="str">
        <f t="shared" si="3"/>
        <v/>
      </c>
      <c r="X56" s="9" t="str">
        <f t="shared" si="4"/>
        <v/>
      </c>
      <c r="Y56" s="10" t="str">
        <f t="shared" si="5"/>
        <v/>
      </c>
      <c r="Z56" s="8" t="str">
        <f t="shared" si="6"/>
        <v/>
      </c>
      <c r="AA56" s="13" t="str">
        <f t="shared" si="7"/>
        <v/>
      </c>
      <c r="AB56" s="14" t="str">
        <f t="shared" si="8"/>
        <v/>
      </c>
      <c r="AC56" s="15" t="str">
        <f t="shared" si="9"/>
        <v/>
      </c>
      <c r="AD56" s="11" t="str">
        <f t="shared" si="10"/>
        <v/>
      </c>
      <c r="AE56" s="12" t="str">
        <f t="shared" si="11"/>
        <v/>
      </c>
    </row>
    <row r="57" spans="1:31" x14ac:dyDescent="0.2">
      <c r="A57" t="s">
        <v>21</v>
      </c>
      <c r="B57">
        <v>2.6932875667429399</v>
      </c>
      <c r="C57">
        <v>4</v>
      </c>
      <c r="D57" t="s">
        <v>8</v>
      </c>
      <c r="E57" t="str">
        <f t="shared" si="1"/>
        <v/>
      </c>
      <c r="P57" s="6" t="str">
        <f t="shared" si="2"/>
        <v/>
      </c>
      <c r="Q57" s="7" t="str">
        <f t="shared" si="3"/>
        <v/>
      </c>
      <c r="X57" s="9" t="str">
        <f t="shared" si="4"/>
        <v/>
      </c>
      <c r="Y57" s="10" t="str">
        <f t="shared" si="5"/>
        <v/>
      </c>
      <c r="Z57" s="8" t="str">
        <f t="shared" si="6"/>
        <v/>
      </c>
      <c r="AA57" s="13" t="str">
        <f t="shared" si="7"/>
        <v/>
      </c>
      <c r="AB57" s="14" t="str">
        <f t="shared" si="8"/>
        <v/>
      </c>
      <c r="AC57" s="15" t="str">
        <f t="shared" si="9"/>
        <v/>
      </c>
      <c r="AD57" s="11" t="str">
        <f t="shared" si="10"/>
        <v/>
      </c>
      <c r="AE57" s="12" t="str">
        <f t="shared" si="11"/>
        <v/>
      </c>
    </row>
    <row r="58" spans="1:31" x14ac:dyDescent="0.2">
      <c r="A58" t="s">
        <v>22</v>
      </c>
      <c r="B58">
        <v>5.0543361918073799E-2</v>
      </c>
      <c r="C58">
        <v>3</v>
      </c>
      <c r="D58" t="s">
        <v>5</v>
      </c>
      <c r="E58">
        <f t="shared" si="1"/>
        <v>0.1279059118803588</v>
      </c>
      <c r="P58" s="6" t="str">
        <f t="shared" si="2"/>
        <v/>
      </c>
      <c r="Q58" s="7">
        <f t="shared" si="3"/>
        <v>0.1279059118803588</v>
      </c>
      <c r="X58" s="9" t="str">
        <f t="shared" si="4"/>
        <v/>
      </c>
      <c r="Y58" s="10">
        <f t="shared" si="5"/>
        <v>5.0543361918073799E-2</v>
      </c>
      <c r="Z58" s="8" t="str">
        <f t="shared" si="6"/>
        <v/>
      </c>
      <c r="AA58" s="13">
        <f t="shared" si="7"/>
        <v>1.33081409677154E-2</v>
      </c>
      <c r="AB58" s="14" t="str">
        <f t="shared" si="8"/>
        <v/>
      </c>
      <c r="AC58" s="15">
        <f t="shared" si="9"/>
        <v>0.255939449029366</v>
      </c>
      <c r="AD58" s="11" t="str">
        <f t="shared" si="10"/>
        <v/>
      </c>
      <c r="AE58" s="12">
        <f t="shared" si="11"/>
        <v>0.19183269560628</v>
      </c>
    </row>
    <row r="59" spans="1:31" x14ac:dyDescent="0.2">
      <c r="A59" t="s">
        <v>22</v>
      </c>
      <c r="B59">
        <v>1.33081409677154E-2</v>
      </c>
      <c r="C59">
        <v>3</v>
      </c>
      <c r="D59" t="s">
        <v>6</v>
      </c>
      <c r="E59" t="str">
        <f t="shared" si="1"/>
        <v/>
      </c>
      <c r="P59" s="6" t="str">
        <f t="shared" si="2"/>
        <v/>
      </c>
      <c r="Q59" s="7" t="str">
        <f t="shared" si="3"/>
        <v/>
      </c>
      <c r="X59" s="9" t="str">
        <f t="shared" si="4"/>
        <v/>
      </c>
      <c r="Y59" s="10" t="str">
        <f t="shared" si="5"/>
        <v/>
      </c>
      <c r="Z59" s="8" t="str">
        <f t="shared" si="6"/>
        <v/>
      </c>
      <c r="AA59" s="13" t="str">
        <f t="shared" si="7"/>
        <v/>
      </c>
      <c r="AB59" s="14" t="str">
        <f t="shared" si="8"/>
        <v/>
      </c>
      <c r="AC59" s="15" t="str">
        <f t="shared" si="9"/>
        <v/>
      </c>
      <c r="AD59" s="11" t="str">
        <f t="shared" si="10"/>
        <v/>
      </c>
      <c r="AE59" s="12" t="str">
        <f t="shared" si="11"/>
        <v/>
      </c>
    </row>
    <row r="60" spans="1:31" x14ac:dyDescent="0.2">
      <c r="A60" t="s">
        <v>22</v>
      </c>
      <c r="B60">
        <v>0.255939449029366</v>
      </c>
      <c r="C60">
        <v>3</v>
      </c>
      <c r="D60" t="s">
        <v>7</v>
      </c>
      <c r="E60" t="str">
        <f t="shared" si="1"/>
        <v/>
      </c>
      <c r="P60" s="6" t="str">
        <f t="shared" si="2"/>
        <v/>
      </c>
      <c r="Q60" s="7" t="str">
        <f t="shared" si="3"/>
        <v/>
      </c>
      <c r="X60" s="9" t="str">
        <f t="shared" si="4"/>
        <v/>
      </c>
      <c r="Y60" s="10" t="str">
        <f t="shared" si="5"/>
        <v/>
      </c>
      <c r="Z60" s="8" t="str">
        <f t="shared" si="6"/>
        <v/>
      </c>
      <c r="AA60" s="13" t="str">
        <f t="shared" si="7"/>
        <v/>
      </c>
      <c r="AB60" s="14" t="str">
        <f t="shared" si="8"/>
        <v/>
      </c>
      <c r="AC60" s="15" t="str">
        <f t="shared" si="9"/>
        <v/>
      </c>
      <c r="AD60" s="11" t="str">
        <f t="shared" si="10"/>
        <v/>
      </c>
      <c r="AE60" s="12" t="str">
        <f t="shared" si="11"/>
        <v/>
      </c>
    </row>
    <row r="61" spans="1:31" x14ac:dyDescent="0.2">
      <c r="A61" t="s">
        <v>22</v>
      </c>
      <c r="B61">
        <v>0.19183269560628</v>
      </c>
      <c r="C61">
        <v>3</v>
      </c>
      <c r="D61" t="s">
        <v>8</v>
      </c>
      <c r="E61" t="str">
        <f t="shared" si="1"/>
        <v/>
      </c>
      <c r="P61" s="6" t="str">
        <f t="shared" si="2"/>
        <v/>
      </c>
      <c r="Q61" s="7" t="str">
        <f t="shared" si="3"/>
        <v/>
      </c>
      <c r="X61" s="9" t="str">
        <f t="shared" si="4"/>
        <v/>
      </c>
      <c r="Y61" s="10" t="str">
        <f t="shared" si="5"/>
        <v/>
      </c>
      <c r="Z61" s="8" t="str">
        <f t="shared" si="6"/>
        <v/>
      </c>
      <c r="AA61" s="13" t="str">
        <f t="shared" si="7"/>
        <v/>
      </c>
      <c r="AB61" s="14" t="str">
        <f t="shared" si="8"/>
        <v/>
      </c>
      <c r="AC61" s="15" t="str">
        <f t="shared" si="9"/>
        <v/>
      </c>
      <c r="AD61" s="11" t="str">
        <f t="shared" si="10"/>
        <v/>
      </c>
      <c r="AE61" s="12" t="str">
        <f t="shared" si="11"/>
        <v/>
      </c>
    </row>
    <row r="62" spans="1:31" x14ac:dyDescent="0.2">
      <c r="A62" t="s">
        <v>23</v>
      </c>
      <c r="B62">
        <v>1.64264726933929</v>
      </c>
      <c r="C62">
        <v>2</v>
      </c>
      <c r="D62" t="s">
        <v>5</v>
      </c>
      <c r="E62">
        <f t="shared" si="1"/>
        <v>1.0941689178105414</v>
      </c>
      <c r="P62" s="6">
        <f t="shared" si="2"/>
        <v>1.0941689178105414</v>
      </c>
      <c r="Q62" s="7" t="str">
        <f t="shared" si="3"/>
        <v/>
      </c>
      <c r="X62" s="9">
        <f t="shared" si="4"/>
        <v>1.64264726933929</v>
      </c>
      <c r="Y62" s="10" t="str">
        <f t="shared" si="5"/>
        <v/>
      </c>
      <c r="Z62" s="8">
        <f t="shared" si="6"/>
        <v>0.37719993464292501</v>
      </c>
      <c r="AA62" s="13" t="str">
        <f t="shared" si="7"/>
        <v/>
      </c>
      <c r="AB62" s="14">
        <f t="shared" si="8"/>
        <v>1.08857702340986</v>
      </c>
      <c r="AC62" s="15" t="str">
        <f t="shared" si="9"/>
        <v/>
      </c>
      <c r="AD62" s="11">
        <f t="shared" si="10"/>
        <v>1.26825144385009</v>
      </c>
      <c r="AE62" s="12" t="str">
        <f t="shared" si="11"/>
        <v/>
      </c>
    </row>
    <row r="63" spans="1:31" x14ac:dyDescent="0.2">
      <c r="A63" t="s">
        <v>23</v>
      </c>
      <c r="B63">
        <v>0.37719993464292501</v>
      </c>
      <c r="C63">
        <v>2</v>
      </c>
      <c r="D63" t="s">
        <v>6</v>
      </c>
      <c r="E63" t="str">
        <f t="shared" si="1"/>
        <v/>
      </c>
      <c r="P63" s="6" t="str">
        <f t="shared" si="2"/>
        <v/>
      </c>
      <c r="Q63" s="7" t="str">
        <f t="shared" si="3"/>
        <v/>
      </c>
      <c r="X63" s="9" t="str">
        <f t="shared" si="4"/>
        <v/>
      </c>
      <c r="Y63" s="10" t="str">
        <f t="shared" si="5"/>
        <v/>
      </c>
      <c r="Z63" s="8" t="str">
        <f t="shared" si="6"/>
        <v/>
      </c>
      <c r="AA63" s="13" t="str">
        <f t="shared" si="7"/>
        <v/>
      </c>
      <c r="AB63" s="14" t="str">
        <f t="shared" si="8"/>
        <v/>
      </c>
      <c r="AC63" s="15" t="str">
        <f t="shared" si="9"/>
        <v/>
      </c>
      <c r="AD63" s="11" t="str">
        <f t="shared" si="10"/>
        <v/>
      </c>
      <c r="AE63" s="12" t="str">
        <f t="shared" si="11"/>
        <v/>
      </c>
    </row>
    <row r="64" spans="1:31" x14ac:dyDescent="0.2">
      <c r="A64" t="s">
        <v>23</v>
      </c>
      <c r="B64">
        <v>1.08857702340986</v>
      </c>
      <c r="C64">
        <v>2</v>
      </c>
      <c r="D64" t="s">
        <v>7</v>
      </c>
      <c r="E64" t="str">
        <f t="shared" si="1"/>
        <v/>
      </c>
      <c r="P64" s="6" t="str">
        <f t="shared" si="2"/>
        <v/>
      </c>
      <c r="Q64" s="7" t="str">
        <f t="shared" si="3"/>
        <v/>
      </c>
      <c r="X64" s="9" t="str">
        <f t="shared" si="4"/>
        <v/>
      </c>
      <c r="Y64" s="10" t="str">
        <f t="shared" si="5"/>
        <v/>
      </c>
      <c r="Z64" s="8" t="str">
        <f t="shared" si="6"/>
        <v/>
      </c>
      <c r="AA64" s="13" t="str">
        <f t="shared" si="7"/>
        <v/>
      </c>
      <c r="AB64" s="14" t="str">
        <f t="shared" si="8"/>
        <v/>
      </c>
      <c r="AC64" s="15" t="str">
        <f t="shared" si="9"/>
        <v/>
      </c>
      <c r="AD64" s="11" t="str">
        <f t="shared" si="10"/>
        <v/>
      </c>
      <c r="AE64" s="12" t="str">
        <f t="shared" si="11"/>
        <v/>
      </c>
    </row>
    <row r="65" spans="1:31" x14ac:dyDescent="0.2">
      <c r="A65" t="s">
        <v>23</v>
      </c>
      <c r="B65">
        <v>1.26825144385009</v>
      </c>
      <c r="C65">
        <v>2</v>
      </c>
      <c r="D65" t="s">
        <v>8</v>
      </c>
      <c r="E65" t="str">
        <f t="shared" si="1"/>
        <v/>
      </c>
      <c r="P65" s="6" t="str">
        <f t="shared" si="2"/>
        <v/>
      </c>
      <c r="Q65" s="7" t="str">
        <f t="shared" si="3"/>
        <v/>
      </c>
      <c r="X65" s="9" t="str">
        <f t="shared" si="4"/>
        <v/>
      </c>
      <c r="Y65" s="10" t="str">
        <f t="shared" si="5"/>
        <v/>
      </c>
      <c r="Z65" s="8" t="str">
        <f t="shared" si="6"/>
        <v/>
      </c>
      <c r="AA65" s="13" t="str">
        <f t="shared" si="7"/>
        <v/>
      </c>
      <c r="AB65" s="14" t="str">
        <f t="shared" si="8"/>
        <v/>
      </c>
      <c r="AC65" s="15" t="str">
        <f t="shared" si="9"/>
        <v/>
      </c>
      <c r="AD65" s="11" t="str">
        <f t="shared" si="10"/>
        <v/>
      </c>
      <c r="AE65" s="12" t="str">
        <f t="shared" si="11"/>
        <v/>
      </c>
    </row>
    <row r="66" spans="1:31" x14ac:dyDescent="0.2">
      <c r="A66" t="s">
        <v>24</v>
      </c>
      <c r="B66">
        <v>7.02005102072795E-3</v>
      </c>
      <c r="C66">
        <v>3</v>
      </c>
      <c r="D66" t="s">
        <v>5</v>
      </c>
      <c r="E66">
        <f t="shared" si="1"/>
        <v>5.2340509679600087E-3</v>
      </c>
      <c r="P66" s="6" t="str">
        <f t="shared" si="2"/>
        <v/>
      </c>
      <c r="Q66" s="7">
        <f t="shared" si="3"/>
        <v>5.2340509679600087E-3</v>
      </c>
      <c r="X66" s="9" t="str">
        <f t="shared" si="4"/>
        <v/>
      </c>
      <c r="Y66" s="10">
        <f t="shared" si="5"/>
        <v>7.02005102072795E-3</v>
      </c>
      <c r="Z66" s="8" t="str">
        <f t="shared" si="6"/>
        <v/>
      </c>
      <c r="AA66" s="13">
        <f t="shared" si="7"/>
        <v>3.12270676222149E-5</v>
      </c>
      <c r="AB66" s="14" t="str">
        <f t="shared" si="8"/>
        <v/>
      </c>
      <c r="AC66" s="15">
        <f t="shared" si="9"/>
        <v>1.18939658179281E-2</v>
      </c>
      <c r="AD66" s="11" t="str">
        <f t="shared" si="10"/>
        <v/>
      </c>
      <c r="AE66" s="12">
        <f t="shared" si="11"/>
        <v>1.9909599655617699E-3</v>
      </c>
    </row>
    <row r="67" spans="1:31" x14ac:dyDescent="0.2">
      <c r="A67" t="s">
        <v>24</v>
      </c>
      <c r="B67" s="1">
        <v>3.12270676222149E-5</v>
      </c>
      <c r="C67">
        <v>3</v>
      </c>
      <c r="D67" t="s">
        <v>6</v>
      </c>
      <c r="E67" t="str">
        <f t="shared" ref="E67:E109" si="15">IF(D67="H2A",AVERAGE(B67:B70),"")</f>
        <v/>
      </c>
      <c r="P67" s="6" t="str">
        <f t="shared" ref="P67:R109" si="16">IF(C67=2,E67,"")</f>
        <v/>
      </c>
      <c r="Q67" s="7" t="str">
        <f t="shared" ref="Q67:Q109" si="17">IF(OR(C67=3,C67=4),E67,"")</f>
        <v/>
      </c>
      <c r="X67" s="9" t="str">
        <f t="shared" ref="X67:X109" si="18">IF(AND(D67="H2A",C67=2),B67,"")</f>
        <v/>
      </c>
      <c r="Y67" s="10" t="str">
        <f t="shared" ref="Y67:Y109" si="19">IF(AND(D67="H2A",OR(C67=3,C67=4)),B67,"")</f>
        <v/>
      </c>
      <c r="Z67" s="8" t="str">
        <f t="shared" ref="Z67:Z109" si="20">IF(AND(D68="H2B",C68=2),B68,"")</f>
        <v/>
      </c>
      <c r="AA67" s="13" t="str">
        <f t="shared" ref="AA67:AA109" si="21">IF(AND(D68="H2B",OR(C68=3,C68=4)),B68,"")</f>
        <v/>
      </c>
      <c r="AB67" s="14" t="str">
        <f t="shared" ref="AB67:AB109" si="22">IF(AND(D69="H3",C69=2),B69,"")</f>
        <v/>
      </c>
      <c r="AC67" s="15" t="str">
        <f t="shared" ref="AC67:AC109" si="23">IF(AND(D69="H3",OR(C69=3,C69=4)),B69,"")</f>
        <v/>
      </c>
      <c r="AD67" s="11" t="str">
        <f t="shared" ref="AD67:AD109" si="24">IF(AND(D70="H4",C70=2),B70,"")</f>
        <v/>
      </c>
      <c r="AE67" s="12" t="str">
        <f t="shared" ref="AE67:AE109" si="25">IF(AND(D70="H4",OR(C70=3,C70=4)),B70,"")</f>
        <v/>
      </c>
    </row>
    <row r="68" spans="1:31" x14ac:dyDescent="0.2">
      <c r="A68" t="s">
        <v>24</v>
      </c>
      <c r="B68">
        <v>1.18939658179281E-2</v>
      </c>
      <c r="C68">
        <v>3</v>
      </c>
      <c r="D68" t="s">
        <v>7</v>
      </c>
      <c r="E68" t="str">
        <f t="shared" si="15"/>
        <v/>
      </c>
      <c r="P68" s="6" t="str">
        <f t="shared" si="16"/>
        <v/>
      </c>
      <c r="Q68" s="7" t="str">
        <f t="shared" si="17"/>
        <v/>
      </c>
      <c r="X68" s="9" t="str">
        <f t="shared" si="18"/>
        <v/>
      </c>
      <c r="Y68" s="10" t="str">
        <f t="shared" si="19"/>
        <v/>
      </c>
      <c r="Z68" s="8" t="str">
        <f t="shared" si="20"/>
        <v/>
      </c>
      <c r="AA68" s="13" t="str">
        <f t="shared" si="21"/>
        <v/>
      </c>
      <c r="AB68" s="14" t="str">
        <f t="shared" si="22"/>
        <v/>
      </c>
      <c r="AC68" s="15" t="str">
        <f t="shared" si="23"/>
        <v/>
      </c>
      <c r="AD68" s="11" t="str">
        <f t="shared" si="24"/>
        <v/>
      </c>
      <c r="AE68" s="12" t="str">
        <f t="shared" si="25"/>
        <v/>
      </c>
    </row>
    <row r="69" spans="1:31" x14ac:dyDescent="0.2">
      <c r="A69" t="s">
        <v>24</v>
      </c>
      <c r="B69">
        <v>1.9909599655617699E-3</v>
      </c>
      <c r="C69">
        <v>3</v>
      </c>
      <c r="D69" t="s">
        <v>8</v>
      </c>
      <c r="E69" t="str">
        <f t="shared" si="15"/>
        <v/>
      </c>
      <c r="P69" s="6" t="str">
        <f t="shared" si="16"/>
        <v/>
      </c>
      <c r="Q69" s="7" t="str">
        <f t="shared" si="17"/>
        <v/>
      </c>
      <c r="X69" s="9" t="str">
        <f t="shared" si="18"/>
        <v/>
      </c>
      <c r="Y69" s="10" t="str">
        <f t="shared" si="19"/>
        <v/>
      </c>
      <c r="Z69" s="8" t="str">
        <f t="shared" si="20"/>
        <v/>
      </c>
      <c r="AA69" s="13" t="str">
        <f t="shared" si="21"/>
        <v/>
      </c>
      <c r="AB69" s="14" t="str">
        <f t="shared" si="22"/>
        <v/>
      </c>
      <c r="AC69" s="15" t="str">
        <f t="shared" si="23"/>
        <v/>
      </c>
      <c r="AD69" s="11" t="str">
        <f t="shared" si="24"/>
        <v/>
      </c>
      <c r="AE69" s="12" t="str">
        <f t="shared" si="25"/>
        <v/>
      </c>
    </row>
    <row r="70" spans="1:31" x14ac:dyDescent="0.2">
      <c r="A70" t="s">
        <v>25</v>
      </c>
      <c r="B70">
        <v>0.274483809373052</v>
      </c>
      <c r="C70">
        <v>2</v>
      </c>
      <c r="D70" t="s">
        <v>5</v>
      </c>
      <c r="E70">
        <f t="shared" si="15"/>
        <v>8.6092757781409193E-2</v>
      </c>
      <c r="P70" s="6">
        <f t="shared" si="16"/>
        <v>8.6092757781409193E-2</v>
      </c>
      <c r="Q70" s="7" t="str">
        <f t="shared" si="17"/>
        <v/>
      </c>
      <c r="X70" s="9">
        <f t="shared" si="18"/>
        <v>0.274483809373052</v>
      </c>
      <c r="Y70" s="10" t="str">
        <f t="shared" si="19"/>
        <v/>
      </c>
      <c r="Z70" s="8">
        <f t="shared" si="20"/>
        <v>4.6520092590320496E-3</v>
      </c>
      <c r="AA70" s="13" t="str">
        <f t="shared" si="21"/>
        <v/>
      </c>
      <c r="AB70" s="14">
        <f t="shared" si="22"/>
        <v>2.8727001508426699E-2</v>
      </c>
      <c r="AC70" s="15" t="str">
        <f t="shared" si="23"/>
        <v/>
      </c>
      <c r="AD70" s="11">
        <f t="shared" si="24"/>
        <v>3.6508210985126001E-2</v>
      </c>
      <c r="AE70" s="12" t="str">
        <f t="shared" si="25"/>
        <v/>
      </c>
    </row>
    <row r="71" spans="1:31" x14ac:dyDescent="0.2">
      <c r="A71" t="s">
        <v>25</v>
      </c>
      <c r="B71">
        <v>4.6520092590320496E-3</v>
      </c>
      <c r="C71">
        <v>2</v>
      </c>
      <c r="D71" t="s">
        <v>6</v>
      </c>
      <c r="E71" t="str">
        <f t="shared" si="15"/>
        <v/>
      </c>
      <c r="P71" s="6" t="str">
        <f t="shared" si="16"/>
        <v/>
      </c>
      <c r="Q71" s="7" t="str">
        <f t="shared" si="17"/>
        <v/>
      </c>
      <c r="X71" s="9" t="str">
        <f t="shared" si="18"/>
        <v/>
      </c>
      <c r="Y71" s="10" t="str">
        <f t="shared" si="19"/>
        <v/>
      </c>
      <c r="Z71" s="8" t="str">
        <f t="shared" si="20"/>
        <v/>
      </c>
      <c r="AA71" s="13" t="str">
        <f t="shared" si="21"/>
        <v/>
      </c>
      <c r="AB71" s="14" t="str">
        <f t="shared" si="22"/>
        <v/>
      </c>
      <c r="AC71" s="15" t="str">
        <f t="shared" si="23"/>
        <v/>
      </c>
      <c r="AD71" s="11" t="str">
        <f t="shared" si="24"/>
        <v/>
      </c>
      <c r="AE71" s="12" t="str">
        <f t="shared" si="25"/>
        <v/>
      </c>
    </row>
    <row r="72" spans="1:31" x14ac:dyDescent="0.2">
      <c r="A72" t="s">
        <v>25</v>
      </c>
      <c r="B72">
        <v>2.8727001508426699E-2</v>
      </c>
      <c r="C72">
        <v>2</v>
      </c>
      <c r="D72" t="s">
        <v>7</v>
      </c>
      <c r="E72" t="str">
        <f t="shared" si="15"/>
        <v/>
      </c>
      <c r="P72" s="6" t="str">
        <f t="shared" si="16"/>
        <v/>
      </c>
      <c r="Q72" s="7" t="str">
        <f t="shared" si="17"/>
        <v/>
      </c>
      <c r="X72" s="9" t="str">
        <f t="shared" si="18"/>
        <v/>
      </c>
      <c r="Y72" s="10" t="str">
        <f t="shared" si="19"/>
        <v/>
      </c>
      <c r="Z72" s="8" t="str">
        <f t="shared" si="20"/>
        <v/>
      </c>
      <c r="AA72" s="13" t="str">
        <f t="shared" si="21"/>
        <v/>
      </c>
      <c r="AB72" s="14" t="str">
        <f t="shared" si="22"/>
        <v/>
      </c>
      <c r="AC72" s="15" t="str">
        <f t="shared" si="23"/>
        <v/>
      </c>
      <c r="AD72" s="11" t="str">
        <f t="shared" si="24"/>
        <v/>
      </c>
      <c r="AE72" s="12" t="str">
        <f t="shared" si="25"/>
        <v/>
      </c>
    </row>
    <row r="73" spans="1:31" x14ac:dyDescent="0.2">
      <c r="A73" t="s">
        <v>25</v>
      </c>
      <c r="B73">
        <v>3.6508210985126001E-2</v>
      </c>
      <c r="C73">
        <v>2</v>
      </c>
      <c r="D73" t="s">
        <v>8</v>
      </c>
      <c r="E73" t="str">
        <f t="shared" si="15"/>
        <v/>
      </c>
      <c r="P73" s="6" t="str">
        <f t="shared" si="16"/>
        <v/>
      </c>
      <c r="Q73" s="7" t="str">
        <f t="shared" si="17"/>
        <v/>
      </c>
      <c r="X73" s="9" t="str">
        <f t="shared" si="18"/>
        <v/>
      </c>
      <c r="Y73" s="10" t="str">
        <f t="shared" si="19"/>
        <v/>
      </c>
      <c r="Z73" s="8" t="str">
        <f t="shared" si="20"/>
        <v/>
      </c>
      <c r="AA73" s="13" t="str">
        <f t="shared" si="21"/>
        <v/>
      </c>
      <c r="AB73" s="14" t="str">
        <f t="shared" si="22"/>
        <v/>
      </c>
      <c r="AC73" s="15" t="str">
        <f t="shared" si="23"/>
        <v/>
      </c>
      <c r="AD73" s="11" t="str">
        <f t="shared" si="24"/>
        <v/>
      </c>
      <c r="AE73" s="12" t="str">
        <f t="shared" si="25"/>
        <v/>
      </c>
    </row>
    <row r="74" spans="1:31" x14ac:dyDescent="0.2">
      <c r="A74" t="s">
        <v>26</v>
      </c>
      <c r="B74">
        <v>3.1362491000719903E-2</v>
      </c>
      <c r="C74">
        <v>2</v>
      </c>
      <c r="D74" t="s">
        <v>5</v>
      </c>
      <c r="E74">
        <f t="shared" si="15"/>
        <v>3.8630244359570839E-2</v>
      </c>
      <c r="P74" s="6">
        <f t="shared" si="16"/>
        <v>3.8630244359570839E-2</v>
      </c>
      <c r="Q74" s="7" t="str">
        <f t="shared" si="17"/>
        <v/>
      </c>
      <c r="X74" s="9">
        <f t="shared" si="18"/>
        <v>3.1362491000719903E-2</v>
      </c>
      <c r="Y74" s="10" t="str">
        <f t="shared" si="19"/>
        <v/>
      </c>
      <c r="Z74" s="8">
        <f t="shared" si="20"/>
        <v>8.4092806036541509E-3</v>
      </c>
      <c r="AA74" s="13" t="str">
        <f t="shared" si="21"/>
        <v/>
      </c>
      <c r="AB74" s="14">
        <f t="shared" si="22"/>
        <v>6.9568482942343093E-2</v>
      </c>
      <c r="AC74" s="15" t="str">
        <f t="shared" si="23"/>
        <v/>
      </c>
      <c r="AD74" s="11">
        <f t="shared" si="24"/>
        <v>4.5180722891566202E-2</v>
      </c>
      <c r="AE74" s="12" t="str">
        <f t="shared" si="25"/>
        <v/>
      </c>
    </row>
    <row r="75" spans="1:31" x14ac:dyDescent="0.2">
      <c r="A75" t="s">
        <v>26</v>
      </c>
      <c r="B75">
        <v>8.4092806036541509E-3</v>
      </c>
      <c r="C75">
        <v>2</v>
      </c>
      <c r="D75" t="s">
        <v>6</v>
      </c>
      <c r="E75" t="str">
        <f t="shared" si="15"/>
        <v/>
      </c>
      <c r="P75" s="6" t="str">
        <f t="shared" si="16"/>
        <v/>
      </c>
      <c r="Q75" s="7" t="str">
        <f t="shared" si="17"/>
        <v/>
      </c>
      <c r="X75" s="9" t="str">
        <f t="shared" si="18"/>
        <v/>
      </c>
      <c r="Y75" s="10" t="str">
        <f t="shared" si="19"/>
        <v/>
      </c>
      <c r="Z75" s="8" t="str">
        <f t="shared" si="20"/>
        <v/>
      </c>
      <c r="AA75" s="13" t="str">
        <f t="shared" si="21"/>
        <v/>
      </c>
      <c r="AB75" s="14" t="str">
        <f t="shared" si="22"/>
        <v/>
      </c>
      <c r="AC75" s="15" t="str">
        <f t="shared" si="23"/>
        <v/>
      </c>
      <c r="AD75" s="11" t="str">
        <f t="shared" si="24"/>
        <v/>
      </c>
      <c r="AE75" s="12" t="str">
        <f t="shared" si="25"/>
        <v/>
      </c>
    </row>
    <row r="76" spans="1:31" x14ac:dyDescent="0.2">
      <c r="A76" t="s">
        <v>26</v>
      </c>
      <c r="B76">
        <v>6.9568482942343093E-2</v>
      </c>
      <c r="C76">
        <v>2</v>
      </c>
      <c r="D76" t="s">
        <v>7</v>
      </c>
      <c r="E76" t="str">
        <f t="shared" si="15"/>
        <v/>
      </c>
      <c r="P76" s="6" t="str">
        <f t="shared" si="16"/>
        <v/>
      </c>
      <c r="Q76" s="7" t="str">
        <f t="shared" si="17"/>
        <v/>
      </c>
      <c r="X76" s="9" t="str">
        <f t="shared" si="18"/>
        <v/>
      </c>
      <c r="Y76" s="10" t="str">
        <f t="shared" si="19"/>
        <v/>
      </c>
      <c r="Z76" s="8" t="str">
        <f t="shared" si="20"/>
        <v/>
      </c>
      <c r="AA76" s="13" t="str">
        <f t="shared" si="21"/>
        <v/>
      </c>
      <c r="AB76" s="14" t="str">
        <f t="shared" si="22"/>
        <v/>
      </c>
      <c r="AC76" s="15" t="str">
        <f t="shared" si="23"/>
        <v/>
      </c>
      <c r="AD76" s="11" t="str">
        <f t="shared" si="24"/>
        <v/>
      </c>
      <c r="AE76" s="12" t="str">
        <f t="shared" si="25"/>
        <v/>
      </c>
    </row>
    <row r="77" spans="1:31" x14ac:dyDescent="0.2">
      <c r="A77" t="s">
        <v>26</v>
      </c>
      <c r="B77">
        <v>4.5180722891566202E-2</v>
      </c>
      <c r="C77">
        <v>2</v>
      </c>
      <c r="D77" t="s">
        <v>8</v>
      </c>
      <c r="E77" t="str">
        <f t="shared" si="15"/>
        <v/>
      </c>
      <c r="P77" s="6" t="str">
        <f t="shared" si="16"/>
        <v/>
      </c>
      <c r="Q77" s="7" t="str">
        <f t="shared" si="17"/>
        <v/>
      </c>
      <c r="X77" s="9" t="str">
        <f t="shared" si="18"/>
        <v/>
      </c>
      <c r="Y77" s="10" t="str">
        <f t="shared" si="19"/>
        <v/>
      </c>
      <c r="Z77" s="8" t="str">
        <f t="shared" si="20"/>
        <v/>
      </c>
      <c r="AA77" s="13" t="str">
        <f t="shared" si="21"/>
        <v/>
      </c>
      <c r="AB77" s="14" t="str">
        <f t="shared" si="22"/>
        <v/>
      </c>
      <c r="AC77" s="15" t="str">
        <f t="shared" si="23"/>
        <v/>
      </c>
      <c r="AD77" s="11" t="str">
        <f t="shared" si="24"/>
        <v/>
      </c>
      <c r="AE77" s="12" t="str">
        <f t="shared" si="25"/>
        <v/>
      </c>
    </row>
    <row r="78" spans="1:31" x14ac:dyDescent="0.2">
      <c r="A78" t="s">
        <v>27</v>
      </c>
      <c r="B78">
        <v>0.12373260627237299</v>
      </c>
      <c r="C78">
        <v>3</v>
      </c>
      <c r="D78" t="s">
        <v>5</v>
      </c>
      <c r="E78">
        <f t="shared" si="15"/>
        <v>0.13475854933421438</v>
      </c>
      <c r="P78" s="6" t="str">
        <f t="shared" si="16"/>
        <v/>
      </c>
      <c r="Q78" s="7">
        <f t="shared" si="17"/>
        <v>0.13475854933421438</v>
      </c>
      <c r="X78" s="9" t="str">
        <f t="shared" si="18"/>
        <v/>
      </c>
      <c r="Y78" s="10">
        <f t="shared" si="19"/>
        <v>0.12373260627237299</v>
      </c>
      <c r="Z78" s="8" t="str">
        <f t="shared" si="20"/>
        <v/>
      </c>
      <c r="AA78" s="13">
        <f t="shared" si="21"/>
        <v>3.6375937849318599E-2</v>
      </c>
      <c r="AB78" s="14" t="str">
        <f t="shared" si="22"/>
        <v/>
      </c>
      <c r="AC78" s="15">
        <f t="shared" si="23"/>
        <v>0.189546720807556</v>
      </c>
      <c r="AD78" s="11" t="str">
        <f t="shared" si="24"/>
        <v/>
      </c>
      <c r="AE78" s="12">
        <f t="shared" si="25"/>
        <v>0.18937893240761</v>
      </c>
    </row>
    <row r="79" spans="1:31" x14ac:dyDescent="0.2">
      <c r="A79" t="s">
        <v>27</v>
      </c>
      <c r="B79">
        <v>3.6375937849318599E-2</v>
      </c>
      <c r="C79">
        <v>3</v>
      </c>
      <c r="D79" t="s">
        <v>6</v>
      </c>
      <c r="E79" t="str">
        <f t="shared" si="15"/>
        <v/>
      </c>
      <c r="P79" s="6" t="str">
        <f t="shared" si="16"/>
        <v/>
      </c>
      <c r="Q79" s="7" t="str">
        <f t="shared" si="17"/>
        <v/>
      </c>
      <c r="X79" s="9" t="str">
        <f t="shared" si="18"/>
        <v/>
      </c>
      <c r="Y79" s="10" t="str">
        <f t="shared" si="19"/>
        <v/>
      </c>
      <c r="Z79" s="8" t="str">
        <f t="shared" si="20"/>
        <v/>
      </c>
      <c r="AA79" s="13" t="str">
        <f t="shared" si="21"/>
        <v/>
      </c>
      <c r="AB79" s="14" t="str">
        <f t="shared" si="22"/>
        <v/>
      </c>
      <c r="AC79" s="15" t="str">
        <f t="shared" si="23"/>
        <v/>
      </c>
      <c r="AD79" s="11" t="str">
        <f t="shared" si="24"/>
        <v/>
      </c>
      <c r="AE79" s="12" t="str">
        <f t="shared" si="25"/>
        <v/>
      </c>
    </row>
    <row r="80" spans="1:31" x14ac:dyDescent="0.2">
      <c r="A80" t="s">
        <v>27</v>
      </c>
      <c r="B80">
        <v>0.189546720807556</v>
      </c>
      <c r="C80">
        <v>3</v>
      </c>
      <c r="D80" t="s">
        <v>7</v>
      </c>
      <c r="E80" t="str">
        <f t="shared" si="15"/>
        <v/>
      </c>
      <c r="P80" s="6" t="str">
        <f t="shared" si="16"/>
        <v/>
      </c>
      <c r="Q80" s="7" t="str">
        <f t="shared" si="17"/>
        <v/>
      </c>
      <c r="X80" s="9" t="str">
        <f t="shared" si="18"/>
        <v/>
      </c>
      <c r="Y80" s="10" t="str">
        <f t="shared" si="19"/>
        <v/>
      </c>
      <c r="Z80" s="8" t="str">
        <f t="shared" si="20"/>
        <v/>
      </c>
      <c r="AA80" s="13" t="str">
        <f t="shared" si="21"/>
        <v/>
      </c>
      <c r="AB80" s="14" t="str">
        <f t="shared" si="22"/>
        <v/>
      </c>
      <c r="AC80" s="15" t="str">
        <f t="shared" si="23"/>
        <v/>
      </c>
      <c r="AD80" s="11" t="str">
        <f t="shared" si="24"/>
        <v/>
      </c>
      <c r="AE80" s="12" t="str">
        <f t="shared" si="25"/>
        <v/>
      </c>
    </row>
    <row r="81" spans="1:31" x14ac:dyDescent="0.2">
      <c r="A81" t="s">
        <v>27</v>
      </c>
      <c r="B81">
        <v>0.18937893240761</v>
      </c>
      <c r="C81">
        <v>3</v>
      </c>
      <c r="D81" t="s">
        <v>8</v>
      </c>
      <c r="E81" t="str">
        <f t="shared" si="15"/>
        <v/>
      </c>
      <c r="P81" s="6" t="str">
        <f t="shared" si="16"/>
        <v/>
      </c>
      <c r="Q81" s="7" t="str">
        <f t="shared" si="17"/>
        <v/>
      </c>
      <c r="X81" s="9" t="str">
        <f t="shared" si="18"/>
        <v/>
      </c>
      <c r="Y81" s="10" t="str">
        <f t="shared" si="19"/>
        <v/>
      </c>
      <c r="Z81" s="8" t="str">
        <f t="shared" si="20"/>
        <v/>
      </c>
      <c r="AA81" s="13" t="str">
        <f t="shared" si="21"/>
        <v/>
      </c>
      <c r="AB81" s="14" t="str">
        <f t="shared" si="22"/>
        <v/>
      </c>
      <c r="AC81" s="15" t="str">
        <f t="shared" si="23"/>
        <v/>
      </c>
      <c r="AD81" s="11" t="str">
        <f t="shared" si="24"/>
        <v/>
      </c>
      <c r="AE81" s="12" t="str">
        <f t="shared" si="25"/>
        <v/>
      </c>
    </row>
    <row r="82" spans="1:31" x14ac:dyDescent="0.2">
      <c r="A82" t="s">
        <v>28</v>
      </c>
      <c r="B82">
        <v>7.4406921557714403E-2</v>
      </c>
      <c r="C82">
        <v>4</v>
      </c>
      <c r="D82" t="s">
        <v>5</v>
      </c>
      <c r="E82">
        <f t="shared" si="15"/>
        <v>9.2070562169062425E-2</v>
      </c>
      <c r="P82" s="6" t="str">
        <f t="shared" si="16"/>
        <v/>
      </c>
      <c r="Q82" s="7">
        <f t="shared" si="17"/>
        <v>9.2070562169062425E-2</v>
      </c>
      <c r="X82" s="9" t="str">
        <f t="shared" si="18"/>
        <v/>
      </c>
      <c r="Y82" s="10">
        <f t="shared" si="19"/>
        <v>7.4406921557714403E-2</v>
      </c>
      <c r="Z82" s="8" t="str">
        <f t="shared" si="20"/>
        <v/>
      </c>
      <c r="AA82" s="13">
        <f t="shared" si="21"/>
        <v>9.4311260995146098E-2</v>
      </c>
      <c r="AB82" s="14" t="str">
        <f t="shared" si="22"/>
        <v/>
      </c>
      <c r="AC82" s="15">
        <f t="shared" si="23"/>
        <v>7.7149614171815206E-2</v>
      </c>
      <c r="AD82" s="11" t="str">
        <f t="shared" si="24"/>
        <v/>
      </c>
      <c r="AE82" s="12">
        <f t="shared" si="25"/>
        <v>0.12241445195157399</v>
      </c>
    </row>
    <row r="83" spans="1:31" x14ac:dyDescent="0.2">
      <c r="A83" t="s">
        <v>28</v>
      </c>
      <c r="B83">
        <v>9.4311260995146098E-2</v>
      </c>
      <c r="C83">
        <v>4</v>
      </c>
      <c r="D83" t="s">
        <v>6</v>
      </c>
      <c r="E83" t="str">
        <f t="shared" si="15"/>
        <v/>
      </c>
      <c r="P83" s="6" t="str">
        <f t="shared" si="16"/>
        <v/>
      </c>
      <c r="Q83" s="7" t="str">
        <f t="shared" si="17"/>
        <v/>
      </c>
      <c r="X83" s="9" t="str">
        <f t="shared" si="18"/>
        <v/>
      </c>
      <c r="Y83" s="10" t="str">
        <f t="shared" si="19"/>
        <v/>
      </c>
      <c r="Z83" s="8" t="str">
        <f t="shared" si="20"/>
        <v/>
      </c>
      <c r="AA83" s="13" t="str">
        <f t="shared" si="21"/>
        <v/>
      </c>
      <c r="AB83" s="14" t="str">
        <f t="shared" si="22"/>
        <v/>
      </c>
      <c r="AC83" s="15" t="str">
        <f t="shared" si="23"/>
        <v/>
      </c>
      <c r="AD83" s="11" t="str">
        <f t="shared" si="24"/>
        <v/>
      </c>
      <c r="AE83" s="12" t="str">
        <f t="shared" si="25"/>
        <v/>
      </c>
    </row>
    <row r="84" spans="1:31" x14ac:dyDescent="0.2">
      <c r="A84" t="s">
        <v>28</v>
      </c>
      <c r="B84">
        <v>7.7149614171815206E-2</v>
      </c>
      <c r="C84">
        <v>4</v>
      </c>
      <c r="D84" t="s">
        <v>7</v>
      </c>
      <c r="E84" t="str">
        <f t="shared" si="15"/>
        <v/>
      </c>
      <c r="P84" s="6" t="str">
        <f t="shared" si="16"/>
        <v/>
      </c>
      <c r="Q84" s="7" t="str">
        <f t="shared" si="17"/>
        <v/>
      </c>
      <c r="X84" s="9" t="str">
        <f t="shared" si="18"/>
        <v/>
      </c>
      <c r="Y84" s="10" t="str">
        <f t="shared" si="19"/>
        <v/>
      </c>
      <c r="Z84" s="8" t="str">
        <f t="shared" si="20"/>
        <v/>
      </c>
      <c r="AA84" s="13" t="str">
        <f t="shared" si="21"/>
        <v/>
      </c>
      <c r="AB84" s="14" t="str">
        <f t="shared" si="22"/>
        <v/>
      </c>
      <c r="AC84" s="15" t="str">
        <f t="shared" si="23"/>
        <v/>
      </c>
      <c r="AD84" s="11" t="str">
        <f t="shared" si="24"/>
        <v/>
      </c>
      <c r="AE84" s="12" t="str">
        <f t="shared" si="25"/>
        <v/>
      </c>
    </row>
    <row r="85" spans="1:31" x14ac:dyDescent="0.2">
      <c r="A85" t="s">
        <v>28</v>
      </c>
      <c r="B85">
        <v>0.12241445195157399</v>
      </c>
      <c r="C85">
        <v>4</v>
      </c>
      <c r="D85" t="s">
        <v>8</v>
      </c>
      <c r="E85" t="str">
        <f t="shared" si="15"/>
        <v/>
      </c>
      <c r="P85" s="6" t="str">
        <f t="shared" si="16"/>
        <v/>
      </c>
      <c r="Q85" s="7" t="str">
        <f t="shared" si="17"/>
        <v/>
      </c>
      <c r="X85" s="9" t="str">
        <f t="shared" si="18"/>
        <v/>
      </c>
      <c r="Y85" s="10" t="str">
        <f t="shared" si="19"/>
        <v/>
      </c>
      <c r="Z85" s="8" t="str">
        <f t="shared" si="20"/>
        <v/>
      </c>
      <c r="AA85" s="13" t="str">
        <f t="shared" si="21"/>
        <v/>
      </c>
      <c r="AB85" s="14" t="str">
        <f t="shared" si="22"/>
        <v/>
      </c>
      <c r="AC85" s="15" t="str">
        <f t="shared" si="23"/>
        <v/>
      </c>
      <c r="AD85" s="11" t="str">
        <f t="shared" si="24"/>
        <v/>
      </c>
      <c r="AE85" s="12" t="str">
        <f t="shared" si="25"/>
        <v/>
      </c>
    </row>
    <row r="86" spans="1:31" x14ac:dyDescent="0.2">
      <c r="A86" t="s">
        <v>29</v>
      </c>
      <c r="B86">
        <v>3.9264842978031698E-2</v>
      </c>
      <c r="C86">
        <v>3</v>
      </c>
      <c r="D86" t="s">
        <v>5</v>
      </c>
      <c r="E86">
        <f t="shared" si="15"/>
        <v>6.6356665532297604E-2</v>
      </c>
      <c r="P86" s="6" t="str">
        <f t="shared" si="16"/>
        <v/>
      </c>
      <c r="Q86" s="7">
        <f t="shared" si="17"/>
        <v>6.6356665532297604E-2</v>
      </c>
      <c r="X86" s="9" t="str">
        <f t="shared" si="18"/>
        <v/>
      </c>
      <c r="Y86" s="10">
        <f t="shared" si="19"/>
        <v>3.9264842978031698E-2</v>
      </c>
      <c r="Z86" s="8" t="str">
        <f t="shared" si="20"/>
        <v/>
      </c>
      <c r="AA86" s="13">
        <f t="shared" si="21"/>
        <v>1.1038362834769999E-2</v>
      </c>
      <c r="AB86" s="14" t="str">
        <f t="shared" si="22"/>
        <v/>
      </c>
      <c r="AC86" s="15">
        <f t="shared" si="23"/>
        <v>0.129468841688991</v>
      </c>
      <c r="AD86" s="11" t="str">
        <f t="shared" si="24"/>
        <v/>
      </c>
      <c r="AE86" s="12">
        <f t="shared" si="25"/>
        <v>8.5654614627397693E-2</v>
      </c>
    </row>
    <row r="87" spans="1:31" x14ac:dyDescent="0.2">
      <c r="A87" t="s">
        <v>29</v>
      </c>
      <c r="B87">
        <v>1.1038362834769999E-2</v>
      </c>
      <c r="C87">
        <v>3</v>
      </c>
      <c r="D87" t="s">
        <v>6</v>
      </c>
      <c r="E87" t="str">
        <f t="shared" si="15"/>
        <v/>
      </c>
      <c r="P87" s="6" t="str">
        <f t="shared" si="16"/>
        <v/>
      </c>
      <c r="Q87" s="7" t="str">
        <f t="shared" si="17"/>
        <v/>
      </c>
      <c r="X87" s="9" t="str">
        <f t="shared" si="18"/>
        <v/>
      </c>
      <c r="Y87" s="10" t="str">
        <f t="shared" si="19"/>
        <v/>
      </c>
      <c r="Z87" s="8" t="str">
        <f t="shared" si="20"/>
        <v/>
      </c>
      <c r="AA87" s="13" t="str">
        <f t="shared" si="21"/>
        <v/>
      </c>
      <c r="AB87" s="14" t="str">
        <f t="shared" si="22"/>
        <v/>
      </c>
      <c r="AC87" s="15" t="str">
        <f t="shared" si="23"/>
        <v/>
      </c>
      <c r="AD87" s="11" t="str">
        <f t="shared" si="24"/>
        <v/>
      </c>
      <c r="AE87" s="12" t="str">
        <f t="shared" si="25"/>
        <v/>
      </c>
    </row>
    <row r="88" spans="1:31" x14ac:dyDescent="0.2">
      <c r="A88" t="s">
        <v>29</v>
      </c>
      <c r="B88">
        <v>0.129468841688991</v>
      </c>
      <c r="C88">
        <v>3</v>
      </c>
      <c r="D88" t="s">
        <v>7</v>
      </c>
      <c r="E88" t="str">
        <f t="shared" si="15"/>
        <v/>
      </c>
      <c r="P88" s="6" t="str">
        <f t="shared" si="16"/>
        <v/>
      </c>
      <c r="Q88" s="7" t="str">
        <f t="shared" si="17"/>
        <v/>
      </c>
      <c r="X88" s="9" t="str">
        <f t="shared" si="18"/>
        <v/>
      </c>
      <c r="Y88" s="10" t="str">
        <f t="shared" si="19"/>
        <v/>
      </c>
      <c r="Z88" s="8" t="str">
        <f t="shared" si="20"/>
        <v/>
      </c>
      <c r="AA88" s="13" t="str">
        <f t="shared" si="21"/>
        <v/>
      </c>
      <c r="AB88" s="14" t="str">
        <f t="shared" si="22"/>
        <v/>
      </c>
      <c r="AC88" s="15" t="str">
        <f t="shared" si="23"/>
        <v/>
      </c>
      <c r="AD88" s="11" t="str">
        <f t="shared" si="24"/>
        <v/>
      </c>
      <c r="AE88" s="12" t="str">
        <f t="shared" si="25"/>
        <v/>
      </c>
    </row>
    <row r="89" spans="1:31" x14ac:dyDescent="0.2">
      <c r="A89" t="s">
        <v>29</v>
      </c>
      <c r="B89">
        <v>8.5654614627397693E-2</v>
      </c>
      <c r="C89">
        <v>3</v>
      </c>
      <c r="D89" t="s">
        <v>8</v>
      </c>
      <c r="E89" t="str">
        <f t="shared" si="15"/>
        <v/>
      </c>
      <c r="P89" s="6" t="str">
        <f t="shared" si="16"/>
        <v/>
      </c>
      <c r="Q89" s="7" t="str">
        <f t="shared" si="17"/>
        <v/>
      </c>
      <c r="X89" s="9" t="str">
        <f t="shared" si="18"/>
        <v/>
      </c>
      <c r="Y89" s="10" t="str">
        <f t="shared" si="19"/>
        <v/>
      </c>
      <c r="Z89" s="8" t="str">
        <f t="shared" si="20"/>
        <v/>
      </c>
      <c r="AA89" s="13" t="str">
        <f t="shared" si="21"/>
        <v/>
      </c>
      <c r="AB89" s="14" t="str">
        <f t="shared" si="22"/>
        <v/>
      </c>
      <c r="AC89" s="15" t="str">
        <f t="shared" si="23"/>
        <v/>
      </c>
      <c r="AD89" s="11" t="str">
        <f t="shared" si="24"/>
        <v/>
      </c>
      <c r="AE89" s="12" t="str">
        <f t="shared" si="25"/>
        <v/>
      </c>
    </row>
    <row r="90" spans="1:31" x14ac:dyDescent="0.2">
      <c r="A90" t="s">
        <v>30</v>
      </c>
      <c r="B90">
        <v>0.69450033123144295</v>
      </c>
      <c r="C90">
        <v>4</v>
      </c>
      <c r="D90" t="s">
        <v>5</v>
      </c>
      <c r="E90">
        <f t="shared" si="15"/>
        <v>1.0077533545445134</v>
      </c>
      <c r="P90" s="6" t="str">
        <f t="shared" si="16"/>
        <v/>
      </c>
      <c r="Q90" s="7">
        <f t="shared" si="17"/>
        <v>1.0077533545445134</v>
      </c>
      <c r="X90" s="9" t="str">
        <f t="shared" si="18"/>
        <v/>
      </c>
      <c r="Y90" s="10">
        <f t="shared" si="19"/>
        <v>0.69450033123144295</v>
      </c>
      <c r="Z90" s="8" t="str">
        <f t="shared" si="20"/>
        <v/>
      </c>
      <c r="AA90" s="13">
        <f t="shared" si="21"/>
        <v>0.36663476250955102</v>
      </c>
      <c r="AB90" s="14" t="str">
        <f t="shared" si="22"/>
        <v/>
      </c>
      <c r="AC90" s="15">
        <f t="shared" si="23"/>
        <v>1.67019603430247</v>
      </c>
      <c r="AD90" s="11" t="str">
        <f t="shared" si="24"/>
        <v/>
      </c>
      <c r="AE90" s="12">
        <f t="shared" si="25"/>
        <v>1.2996822901345899</v>
      </c>
    </row>
    <row r="91" spans="1:31" x14ac:dyDescent="0.2">
      <c r="A91" t="s">
        <v>30</v>
      </c>
      <c r="B91">
        <v>0.36663476250955102</v>
      </c>
      <c r="C91">
        <v>4</v>
      </c>
      <c r="D91" t="s">
        <v>6</v>
      </c>
      <c r="E91" t="str">
        <f t="shared" si="15"/>
        <v/>
      </c>
      <c r="P91" s="6" t="str">
        <f t="shared" si="16"/>
        <v/>
      </c>
      <c r="Q91" s="7" t="str">
        <f t="shared" si="17"/>
        <v/>
      </c>
      <c r="X91" s="9" t="str">
        <f t="shared" si="18"/>
        <v/>
      </c>
      <c r="Y91" s="10" t="str">
        <f t="shared" si="19"/>
        <v/>
      </c>
      <c r="Z91" s="8" t="str">
        <f t="shared" si="20"/>
        <v/>
      </c>
      <c r="AA91" s="13" t="str">
        <f t="shared" si="21"/>
        <v/>
      </c>
      <c r="AB91" s="14" t="str">
        <f t="shared" si="22"/>
        <v/>
      </c>
      <c r="AC91" s="15" t="str">
        <f t="shared" si="23"/>
        <v/>
      </c>
      <c r="AD91" s="11" t="str">
        <f t="shared" si="24"/>
        <v/>
      </c>
      <c r="AE91" s="12" t="str">
        <f t="shared" si="25"/>
        <v/>
      </c>
    </row>
    <row r="92" spans="1:31" x14ac:dyDescent="0.2">
      <c r="A92" t="s">
        <v>30</v>
      </c>
      <c r="B92">
        <v>1.67019603430247</v>
      </c>
      <c r="C92">
        <v>4</v>
      </c>
      <c r="D92" t="s">
        <v>7</v>
      </c>
      <c r="E92" t="str">
        <f t="shared" si="15"/>
        <v/>
      </c>
      <c r="P92" s="6" t="str">
        <f t="shared" si="16"/>
        <v/>
      </c>
      <c r="Q92" s="7" t="str">
        <f t="shared" si="17"/>
        <v/>
      </c>
      <c r="X92" s="9" t="str">
        <f t="shared" si="18"/>
        <v/>
      </c>
      <c r="Y92" s="10" t="str">
        <f t="shared" si="19"/>
        <v/>
      </c>
      <c r="Z92" s="8" t="str">
        <f t="shared" si="20"/>
        <v/>
      </c>
      <c r="AA92" s="13" t="str">
        <f t="shared" si="21"/>
        <v/>
      </c>
      <c r="AB92" s="14" t="str">
        <f t="shared" si="22"/>
        <v/>
      </c>
      <c r="AC92" s="15" t="str">
        <f t="shared" si="23"/>
        <v/>
      </c>
      <c r="AD92" s="11" t="str">
        <f t="shared" si="24"/>
        <v/>
      </c>
      <c r="AE92" s="12" t="str">
        <f t="shared" si="25"/>
        <v/>
      </c>
    </row>
    <row r="93" spans="1:31" x14ac:dyDescent="0.2">
      <c r="A93" t="s">
        <v>30</v>
      </c>
      <c r="B93">
        <v>1.2996822901345899</v>
      </c>
      <c r="C93">
        <v>4</v>
      </c>
      <c r="D93" t="s">
        <v>8</v>
      </c>
      <c r="E93" t="str">
        <f t="shared" si="15"/>
        <v/>
      </c>
      <c r="P93" s="6" t="str">
        <f t="shared" si="16"/>
        <v/>
      </c>
      <c r="Q93" s="7" t="str">
        <f t="shared" si="17"/>
        <v/>
      </c>
      <c r="X93" s="9" t="str">
        <f t="shared" si="18"/>
        <v/>
      </c>
      <c r="Y93" s="10" t="str">
        <f t="shared" si="19"/>
        <v/>
      </c>
      <c r="Z93" s="8" t="str">
        <f t="shared" si="20"/>
        <v/>
      </c>
      <c r="AA93" s="13" t="str">
        <f t="shared" si="21"/>
        <v/>
      </c>
      <c r="AB93" s="14" t="str">
        <f t="shared" si="22"/>
        <v/>
      </c>
      <c r="AC93" s="15" t="str">
        <f t="shared" si="23"/>
        <v/>
      </c>
      <c r="AD93" s="11" t="str">
        <f t="shared" si="24"/>
        <v/>
      </c>
      <c r="AE93" s="12" t="str">
        <f t="shared" si="25"/>
        <v/>
      </c>
    </row>
    <row r="94" spans="1:31" x14ac:dyDescent="0.2">
      <c r="A94" t="s">
        <v>31</v>
      </c>
      <c r="B94">
        <v>0.91254907094266802</v>
      </c>
      <c r="C94">
        <v>3</v>
      </c>
      <c r="D94" t="s">
        <v>5</v>
      </c>
      <c r="E94">
        <f t="shared" si="15"/>
        <v>1.1552482750157367</v>
      </c>
      <c r="P94" s="6" t="str">
        <f t="shared" si="16"/>
        <v/>
      </c>
      <c r="Q94" s="7">
        <f t="shared" si="17"/>
        <v>1.1552482750157367</v>
      </c>
      <c r="X94" s="9" t="str">
        <f t="shared" si="18"/>
        <v/>
      </c>
      <c r="Y94" s="10">
        <f t="shared" si="19"/>
        <v>0.91254907094266802</v>
      </c>
      <c r="Z94" s="8" t="str">
        <f t="shared" si="20"/>
        <v/>
      </c>
      <c r="AA94" s="13">
        <f t="shared" si="21"/>
        <v>0.48067506051327902</v>
      </c>
      <c r="AB94" s="14" t="str">
        <f t="shared" si="22"/>
        <v/>
      </c>
      <c r="AC94" s="15">
        <f t="shared" si="23"/>
        <v>1.2367653339684499</v>
      </c>
      <c r="AD94" s="11" t="str">
        <f t="shared" si="24"/>
        <v/>
      </c>
      <c r="AE94" s="12">
        <f t="shared" si="25"/>
        <v>1.99100363463855</v>
      </c>
    </row>
    <row r="95" spans="1:31" x14ac:dyDescent="0.2">
      <c r="A95" t="s">
        <v>31</v>
      </c>
      <c r="B95">
        <v>0.48067506051327902</v>
      </c>
      <c r="C95">
        <v>3</v>
      </c>
      <c r="D95" t="s">
        <v>6</v>
      </c>
      <c r="E95" t="str">
        <f t="shared" si="15"/>
        <v/>
      </c>
      <c r="P95" s="6" t="str">
        <f t="shared" si="16"/>
        <v/>
      </c>
      <c r="Q95" s="7" t="str">
        <f t="shared" si="17"/>
        <v/>
      </c>
      <c r="X95" s="9" t="str">
        <f t="shared" si="18"/>
        <v/>
      </c>
      <c r="Y95" s="10" t="str">
        <f t="shared" si="19"/>
        <v/>
      </c>
      <c r="Z95" s="8" t="str">
        <f t="shared" si="20"/>
        <v/>
      </c>
      <c r="AA95" s="13" t="str">
        <f t="shared" si="21"/>
        <v/>
      </c>
      <c r="AB95" s="14" t="str">
        <f t="shared" si="22"/>
        <v/>
      </c>
      <c r="AC95" s="15" t="str">
        <f t="shared" si="23"/>
        <v/>
      </c>
      <c r="AD95" s="11" t="str">
        <f t="shared" si="24"/>
        <v/>
      </c>
      <c r="AE95" s="12" t="str">
        <f t="shared" si="25"/>
        <v/>
      </c>
    </row>
    <row r="96" spans="1:31" x14ac:dyDescent="0.2">
      <c r="A96" t="s">
        <v>31</v>
      </c>
      <c r="B96">
        <v>1.2367653339684499</v>
      </c>
      <c r="C96">
        <v>3</v>
      </c>
      <c r="D96" t="s">
        <v>7</v>
      </c>
      <c r="E96" t="str">
        <f t="shared" si="15"/>
        <v/>
      </c>
      <c r="P96" s="6" t="str">
        <f t="shared" si="16"/>
        <v/>
      </c>
      <c r="Q96" s="7" t="str">
        <f t="shared" si="17"/>
        <v/>
      </c>
      <c r="X96" s="9" t="str">
        <f t="shared" si="18"/>
        <v/>
      </c>
      <c r="Y96" s="10" t="str">
        <f t="shared" si="19"/>
        <v/>
      </c>
      <c r="Z96" s="8" t="str">
        <f t="shared" si="20"/>
        <v/>
      </c>
      <c r="AA96" s="13" t="str">
        <f t="shared" si="21"/>
        <v/>
      </c>
      <c r="AB96" s="14" t="str">
        <f t="shared" si="22"/>
        <v/>
      </c>
      <c r="AC96" s="15" t="str">
        <f t="shared" si="23"/>
        <v/>
      </c>
      <c r="AD96" s="11" t="str">
        <f t="shared" si="24"/>
        <v/>
      </c>
      <c r="AE96" s="12" t="str">
        <f t="shared" si="25"/>
        <v/>
      </c>
    </row>
    <row r="97" spans="1:31" x14ac:dyDescent="0.2">
      <c r="A97" t="s">
        <v>31</v>
      </c>
      <c r="B97">
        <v>1.99100363463855</v>
      </c>
      <c r="C97">
        <v>3</v>
      </c>
      <c r="D97" t="s">
        <v>8</v>
      </c>
      <c r="E97" t="str">
        <f t="shared" si="15"/>
        <v/>
      </c>
      <c r="P97" s="6" t="str">
        <f t="shared" si="16"/>
        <v/>
      </c>
      <c r="Q97" s="7" t="str">
        <f t="shared" si="17"/>
        <v/>
      </c>
      <c r="X97" s="9" t="str">
        <f t="shared" si="18"/>
        <v/>
      </c>
      <c r="Y97" s="10" t="str">
        <f t="shared" si="19"/>
        <v/>
      </c>
      <c r="Z97" s="8" t="str">
        <f t="shared" si="20"/>
        <v/>
      </c>
      <c r="AA97" s="13" t="str">
        <f t="shared" si="21"/>
        <v/>
      </c>
      <c r="AB97" s="14" t="str">
        <f t="shared" si="22"/>
        <v/>
      </c>
      <c r="AC97" s="15" t="str">
        <f t="shared" si="23"/>
        <v/>
      </c>
      <c r="AD97" s="11" t="str">
        <f t="shared" si="24"/>
        <v/>
      </c>
      <c r="AE97" s="12" t="str">
        <f t="shared" si="25"/>
        <v/>
      </c>
    </row>
    <row r="98" spans="1:31" x14ac:dyDescent="0.2">
      <c r="A98" t="s">
        <v>32</v>
      </c>
      <c r="B98">
        <v>0.26721766890544302</v>
      </c>
      <c r="C98">
        <v>3</v>
      </c>
      <c r="D98" t="s">
        <v>5</v>
      </c>
      <c r="E98">
        <f t="shared" si="15"/>
        <v>0.35992313976159174</v>
      </c>
      <c r="P98" s="6" t="str">
        <f t="shared" si="16"/>
        <v/>
      </c>
      <c r="Q98" s="7">
        <f t="shared" si="17"/>
        <v>0.35992313976159174</v>
      </c>
      <c r="X98" s="9" t="str">
        <f t="shared" si="18"/>
        <v/>
      </c>
      <c r="Y98" s="10">
        <f t="shared" si="19"/>
        <v>0.26721766890544302</v>
      </c>
      <c r="Z98" s="8" t="str">
        <f t="shared" si="20"/>
        <v/>
      </c>
      <c r="AA98" s="13">
        <f t="shared" si="21"/>
        <v>0.15108018049344701</v>
      </c>
      <c r="AB98" s="14" t="str">
        <f t="shared" si="22"/>
        <v/>
      </c>
      <c r="AC98" s="15">
        <f t="shared" si="23"/>
        <v>0.26907993290214499</v>
      </c>
      <c r="AD98" s="11" t="str">
        <f t="shared" si="24"/>
        <v/>
      </c>
      <c r="AE98" s="12">
        <f t="shared" si="25"/>
        <v>0.75231477674533198</v>
      </c>
    </row>
    <row r="99" spans="1:31" x14ac:dyDescent="0.2">
      <c r="A99" t="s">
        <v>32</v>
      </c>
      <c r="B99">
        <v>0.15108018049344701</v>
      </c>
      <c r="C99">
        <v>3</v>
      </c>
      <c r="D99" t="s">
        <v>6</v>
      </c>
      <c r="E99" t="str">
        <f t="shared" si="15"/>
        <v/>
      </c>
      <c r="P99" s="6" t="str">
        <f t="shared" si="16"/>
        <v/>
      </c>
      <c r="Q99" s="7" t="str">
        <f t="shared" si="17"/>
        <v/>
      </c>
      <c r="X99" s="9" t="str">
        <f t="shared" si="18"/>
        <v/>
      </c>
      <c r="Y99" s="10" t="str">
        <f t="shared" si="19"/>
        <v/>
      </c>
      <c r="Z99" s="8" t="str">
        <f t="shared" si="20"/>
        <v/>
      </c>
      <c r="AA99" s="13" t="str">
        <f t="shared" si="21"/>
        <v/>
      </c>
      <c r="AB99" s="14" t="str">
        <f t="shared" si="22"/>
        <v/>
      </c>
      <c r="AC99" s="15" t="str">
        <f t="shared" si="23"/>
        <v/>
      </c>
      <c r="AD99" s="11" t="str">
        <f t="shared" si="24"/>
        <v/>
      </c>
      <c r="AE99" s="12" t="str">
        <f t="shared" si="25"/>
        <v/>
      </c>
    </row>
    <row r="100" spans="1:31" x14ac:dyDescent="0.2">
      <c r="A100" t="s">
        <v>32</v>
      </c>
      <c r="B100">
        <v>0.26907993290214499</v>
      </c>
      <c r="C100">
        <v>3</v>
      </c>
      <c r="D100" t="s">
        <v>7</v>
      </c>
      <c r="E100" t="str">
        <f t="shared" si="15"/>
        <v/>
      </c>
      <c r="P100" s="6" t="str">
        <f t="shared" si="16"/>
        <v/>
      </c>
      <c r="Q100" s="7" t="str">
        <f t="shared" si="17"/>
        <v/>
      </c>
      <c r="X100" s="9" t="str">
        <f t="shared" si="18"/>
        <v/>
      </c>
      <c r="Y100" s="10" t="str">
        <f t="shared" si="19"/>
        <v/>
      </c>
      <c r="Z100" s="8" t="str">
        <f t="shared" si="20"/>
        <v/>
      </c>
      <c r="AA100" s="13" t="str">
        <f t="shared" si="21"/>
        <v/>
      </c>
      <c r="AB100" s="14" t="str">
        <f t="shared" si="22"/>
        <v/>
      </c>
      <c r="AC100" s="15" t="str">
        <f t="shared" si="23"/>
        <v/>
      </c>
      <c r="AD100" s="11" t="str">
        <f t="shared" si="24"/>
        <v/>
      </c>
      <c r="AE100" s="12" t="str">
        <f t="shared" si="25"/>
        <v/>
      </c>
    </row>
    <row r="101" spans="1:31" x14ac:dyDescent="0.2">
      <c r="A101" t="s">
        <v>32</v>
      </c>
      <c r="B101">
        <v>0.75231477674533198</v>
      </c>
      <c r="C101">
        <v>3</v>
      </c>
      <c r="D101" t="s">
        <v>8</v>
      </c>
      <c r="E101" t="str">
        <f t="shared" si="15"/>
        <v/>
      </c>
      <c r="P101" s="6" t="str">
        <f t="shared" si="16"/>
        <v/>
      </c>
      <c r="Q101" s="7" t="str">
        <f t="shared" si="17"/>
        <v/>
      </c>
      <c r="X101" s="9" t="str">
        <f t="shared" si="18"/>
        <v/>
      </c>
      <c r="Y101" s="10" t="str">
        <f t="shared" si="19"/>
        <v/>
      </c>
      <c r="Z101" s="8" t="str">
        <f t="shared" si="20"/>
        <v/>
      </c>
      <c r="AA101" s="13" t="str">
        <f t="shared" si="21"/>
        <v/>
      </c>
      <c r="AB101" s="14" t="str">
        <f t="shared" si="22"/>
        <v/>
      </c>
      <c r="AC101" s="15" t="str">
        <f t="shared" si="23"/>
        <v/>
      </c>
      <c r="AD101" s="11" t="str">
        <f t="shared" si="24"/>
        <v/>
      </c>
      <c r="AE101" s="12" t="str">
        <f t="shared" si="25"/>
        <v/>
      </c>
    </row>
    <row r="102" spans="1:31" x14ac:dyDescent="0.2">
      <c r="A102" t="s">
        <v>33</v>
      </c>
      <c r="B102">
        <v>1.0136185899919299E-2</v>
      </c>
      <c r="C102">
        <v>3</v>
      </c>
      <c r="D102" t="s">
        <v>5</v>
      </c>
      <c r="E102">
        <f t="shared" si="15"/>
        <v>9.5788614864274729E-2</v>
      </c>
      <c r="P102" s="6" t="str">
        <f t="shared" si="16"/>
        <v/>
      </c>
      <c r="Q102" s="7">
        <f t="shared" si="17"/>
        <v>9.5788614864274729E-2</v>
      </c>
      <c r="X102" s="9" t="str">
        <f t="shared" si="18"/>
        <v/>
      </c>
      <c r="Y102" s="10">
        <f t="shared" si="19"/>
        <v>1.0136185899919299E-2</v>
      </c>
      <c r="Z102" s="8" t="str">
        <f t="shared" si="20"/>
        <v/>
      </c>
      <c r="AA102" s="13">
        <f t="shared" si="21"/>
        <v>4.7456251268361902E-4</v>
      </c>
      <c r="AB102" s="14" t="str">
        <f t="shared" si="22"/>
        <v/>
      </c>
      <c r="AC102" s="15">
        <f t="shared" si="23"/>
        <v>1.0564005101236999E-2</v>
      </c>
      <c r="AD102" s="11" t="str">
        <f t="shared" si="24"/>
        <v/>
      </c>
      <c r="AE102" s="12">
        <f t="shared" si="25"/>
        <v>0.36197970594325901</v>
      </c>
    </row>
    <row r="103" spans="1:31" x14ac:dyDescent="0.2">
      <c r="A103" t="s">
        <v>33</v>
      </c>
      <c r="B103">
        <v>4.7456251268361902E-4</v>
      </c>
      <c r="C103">
        <v>3</v>
      </c>
      <c r="D103" t="s">
        <v>6</v>
      </c>
      <c r="E103" t="str">
        <f t="shared" si="15"/>
        <v/>
      </c>
      <c r="P103" s="6" t="str">
        <f t="shared" si="16"/>
        <v/>
      </c>
      <c r="Q103" s="7" t="str">
        <f t="shared" si="17"/>
        <v/>
      </c>
      <c r="X103" s="9" t="str">
        <f t="shared" si="18"/>
        <v/>
      </c>
      <c r="Y103" s="10" t="str">
        <f t="shared" si="19"/>
        <v/>
      </c>
      <c r="Z103" s="8" t="str">
        <f t="shared" si="20"/>
        <v/>
      </c>
      <c r="AA103" s="13" t="str">
        <f t="shared" si="21"/>
        <v/>
      </c>
      <c r="AB103" s="14" t="str">
        <f t="shared" si="22"/>
        <v/>
      </c>
      <c r="AC103" s="15" t="str">
        <f t="shared" si="23"/>
        <v/>
      </c>
      <c r="AD103" s="11" t="str">
        <f t="shared" si="24"/>
        <v/>
      </c>
      <c r="AE103" s="12" t="str">
        <f t="shared" si="25"/>
        <v/>
      </c>
    </row>
    <row r="104" spans="1:31" x14ac:dyDescent="0.2">
      <c r="A104" t="s">
        <v>33</v>
      </c>
      <c r="B104">
        <v>1.0564005101236999E-2</v>
      </c>
      <c r="C104">
        <v>3</v>
      </c>
      <c r="D104" t="s">
        <v>7</v>
      </c>
      <c r="E104" t="str">
        <f t="shared" si="15"/>
        <v/>
      </c>
      <c r="P104" s="6" t="str">
        <f t="shared" si="16"/>
        <v/>
      </c>
      <c r="Q104" s="7" t="str">
        <f t="shared" si="17"/>
        <v/>
      </c>
      <c r="X104" s="9" t="str">
        <f t="shared" si="18"/>
        <v/>
      </c>
      <c r="Y104" s="10" t="str">
        <f t="shared" si="19"/>
        <v/>
      </c>
      <c r="Z104" s="8" t="str">
        <f t="shared" si="20"/>
        <v/>
      </c>
      <c r="AA104" s="13" t="str">
        <f t="shared" si="21"/>
        <v/>
      </c>
      <c r="AB104" s="14" t="str">
        <f t="shared" si="22"/>
        <v/>
      </c>
      <c r="AC104" s="15" t="str">
        <f t="shared" si="23"/>
        <v/>
      </c>
      <c r="AD104" s="11" t="str">
        <f t="shared" si="24"/>
        <v/>
      </c>
      <c r="AE104" s="12" t="str">
        <f t="shared" si="25"/>
        <v/>
      </c>
    </row>
    <row r="105" spans="1:31" x14ac:dyDescent="0.2">
      <c r="A105" t="s">
        <v>33</v>
      </c>
      <c r="B105">
        <v>0.36197970594325901</v>
      </c>
      <c r="C105">
        <v>3</v>
      </c>
      <c r="D105" t="s">
        <v>8</v>
      </c>
      <c r="E105" t="str">
        <f t="shared" si="15"/>
        <v/>
      </c>
      <c r="P105" s="6" t="str">
        <f t="shared" si="16"/>
        <v/>
      </c>
      <c r="Q105" s="7" t="str">
        <f t="shared" si="17"/>
        <v/>
      </c>
      <c r="X105" s="9" t="str">
        <f t="shared" si="18"/>
        <v/>
      </c>
      <c r="Y105" s="10" t="str">
        <f t="shared" si="19"/>
        <v/>
      </c>
      <c r="Z105" s="8" t="str">
        <f t="shared" si="20"/>
        <v/>
      </c>
      <c r="AA105" s="13" t="str">
        <f t="shared" si="21"/>
        <v/>
      </c>
      <c r="AB105" s="14" t="str">
        <f t="shared" si="22"/>
        <v/>
      </c>
      <c r="AC105" s="15" t="str">
        <f t="shared" si="23"/>
        <v/>
      </c>
      <c r="AD105" s="11" t="str">
        <f t="shared" si="24"/>
        <v/>
      </c>
      <c r="AE105" s="12" t="str">
        <f t="shared" si="25"/>
        <v/>
      </c>
    </row>
    <row r="106" spans="1:31" x14ac:dyDescent="0.2">
      <c r="A106" t="s">
        <v>34</v>
      </c>
      <c r="B106">
        <v>1.4760199473552799E-2</v>
      </c>
      <c r="C106">
        <v>2</v>
      </c>
      <c r="D106" t="s">
        <v>5</v>
      </c>
      <c r="E106">
        <f>IF(D106="H2A",AVERAGE(B106:B109),"")</f>
        <v>3.0590809047853246E-2</v>
      </c>
      <c r="P106" s="6">
        <f t="shared" si="16"/>
        <v>3.0590809047853246E-2</v>
      </c>
      <c r="Q106" s="7" t="str">
        <f t="shared" si="17"/>
        <v/>
      </c>
      <c r="X106" s="9">
        <f t="shared" si="18"/>
        <v>1.4760199473552799E-2</v>
      </c>
      <c r="Y106" s="10" t="str">
        <f t="shared" si="19"/>
        <v/>
      </c>
      <c r="Z106" s="8">
        <f t="shared" si="20"/>
        <v>1.2848751835535901E-3</v>
      </c>
      <c r="AA106" s="13" t="str">
        <f t="shared" si="21"/>
        <v/>
      </c>
      <c r="AB106" s="14">
        <f t="shared" si="22"/>
        <v>7.1168164313221999E-3</v>
      </c>
      <c r="AC106" s="15" t="str">
        <f t="shared" si="23"/>
        <v/>
      </c>
      <c r="AD106" s="11">
        <f t="shared" si="24"/>
        <v>9.9201345102984395E-2</v>
      </c>
      <c r="AE106" s="12" t="str">
        <f t="shared" si="25"/>
        <v/>
      </c>
    </row>
    <row r="107" spans="1:31" x14ac:dyDescent="0.2">
      <c r="A107" t="s">
        <v>34</v>
      </c>
      <c r="B107">
        <v>1.2848751835535901E-3</v>
      </c>
      <c r="C107">
        <v>2</v>
      </c>
      <c r="D107" t="s">
        <v>6</v>
      </c>
      <c r="E107" t="str">
        <f t="shared" si="15"/>
        <v/>
      </c>
      <c r="P107" s="6" t="str">
        <f t="shared" si="16"/>
        <v/>
      </c>
      <c r="Q107" s="7" t="str">
        <f t="shared" si="17"/>
        <v/>
      </c>
      <c r="X107" s="9" t="str">
        <f t="shared" si="18"/>
        <v/>
      </c>
      <c r="Y107" s="10" t="str">
        <f t="shared" si="19"/>
        <v/>
      </c>
      <c r="Z107" s="8" t="str">
        <f t="shared" si="20"/>
        <v/>
      </c>
      <c r="AA107" s="13" t="str">
        <f t="shared" si="21"/>
        <v/>
      </c>
      <c r="AB107" s="14" t="str">
        <f t="shared" si="22"/>
        <v/>
      </c>
      <c r="AC107" s="15" t="str">
        <f t="shared" si="23"/>
        <v/>
      </c>
      <c r="AD107" s="11" t="str">
        <f t="shared" si="24"/>
        <v/>
      </c>
      <c r="AE107" s="12" t="str">
        <f t="shared" si="25"/>
        <v/>
      </c>
    </row>
    <row r="108" spans="1:31" x14ac:dyDescent="0.2">
      <c r="A108" t="s">
        <v>34</v>
      </c>
      <c r="B108">
        <v>7.1168164313221999E-3</v>
      </c>
      <c r="C108">
        <v>2</v>
      </c>
      <c r="D108" t="s">
        <v>7</v>
      </c>
      <c r="E108" t="str">
        <f t="shared" si="15"/>
        <v/>
      </c>
      <c r="P108" s="6" t="str">
        <f t="shared" si="16"/>
        <v/>
      </c>
      <c r="Q108" s="7" t="str">
        <f t="shared" si="17"/>
        <v/>
      </c>
      <c r="X108" s="9" t="str">
        <f t="shared" si="18"/>
        <v/>
      </c>
      <c r="Y108" s="10" t="str">
        <f t="shared" si="19"/>
        <v/>
      </c>
      <c r="Z108" s="8" t="str">
        <f t="shared" si="20"/>
        <v/>
      </c>
      <c r="AA108" s="13" t="str">
        <f t="shared" si="21"/>
        <v/>
      </c>
      <c r="AB108" s="14" t="str">
        <f t="shared" si="22"/>
        <v/>
      </c>
      <c r="AC108" s="15" t="str">
        <f t="shared" si="23"/>
        <v/>
      </c>
      <c r="AD108" s="11" t="str">
        <f t="shared" si="24"/>
        <v/>
      </c>
      <c r="AE108" s="12" t="str">
        <f t="shared" si="25"/>
        <v/>
      </c>
    </row>
    <row r="109" spans="1:31" x14ac:dyDescent="0.2">
      <c r="A109" t="s">
        <v>34</v>
      </c>
      <c r="B109">
        <v>9.9201345102984395E-2</v>
      </c>
      <c r="C109">
        <v>2</v>
      </c>
      <c r="D109" t="s">
        <v>8</v>
      </c>
      <c r="E109" t="str">
        <f t="shared" si="15"/>
        <v/>
      </c>
      <c r="P109" s="6" t="str">
        <f t="shared" si="16"/>
        <v/>
      </c>
      <c r="Q109" s="7" t="str">
        <f t="shared" si="17"/>
        <v/>
      </c>
      <c r="X109" s="9" t="str">
        <f t="shared" si="18"/>
        <v/>
      </c>
      <c r="Y109" s="10" t="str">
        <f t="shared" si="19"/>
        <v/>
      </c>
      <c r="Z109" s="8" t="str">
        <f t="shared" si="20"/>
        <v/>
      </c>
      <c r="AA109" s="13" t="str">
        <f t="shared" si="21"/>
        <v/>
      </c>
      <c r="AB109" s="14" t="str">
        <f t="shared" si="22"/>
        <v/>
      </c>
      <c r="AC109" s="15" t="str">
        <f t="shared" si="23"/>
        <v/>
      </c>
      <c r="AD109" s="11" t="str">
        <f t="shared" si="24"/>
        <v/>
      </c>
      <c r="AE109" s="12" t="str">
        <f t="shared" si="25"/>
        <v/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2020-04-12T12:26:02Z</dcterms:created>
  <dcterms:modified xsi:type="dcterms:W3CDTF">2020-04-12T18:46:49Z</dcterms:modified>
</cp:coreProperties>
</file>