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82.xml" ContentType="application/vnd.openxmlformats-officedocument.drawingml.chartshapes+xml"/>
  <Override PartName="/xl/drawings/drawing28.xml" ContentType="application/vnd.openxmlformats-officedocument.drawingml.chartshapes+xml"/>
  <Override PartName="/xl/drawings/drawing2.xml" ContentType="application/vnd.openxmlformats-officedocument.drawingml.chartshapes+xml"/>
  <Override PartName="/xl/drawings/drawing76.xml" ContentType="application/vnd.openxmlformats-officedocument.drawingml.chartshapes+xml"/>
  <Override PartName="/xl/drawings/drawing48.xml" ContentType="application/vnd.openxmlformats-officedocument.drawingml.chartshapes+xml"/>
  <Override PartName="/xl/drawings/drawing88.xml" ContentType="application/vnd.openxmlformats-officedocument.drawingml.chartshapes+xml"/>
  <Override PartName="/xl/drawings/drawing4.xml" ContentType="application/vnd.openxmlformats-officedocument.drawingml.chartshapes+xml"/>
  <Override PartName="/xl/drawings/drawing30.xml" ContentType="application/vnd.openxmlformats-officedocument.drawingml.chartshapes+xml"/>
  <Override PartName="/xl/drawings/drawing74.xml" ContentType="application/vnd.openxmlformats-officedocument.drawingml.chartshapes+xml"/>
  <Override PartName="/xl/drawings/drawing6.xml" ContentType="application/vnd.openxmlformats-officedocument.drawingml.chartshapes+xml"/>
  <Override PartName="/xl/drawings/drawing60.xml" ContentType="application/vnd.openxmlformats-officedocument.drawingml.chartshapes+xml"/>
  <Override PartName="/xl/drawings/drawing50.xml" ContentType="application/vnd.openxmlformats-officedocument.drawingml.chartshapes+xml"/>
  <Override PartName="/xl/drawings/drawing32.xml" ContentType="application/vnd.openxmlformats-officedocument.drawingml.chartshapes+xml"/>
  <Override PartName="/xl/drawings/drawing8.xml" ContentType="application/vnd.openxmlformats-officedocument.drawingml.chartshapes+xml"/>
  <Override PartName="/xl/drawings/drawing86.xml" ContentType="application/vnd.openxmlformats-officedocument.drawingml.chartshapes+xml"/>
  <Override PartName="/xl/drawings/drawing66.xml" ContentType="application/vnd.openxmlformats-officedocument.drawingml.chartshapes+xml"/>
  <Override PartName="/xl/drawings/drawing10.xml" ContentType="application/vnd.openxmlformats-officedocument.drawingml.chartshapes+xml"/>
  <Override PartName="/xl/drawings/drawing34.xml" ContentType="application/vnd.openxmlformats-officedocument.drawingml.chartshapes+xml"/>
  <Override PartName="/xl/drawings/drawing72.xml" ContentType="application/vnd.openxmlformats-officedocument.drawingml.chartshapes+xml"/>
  <Override PartName="/xl/drawings/drawing52.xml" ContentType="application/vnd.openxmlformats-officedocument.drawingml.chartshapes+xml"/>
  <Override PartName="/xl/drawings/drawing12.xml" ContentType="application/vnd.openxmlformats-officedocument.drawingml.chartshapes+xml"/>
  <Override PartName="/xl/drawings/drawing36.xml" ContentType="application/vnd.openxmlformats-officedocument.drawingml.chartshapes+xml"/>
  <Override PartName="/xl/drawings/drawing14.xml" ContentType="application/vnd.openxmlformats-officedocument.drawingml.chartshapes+xml"/>
  <Override PartName="/xl/drawings/drawing62.xml" ContentType="application/vnd.openxmlformats-officedocument.drawingml.chartshapes+xml"/>
  <Override PartName="/xl/drawings/drawing80.xml" ContentType="application/vnd.openxmlformats-officedocument.drawingml.chartshapes+xml"/>
  <Override PartName="/xl/drawings/drawing38.xml" ContentType="application/vnd.openxmlformats-officedocument.drawingml.chartshapes+xml"/>
  <Override PartName="/xl/drawings/drawing16.xml" ContentType="application/vnd.openxmlformats-officedocument.drawingml.chartshapes+xml"/>
  <Override PartName="/xl/drawings/drawing54.xml" ContentType="application/vnd.openxmlformats-officedocument.drawingml.chartshapes+xml"/>
  <Override PartName="/xl/drawings/drawing84.xml" ContentType="application/vnd.openxmlformats-officedocument.drawingml.chartshapes+xml"/>
  <Override PartName="/xl/drawings/drawing18.xml" ContentType="application/vnd.openxmlformats-officedocument.drawingml.chartshapes+xml"/>
  <Override PartName="/xl/drawings/drawing40.xml" ContentType="application/vnd.openxmlformats-officedocument.drawingml.chartshapes+xml"/>
  <Override PartName="/xl/workbook.xml" ContentType="application/vnd.openxmlformats-officedocument.spreadsheetml.sheet.main+xml"/>
  <Override PartName="/xl/drawings/drawing70.xml" ContentType="application/vnd.openxmlformats-officedocument.drawingml.chartshapes+xml"/>
  <Override PartName="/xl/drawings/drawing20.xml" ContentType="application/vnd.openxmlformats-officedocument.drawingml.chartshapes+xml"/>
  <Override PartName="/xl/drawings/drawing68.xml" ContentType="application/vnd.openxmlformats-officedocument.drawingml.chartshapes+xml"/>
  <Override PartName="/xl/drawings/drawing42.xml" ContentType="application/vnd.openxmlformats-officedocument.drawingml.chartshapes+xml"/>
  <Override PartName="/xl/drawings/drawing22.xml" ContentType="application/vnd.openxmlformats-officedocument.drawingml.chartshapes+xml"/>
  <Override PartName="/xl/drawings/drawing92.xml" ContentType="application/vnd.openxmlformats-officedocument.drawingml.chartshapes+xml"/>
  <Override PartName="/xl/drawings/drawing56.xml" ContentType="application/vnd.openxmlformats-officedocument.drawingml.chartshapes+xml"/>
  <Override PartName="/xl/drawings/drawing64.xml" ContentType="application/vnd.openxmlformats-officedocument.drawingml.chartshapes+xml"/>
  <Override PartName="/xl/drawings/drawing24.xml" ContentType="application/vnd.openxmlformats-officedocument.drawingml.chartshapes+xml"/>
  <Override PartName="/xl/drawings/drawing44.xml" ContentType="application/vnd.openxmlformats-officedocument.drawingml.chartshapes+xml"/>
  <Override PartName="/xl/drawings/drawing90.xml" ContentType="application/vnd.openxmlformats-officedocument.drawingml.chartshapes+xml"/>
  <Override PartName="/xl/drawings/drawing78.xml" ContentType="application/vnd.openxmlformats-officedocument.drawingml.chartshapes+xml"/>
  <Override PartName="/xl/drawings/drawing26.xml" ContentType="application/vnd.openxmlformats-officedocument.drawingml.chartshapes+xml"/>
  <Override PartName="/xl/drawings/drawing58.xml" ContentType="application/vnd.openxmlformats-officedocument.drawingml.chartshapes+xml"/>
  <Override PartName="/xl/drawings/drawing46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uyguesconstruction-my.sharepoint.com/personal/hossam_fahmy_vsl_com/Documents/Desktop/Thesis/VSL Data/Excel/"/>
    </mc:Choice>
  </mc:AlternateContent>
  <xr:revisionPtr revIDLastSave="0" documentId="13_ncr:1_{0E9B6566-ECB1-4C31-A0E1-0CF1DDED18AA}" xr6:coauthVersionLast="47" xr6:coauthVersionMax="47" xr10:uidLastSave="{00000000-0000-0000-0000-000000000000}"/>
  <bookViews>
    <workbookView minimized="1" xWindow="-24960" yWindow="3885" windowWidth="17280" windowHeight="10050" firstSheet="39" activeTab="39" xr2:uid="{00000000-000D-0000-FFFF-FFFF00000000}"/>
  </bookViews>
  <sheets>
    <sheet name="Template" sheetId="20" r:id="rId1"/>
    <sheet name="Template-T" sheetId="21" r:id="rId2"/>
    <sheet name="TMCLK I&amp;M" sheetId="18" state="hidden" r:id="rId3"/>
    <sheet name="BG2107" sheetId="68" r:id="rId4"/>
    <sheet name="BG2001" sheetId="67" r:id="rId5"/>
    <sheet name="Monitoring" sheetId="19" r:id="rId6"/>
    <sheet name="BI1903" sheetId="22" state="hidden" r:id="rId7"/>
    <sheet name="BI1903-T" sheetId="23" r:id="rId8"/>
    <sheet name="BI1904" sheetId="24" state="hidden" r:id="rId9"/>
    <sheet name="BI1904-T" sheetId="25" r:id="rId10"/>
    <sheet name="BI2001" sheetId="26" state="hidden" r:id="rId11"/>
    <sheet name="BE2001-T" sheetId="66" r:id="rId12"/>
    <sheet name="BI2004-T" sheetId="60" r:id="rId13"/>
    <sheet name="BI2005-T" sheetId="53" r:id="rId14"/>
    <sheet name="BI2006-T" sheetId="61" r:id="rId15"/>
    <sheet name="HL2001&amp;02" sheetId="63" r:id="rId16"/>
    <sheet name="RS Project" sheetId="64" r:id="rId17"/>
    <sheet name="B&amp;J" sheetId="28" state="hidden" r:id="rId18"/>
    <sheet name="B&amp;J-T" sheetId="29" r:id="rId19"/>
    <sheet name="TP1901" sheetId="31" state="hidden" r:id="rId20"/>
    <sheet name="TP Team" sheetId="71" r:id="rId21"/>
    <sheet name="TP1901-T" sheetId="32" r:id="rId22"/>
    <sheet name="TP1902-O" sheetId="9" state="hidden" r:id="rId23"/>
    <sheet name="TP1902" sheetId="33" state="hidden" r:id="rId24"/>
    <sheet name="TP1902-T" sheetId="34" r:id="rId25"/>
    <sheet name="HK5314-O" sheetId="43" state="hidden" r:id="rId26"/>
    <sheet name="HK5314" sheetId="35" state="hidden" r:id="rId27"/>
    <sheet name="HK5314-T" sheetId="36" state="hidden" r:id="rId28"/>
    <sheet name="GA1901" sheetId="54" state="hidden" r:id="rId29"/>
    <sheet name="GA1901-T" sheetId="55" state="hidden" r:id="rId30"/>
    <sheet name="GA2001" sheetId="58" state="hidden" r:id="rId31"/>
    <sheet name="GA2001-T" sheetId="59" r:id="rId32"/>
    <sheet name="GA2002-T" sheetId="57" state="hidden" r:id="rId33"/>
    <sheet name="Plant" sheetId="37" state="hidden" r:id="rId34"/>
    <sheet name="GA2102" sheetId="69" r:id="rId35"/>
    <sheet name="HK5461" sheetId="70" r:id="rId36"/>
    <sheet name="HK5406" sheetId="72" r:id="rId37"/>
    <sheet name="Plant-T" sheetId="38" r:id="rId38"/>
    <sheet name="DGS-T" sheetId="40" r:id="rId39"/>
    <sheet name="GI1802-T" sheetId="47" r:id="rId40"/>
    <sheet name="GI1901-T" sheetId="49" state="hidden" r:id="rId41"/>
    <sheet name="GI2001-T" sheetId="51" state="hidden" r:id="rId42"/>
    <sheet name="GI2001+GI2102-T" sheetId="65" r:id="rId43"/>
    <sheet name="T2-T" sheetId="45" state="hidden" r:id="rId44"/>
    <sheet name="DW1901" sheetId="41" state="hidden" r:id="rId45"/>
    <sheet name="DW1901-T" sheetId="42" state="hidden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70" l="1"/>
  <c r="N81" i="70" l="1"/>
  <c r="P81" i="70"/>
  <c r="R81" i="70"/>
  <c r="T81" i="70"/>
  <c r="V81" i="70"/>
  <c r="N82" i="70"/>
  <c r="P82" i="70"/>
  <c r="R82" i="70"/>
  <c r="T82" i="70"/>
  <c r="V82" i="70"/>
  <c r="N81" i="66"/>
  <c r="P81" i="66"/>
  <c r="R81" i="66"/>
  <c r="T81" i="66"/>
  <c r="V81" i="66"/>
  <c r="N82" i="66"/>
  <c r="P82" i="66"/>
  <c r="R82" i="66"/>
  <c r="T82" i="66"/>
  <c r="V82" i="66"/>
  <c r="N75" i="19"/>
  <c r="P75" i="19"/>
  <c r="R75" i="19"/>
  <c r="T75" i="19"/>
  <c r="V75" i="19"/>
  <c r="N76" i="19"/>
  <c r="P76" i="19"/>
  <c r="R76" i="19"/>
  <c r="T76" i="19"/>
  <c r="V76" i="19"/>
  <c r="N77" i="19"/>
  <c r="P77" i="19"/>
  <c r="R77" i="19"/>
  <c r="T77" i="19"/>
  <c r="V77" i="19"/>
  <c r="N78" i="19"/>
  <c r="P78" i="19"/>
  <c r="R78" i="19"/>
  <c r="T78" i="19"/>
  <c r="V78" i="19"/>
  <c r="N79" i="19"/>
  <c r="P79" i="19"/>
  <c r="R79" i="19"/>
  <c r="T79" i="19"/>
  <c r="V79" i="19"/>
  <c r="N80" i="19"/>
  <c r="P80" i="19"/>
  <c r="R80" i="19"/>
  <c r="T80" i="19"/>
  <c r="V80" i="19"/>
  <c r="N81" i="19"/>
  <c r="P81" i="19"/>
  <c r="R81" i="19"/>
  <c r="T81" i="19"/>
  <c r="V81" i="19"/>
  <c r="N82" i="19"/>
  <c r="P82" i="19"/>
  <c r="R82" i="19"/>
  <c r="T82" i="19"/>
  <c r="V82" i="19"/>
  <c r="N83" i="19"/>
  <c r="P83" i="19"/>
  <c r="R83" i="19"/>
  <c r="T83" i="19"/>
  <c r="V83" i="19"/>
  <c r="L83" i="19"/>
  <c r="K83" i="19"/>
  <c r="J83" i="19"/>
  <c r="I83" i="19"/>
  <c r="H83" i="19"/>
  <c r="G83" i="19"/>
  <c r="L82" i="19"/>
  <c r="K82" i="19"/>
  <c r="J82" i="19"/>
  <c r="I82" i="19"/>
  <c r="H82" i="19"/>
  <c r="G82" i="19"/>
  <c r="L81" i="19"/>
  <c r="K81" i="19"/>
  <c r="J81" i="19"/>
  <c r="I81" i="19"/>
  <c r="H81" i="19"/>
  <c r="G81" i="19"/>
  <c r="L80" i="19"/>
  <c r="K80" i="19"/>
  <c r="J80" i="19"/>
  <c r="I80" i="19"/>
  <c r="H80" i="19"/>
  <c r="G80" i="19"/>
  <c r="L79" i="19"/>
  <c r="K79" i="19"/>
  <c r="J79" i="19"/>
  <c r="I79" i="19"/>
  <c r="H79" i="19"/>
  <c r="G79" i="19"/>
  <c r="L78" i="19"/>
  <c r="K78" i="19"/>
  <c r="J78" i="19"/>
  <c r="I78" i="19"/>
  <c r="H78" i="19"/>
  <c r="G78" i="19"/>
  <c r="L77" i="19"/>
  <c r="K77" i="19"/>
  <c r="J77" i="19"/>
  <c r="I77" i="19"/>
  <c r="H77" i="19"/>
  <c r="G77" i="19"/>
  <c r="L76" i="19"/>
  <c r="K76" i="19"/>
  <c r="J76" i="19"/>
  <c r="I76" i="19"/>
  <c r="H76" i="19"/>
  <c r="G76" i="19"/>
  <c r="L75" i="19"/>
  <c r="K75" i="19"/>
  <c r="J75" i="19"/>
  <c r="I75" i="19"/>
  <c r="H75" i="19"/>
  <c r="G75" i="19"/>
  <c r="N82" i="38" l="1"/>
  <c r="O82" i="38" s="1"/>
  <c r="P82" i="38"/>
  <c r="R82" i="38"/>
  <c r="S82" i="38"/>
  <c r="T82" i="38"/>
  <c r="V82" i="38"/>
  <c r="N80" i="47"/>
  <c r="O81" i="47" s="1"/>
  <c r="O80" i="47"/>
  <c r="W80" i="47" s="1"/>
  <c r="P80" i="47"/>
  <c r="Q80" i="47" s="1"/>
  <c r="R80" i="47"/>
  <c r="S80" i="47"/>
  <c r="U80" i="47" s="1"/>
  <c r="T80" i="47"/>
  <c r="V80" i="47"/>
  <c r="N81" i="47"/>
  <c r="P81" i="47"/>
  <c r="R81" i="47"/>
  <c r="S81" i="47" s="1"/>
  <c r="U81" i="47" s="1"/>
  <c r="T81" i="47"/>
  <c r="V81" i="47"/>
  <c r="W82" i="38" l="1"/>
  <c r="U82" i="38"/>
  <c r="Q82" i="38"/>
  <c r="W81" i="47"/>
  <c r="Q81" i="47"/>
  <c r="B81" i="47" l="1"/>
  <c r="C81" i="47"/>
  <c r="B80" i="47"/>
  <c r="C80" i="47"/>
  <c r="N80" i="65"/>
  <c r="O81" i="65" s="1"/>
  <c r="O80" i="65"/>
  <c r="P80" i="65"/>
  <c r="Q80" i="65" s="1"/>
  <c r="R80" i="65"/>
  <c r="S80" i="65"/>
  <c r="U80" i="65" s="1"/>
  <c r="T80" i="65"/>
  <c r="V80" i="65"/>
  <c r="W80" i="65"/>
  <c r="N81" i="65"/>
  <c r="P81" i="65"/>
  <c r="R81" i="65"/>
  <c r="S81" i="65"/>
  <c r="T81" i="65"/>
  <c r="U81" i="65"/>
  <c r="V81" i="65"/>
  <c r="B81" i="65"/>
  <c r="B80" i="65"/>
  <c r="Q81" i="65" l="1"/>
  <c r="W81" i="65"/>
  <c r="N80" i="40"/>
  <c r="O81" i="40" s="1"/>
  <c r="Q81" i="40" s="1"/>
  <c r="O80" i="40"/>
  <c r="W80" i="40" s="1"/>
  <c r="P80" i="40"/>
  <c r="Q80" i="40" s="1"/>
  <c r="R80" i="40"/>
  <c r="S80" i="40"/>
  <c r="T80" i="40"/>
  <c r="U80" i="40"/>
  <c r="V80" i="40"/>
  <c r="N81" i="40"/>
  <c r="P81" i="40"/>
  <c r="R81" i="40"/>
  <c r="S81" i="40"/>
  <c r="U81" i="40" s="1"/>
  <c r="T81" i="40"/>
  <c r="V81" i="40"/>
  <c r="C80" i="40"/>
  <c r="B81" i="38"/>
  <c r="N81" i="38" s="1"/>
  <c r="P81" i="38"/>
  <c r="T81" i="38"/>
  <c r="V81" i="38"/>
  <c r="C81" i="38"/>
  <c r="R81" i="38" l="1"/>
  <c r="W81" i="40"/>
  <c r="N79" i="66"/>
  <c r="P79" i="66"/>
  <c r="R79" i="66"/>
  <c r="T79" i="66"/>
  <c r="V79" i="66"/>
  <c r="N80" i="66"/>
  <c r="P80" i="66"/>
  <c r="R80" i="66"/>
  <c r="T80" i="66"/>
  <c r="V80" i="66"/>
  <c r="E79" i="70"/>
  <c r="G79" i="70"/>
  <c r="H79" i="70"/>
  <c r="I79" i="70"/>
  <c r="J79" i="70"/>
  <c r="K79" i="70"/>
  <c r="L79" i="70"/>
  <c r="N79" i="70"/>
  <c r="R79" i="70"/>
  <c r="E80" i="70"/>
  <c r="N80" i="70" s="1"/>
  <c r="G80" i="70"/>
  <c r="H80" i="70"/>
  <c r="I80" i="70"/>
  <c r="J80" i="70"/>
  <c r="K80" i="70"/>
  <c r="L80" i="70"/>
  <c r="D79" i="69"/>
  <c r="E79" i="69"/>
  <c r="N79" i="69" s="1"/>
  <c r="G79" i="69"/>
  <c r="V79" i="69" s="1"/>
  <c r="H79" i="69"/>
  <c r="T80" i="69" s="1"/>
  <c r="I79" i="69"/>
  <c r="J79" i="69"/>
  <c r="K79" i="69"/>
  <c r="L79" i="69"/>
  <c r="E80" i="69"/>
  <c r="N80" i="69" s="1"/>
  <c r="G80" i="69"/>
  <c r="H80" i="69"/>
  <c r="I80" i="69"/>
  <c r="J80" i="69"/>
  <c r="K80" i="69"/>
  <c r="L80" i="69"/>
  <c r="V80" i="69"/>
  <c r="R80" i="70" l="1"/>
  <c r="W79" i="69"/>
  <c r="O79" i="69"/>
  <c r="O80" i="69"/>
  <c r="W80" i="69" s="1"/>
  <c r="R80" i="69"/>
  <c r="T79" i="69"/>
  <c r="P79" i="69"/>
  <c r="Q79" i="69" s="1"/>
  <c r="P80" i="69"/>
  <c r="Q80" i="69" s="1"/>
  <c r="R79" i="69"/>
  <c r="S79" i="69" l="1"/>
  <c r="U79" i="69" s="1"/>
  <c r="S80" i="69"/>
  <c r="U80" i="69" s="1"/>
  <c r="I80" i="38" l="1"/>
  <c r="N80" i="38"/>
  <c r="P80" i="38"/>
  <c r="R80" i="38"/>
  <c r="T80" i="38"/>
  <c r="V80" i="38"/>
  <c r="D26" i="29"/>
  <c r="V77" i="65"/>
  <c r="V78" i="65"/>
  <c r="V79" i="65"/>
  <c r="T77" i="65"/>
  <c r="T78" i="65"/>
  <c r="T79" i="65"/>
  <c r="P77" i="65"/>
  <c r="P78" i="65"/>
  <c r="P79" i="65"/>
  <c r="P79" i="47"/>
  <c r="N79" i="65" l="1"/>
  <c r="R79" i="65"/>
  <c r="N78" i="47"/>
  <c r="P78" i="47"/>
  <c r="R78" i="47"/>
  <c r="T78" i="47"/>
  <c r="V78" i="47"/>
  <c r="N79" i="47"/>
  <c r="R79" i="47"/>
  <c r="T79" i="47"/>
  <c r="V79" i="47"/>
  <c r="N78" i="40"/>
  <c r="P78" i="40"/>
  <c r="R78" i="40"/>
  <c r="T78" i="40"/>
  <c r="V78" i="40"/>
  <c r="N79" i="40"/>
  <c r="P79" i="40"/>
  <c r="R79" i="40"/>
  <c r="T79" i="40"/>
  <c r="V79" i="40"/>
  <c r="I79" i="38" l="1"/>
  <c r="N79" i="38"/>
  <c r="P79" i="38"/>
  <c r="R79" i="38"/>
  <c r="T79" i="38"/>
  <c r="V79" i="38"/>
  <c r="N77" i="66"/>
  <c r="P77" i="66"/>
  <c r="R77" i="66"/>
  <c r="T77" i="66"/>
  <c r="V77" i="66"/>
  <c r="N78" i="66"/>
  <c r="P78" i="66"/>
  <c r="R78" i="66"/>
  <c r="T78" i="66"/>
  <c r="V78" i="66"/>
  <c r="D77" i="69"/>
  <c r="E77" i="69"/>
  <c r="G77" i="69"/>
  <c r="H77" i="69"/>
  <c r="I77" i="69"/>
  <c r="J77" i="69"/>
  <c r="K77" i="69"/>
  <c r="L77" i="69"/>
  <c r="N77" i="69"/>
  <c r="O77" i="69" s="1"/>
  <c r="P77" i="69"/>
  <c r="Q77" i="69" s="1"/>
  <c r="R77" i="69"/>
  <c r="S77" i="69" s="1"/>
  <c r="T77" i="69"/>
  <c r="V77" i="69"/>
  <c r="D78" i="69"/>
  <c r="E78" i="69"/>
  <c r="G78" i="69"/>
  <c r="V78" i="69" s="1"/>
  <c r="H78" i="69"/>
  <c r="I78" i="69"/>
  <c r="J78" i="69"/>
  <c r="K78" i="69"/>
  <c r="L78" i="69"/>
  <c r="N78" i="69"/>
  <c r="P78" i="69"/>
  <c r="R78" i="69"/>
  <c r="T78" i="69"/>
  <c r="D77" i="70"/>
  <c r="E77" i="70"/>
  <c r="G77" i="70"/>
  <c r="H77" i="70"/>
  <c r="I77" i="70"/>
  <c r="J77" i="70"/>
  <c r="K77" i="70"/>
  <c r="L77" i="70"/>
  <c r="N77" i="70"/>
  <c r="R77" i="70"/>
  <c r="E78" i="70"/>
  <c r="G78" i="70"/>
  <c r="H78" i="70"/>
  <c r="I78" i="70"/>
  <c r="J78" i="70"/>
  <c r="K78" i="70"/>
  <c r="L78" i="70"/>
  <c r="I78" i="38"/>
  <c r="N78" i="38"/>
  <c r="P78" i="38"/>
  <c r="R78" i="38"/>
  <c r="T78" i="38"/>
  <c r="V78" i="38"/>
  <c r="H78" i="71"/>
  <c r="H77" i="71"/>
  <c r="G77" i="71"/>
  <c r="I77" i="71"/>
  <c r="J77" i="71"/>
  <c r="K77" i="71"/>
  <c r="L77" i="71"/>
  <c r="N77" i="71"/>
  <c r="O77" i="71" s="1"/>
  <c r="P77" i="71"/>
  <c r="R77" i="71"/>
  <c r="S77" i="71" s="1"/>
  <c r="T77" i="71"/>
  <c r="V77" i="71"/>
  <c r="G78" i="71"/>
  <c r="I78" i="71"/>
  <c r="J78" i="71"/>
  <c r="K78" i="71"/>
  <c r="L78" i="71"/>
  <c r="N78" i="71"/>
  <c r="P78" i="71"/>
  <c r="R78" i="71"/>
  <c r="T78" i="71"/>
  <c r="V78" i="71"/>
  <c r="R78" i="64"/>
  <c r="O78" i="64"/>
  <c r="N78" i="64"/>
  <c r="N78" i="70" l="1"/>
  <c r="W78" i="69"/>
  <c r="U77" i="69"/>
  <c r="W77" i="69"/>
  <c r="Q78" i="69"/>
  <c r="S78" i="69"/>
  <c r="U78" i="69" s="1"/>
  <c r="O78" i="69"/>
  <c r="R78" i="70"/>
  <c r="O78" i="71"/>
  <c r="W78" i="71" s="1"/>
  <c r="W77" i="71"/>
  <c r="S78" i="71"/>
  <c r="U78" i="71" s="1"/>
  <c r="Q78" i="71"/>
  <c r="U77" i="71"/>
  <c r="Q77" i="71"/>
  <c r="N77" i="64" l="1"/>
  <c r="O77" i="64" s="1"/>
  <c r="R77" i="64"/>
  <c r="S77" i="64" s="1"/>
  <c r="U77" i="64" s="1"/>
  <c r="S78" i="64"/>
  <c r="U78" i="64" s="1"/>
  <c r="Q77" i="64" l="1"/>
  <c r="W77" i="64"/>
  <c r="Q78" i="64" l="1"/>
  <c r="W78" i="64"/>
  <c r="E77" i="29" l="1"/>
  <c r="G77" i="29"/>
  <c r="H77" i="29"/>
  <c r="I77" i="29"/>
  <c r="J77" i="29"/>
  <c r="K77" i="29"/>
  <c r="L77" i="29"/>
  <c r="N77" i="29"/>
  <c r="P77" i="29"/>
  <c r="R77" i="29"/>
  <c r="T77" i="29"/>
  <c r="V77" i="29"/>
  <c r="E78" i="29"/>
  <c r="G78" i="29"/>
  <c r="H78" i="29"/>
  <c r="I78" i="29"/>
  <c r="J78" i="29"/>
  <c r="K78" i="29"/>
  <c r="L78" i="29"/>
  <c r="N78" i="29"/>
  <c r="P78" i="29"/>
  <c r="R78" i="29"/>
  <c r="T78" i="29"/>
  <c r="V78" i="29"/>
  <c r="D77" i="72"/>
  <c r="E77" i="72"/>
  <c r="G77" i="72"/>
  <c r="H77" i="72"/>
  <c r="I77" i="72"/>
  <c r="J77" i="72"/>
  <c r="K77" i="72"/>
  <c r="L77" i="72"/>
  <c r="N77" i="72"/>
  <c r="O77" i="72" s="1"/>
  <c r="P77" i="72"/>
  <c r="R77" i="72"/>
  <c r="S77" i="72" s="1"/>
  <c r="T77" i="72"/>
  <c r="V77" i="72"/>
  <c r="W77" i="72" s="1"/>
  <c r="D78" i="72"/>
  <c r="E78" i="72"/>
  <c r="G78" i="72"/>
  <c r="V78" i="72" s="1"/>
  <c r="H78" i="72"/>
  <c r="I78" i="72"/>
  <c r="J78" i="72"/>
  <c r="K78" i="72"/>
  <c r="L78" i="72"/>
  <c r="N78" i="72"/>
  <c r="P78" i="72"/>
  <c r="R78" i="72"/>
  <c r="T78" i="72"/>
  <c r="D77" i="59"/>
  <c r="E77" i="59"/>
  <c r="G77" i="59"/>
  <c r="H77" i="59"/>
  <c r="P78" i="59" s="1"/>
  <c r="I77" i="59"/>
  <c r="J77" i="59"/>
  <c r="K77" i="59"/>
  <c r="L77" i="59"/>
  <c r="N77" i="59"/>
  <c r="O77" i="59"/>
  <c r="R77" i="59"/>
  <c r="S77" i="59"/>
  <c r="V77" i="59"/>
  <c r="W77" i="59"/>
  <c r="D78" i="59"/>
  <c r="E78" i="59"/>
  <c r="N78" i="59" s="1"/>
  <c r="O78" i="59" s="1"/>
  <c r="G78" i="59"/>
  <c r="V78" i="59" s="1"/>
  <c r="H78" i="59"/>
  <c r="I78" i="59"/>
  <c r="J78" i="59"/>
  <c r="K78" i="59"/>
  <c r="L78" i="59"/>
  <c r="U77" i="72" l="1"/>
  <c r="Q77" i="72"/>
  <c r="U78" i="72"/>
  <c r="S78" i="72"/>
  <c r="O78" i="72"/>
  <c r="W78" i="72" s="1"/>
  <c r="Q78" i="59"/>
  <c r="W78" i="59"/>
  <c r="R78" i="59"/>
  <c r="S78" i="59" s="1"/>
  <c r="T77" i="59"/>
  <c r="U77" i="59" s="1"/>
  <c r="P77" i="59"/>
  <c r="Q77" i="59" s="1"/>
  <c r="T78" i="59"/>
  <c r="Q78" i="72" l="1"/>
  <c r="U78" i="59"/>
  <c r="N78" i="65" l="1"/>
  <c r="R78" i="65"/>
  <c r="N76" i="40"/>
  <c r="P76" i="40"/>
  <c r="R76" i="40"/>
  <c r="T76" i="40"/>
  <c r="V76" i="40"/>
  <c r="N77" i="40"/>
  <c r="P77" i="40"/>
  <c r="R77" i="40"/>
  <c r="T77" i="40"/>
  <c r="V77" i="40"/>
  <c r="N77" i="65"/>
  <c r="R77" i="65"/>
  <c r="N75" i="65" l="1"/>
  <c r="P75" i="65"/>
  <c r="R75" i="65"/>
  <c r="T75" i="65"/>
  <c r="V75" i="65"/>
  <c r="N76" i="65"/>
  <c r="P76" i="65"/>
  <c r="R76" i="65"/>
  <c r="T76" i="65"/>
  <c r="V76" i="65"/>
  <c r="N70" i="65"/>
  <c r="P70" i="65"/>
  <c r="R70" i="65"/>
  <c r="T70" i="65"/>
  <c r="V70" i="65"/>
  <c r="N71" i="65"/>
  <c r="P71" i="65"/>
  <c r="R71" i="65"/>
  <c r="T71" i="65"/>
  <c r="V71" i="65"/>
  <c r="N72" i="65"/>
  <c r="P72" i="65"/>
  <c r="R72" i="65"/>
  <c r="T72" i="65"/>
  <c r="V72" i="65"/>
  <c r="N73" i="65"/>
  <c r="P73" i="65"/>
  <c r="R73" i="65"/>
  <c r="T73" i="65"/>
  <c r="V73" i="65"/>
  <c r="N74" i="65"/>
  <c r="P74" i="65"/>
  <c r="R74" i="65"/>
  <c r="T74" i="65"/>
  <c r="V74" i="65"/>
  <c r="N76" i="51"/>
  <c r="P76" i="51"/>
  <c r="R76" i="51"/>
  <c r="T76" i="51"/>
  <c r="V76" i="51"/>
  <c r="N77" i="51"/>
  <c r="P77" i="51"/>
  <c r="R77" i="51"/>
  <c r="T77" i="51"/>
  <c r="V77" i="51"/>
  <c r="N72" i="51"/>
  <c r="P72" i="51"/>
  <c r="R72" i="51"/>
  <c r="T72" i="51"/>
  <c r="V72" i="51"/>
  <c r="N73" i="51"/>
  <c r="P73" i="51"/>
  <c r="R73" i="51"/>
  <c r="T73" i="51"/>
  <c r="V73" i="51"/>
  <c r="N74" i="51"/>
  <c r="P74" i="51"/>
  <c r="R74" i="51"/>
  <c r="T74" i="51"/>
  <c r="V74" i="51"/>
  <c r="N75" i="51"/>
  <c r="P75" i="51"/>
  <c r="R75" i="51"/>
  <c r="T75" i="51"/>
  <c r="V75" i="51"/>
  <c r="I77" i="38" l="1"/>
  <c r="N77" i="38"/>
  <c r="P77" i="38"/>
  <c r="R77" i="38"/>
  <c r="T77" i="38"/>
  <c r="V77" i="38"/>
  <c r="N76" i="47"/>
  <c r="P76" i="47"/>
  <c r="R76" i="47"/>
  <c r="T76" i="47"/>
  <c r="V76" i="47"/>
  <c r="N77" i="47"/>
  <c r="P77" i="47"/>
  <c r="R77" i="47"/>
  <c r="T77" i="47"/>
  <c r="V77" i="47"/>
  <c r="L76" i="72"/>
  <c r="K76" i="72"/>
  <c r="J76" i="72"/>
  <c r="I76" i="72"/>
  <c r="H76" i="72"/>
  <c r="G76" i="72"/>
  <c r="E76" i="72"/>
  <c r="D76" i="72"/>
  <c r="R76" i="72" s="1"/>
  <c r="I76" i="38"/>
  <c r="N76" i="38"/>
  <c r="R76" i="38"/>
  <c r="V76" i="38"/>
  <c r="G76" i="71"/>
  <c r="G75" i="71"/>
  <c r="P75" i="71" s="1"/>
  <c r="D75" i="71"/>
  <c r="E75" i="71"/>
  <c r="H75" i="71"/>
  <c r="I75" i="71"/>
  <c r="J75" i="71"/>
  <c r="K75" i="71"/>
  <c r="L75" i="71"/>
  <c r="N75" i="71"/>
  <c r="R75" i="71"/>
  <c r="V75" i="71"/>
  <c r="N76" i="71"/>
  <c r="I76" i="71"/>
  <c r="J76" i="71"/>
  <c r="K76" i="71"/>
  <c r="L76" i="71"/>
  <c r="P76" i="72" l="1"/>
  <c r="T76" i="72"/>
  <c r="N76" i="72"/>
  <c r="V76" i="72"/>
  <c r="V76" i="71"/>
  <c r="T75" i="71"/>
  <c r="P76" i="71"/>
  <c r="T76" i="71"/>
  <c r="R76" i="71"/>
  <c r="N75" i="64"/>
  <c r="P75" i="64"/>
  <c r="R75" i="64"/>
  <c r="T75" i="64"/>
  <c r="V75" i="64"/>
  <c r="N76" i="64"/>
  <c r="P76" i="64"/>
  <c r="R76" i="64"/>
  <c r="T76" i="64"/>
  <c r="V76" i="64"/>
  <c r="D75" i="70"/>
  <c r="E75" i="70"/>
  <c r="G75" i="70"/>
  <c r="H75" i="70"/>
  <c r="I75" i="70"/>
  <c r="J75" i="70"/>
  <c r="K75" i="70"/>
  <c r="L75" i="70"/>
  <c r="N75" i="70"/>
  <c r="R75" i="70"/>
  <c r="D76" i="70"/>
  <c r="E76" i="70"/>
  <c r="N76" i="70" s="1"/>
  <c r="G76" i="70"/>
  <c r="H76" i="70"/>
  <c r="I76" i="70"/>
  <c r="J76" i="70"/>
  <c r="K76" i="70"/>
  <c r="L76" i="70"/>
  <c r="D75" i="69"/>
  <c r="N75" i="69" s="1"/>
  <c r="E75" i="69"/>
  <c r="G75" i="69"/>
  <c r="H75" i="69"/>
  <c r="P75" i="69" s="1"/>
  <c r="I75" i="69"/>
  <c r="J75" i="69"/>
  <c r="K75" i="69"/>
  <c r="L75" i="69"/>
  <c r="R75" i="69"/>
  <c r="S75" i="69" s="1"/>
  <c r="V75" i="69"/>
  <c r="D76" i="69"/>
  <c r="E76" i="69"/>
  <c r="N76" i="69" s="1"/>
  <c r="G76" i="69"/>
  <c r="V76" i="69" s="1"/>
  <c r="H76" i="69"/>
  <c r="I76" i="69"/>
  <c r="J76" i="69"/>
  <c r="K76" i="69"/>
  <c r="L76" i="69"/>
  <c r="P76" i="69"/>
  <c r="T76" i="69"/>
  <c r="D74" i="59"/>
  <c r="E74" i="59"/>
  <c r="N74" i="59" s="1"/>
  <c r="G74" i="59"/>
  <c r="H74" i="59"/>
  <c r="P74" i="59" s="1"/>
  <c r="I74" i="59"/>
  <c r="J74" i="59"/>
  <c r="K74" i="59"/>
  <c r="L74" i="59"/>
  <c r="R74" i="59"/>
  <c r="S74" i="59"/>
  <c r="V74" i="59"/>
  <c r="D75" i="59"/>
  <c r="E75" i="59"/>
  <c r="N75" i="59" s="1"/>
  <c r="G75" i="59"/>
  <c r="V75" i="59" s="1"/>
  <c r="H75" i="59"/>
  <c r="P75" i="59" s="1"/>
  <c r="I75" i="59"/>
  <c r="J75" i="59"/>
  <c r="K75" i="59"/>
  <c r="L75" i="59"/>
  <c r="T75" i="59"/>
  <c r="D76" i="59"/>
  <c r="E76" i="59"/>
  <c r="N76" i="59" s="1"/>
  <c r="G76" i="59"/>
  <c r="H76" i="59"/>
  <c r="I76" i="59"/>
  <c r="J76" i="59"/>
  <c r="K76" i="59"/>
  <c r="L76" i="59"/>
  <c r="R76" i="59"/>
  <c r="V76" i="59"/>
  <c r="N75" i="66"/>
  <c r="P75" i="66"/>
  <c r="R75" i="66"/>
  <c r="T75" i="66"/>
  <c r="V75" i="66"/>
  <c r="N76" i="66"/>
  <c r="P76" i="66"/>
  <c r="R76" i="66"/>
  <c r="T76" i="66"/>
  <c r="V76" i="66"/>
  <c r="S76" i="72" l="1"/>
  <c r="U76" i="72" s="1"/>
  <c r="O76" i="72"/>
  <c r="W76" i="72" s="1"/>
  <c r="Q76" i="72"/>
  <c r="R76" i="70"/>
  <c r="O75" i="69"/>
  <c r="W75" i="69" s="1"/>
  <c r="O76" i="69"/>
  <c r="Q76" i="69" s="1"/>
  <c r="R76" i="69"/>
  <c r="S76" i="69" s="1"/>
  <c r="U76" i="69" s="1"/>
  <c r="T75" i="69"/>
  <c r="U75" i="69" s="1"/>
  <c r="O74" i="59"/>
  <c r="W74" i="59" s="1"/>
  <c r="O76" i="59"/>
  <c r="W76" i="59" s="1"/>
  <c r="O75" i="59"/>
  <c r="Q75" i="59" s="1"/>
  <c r="S75" i="59"/>
  <c r="U75" i="59" s="1"/>
  <c r="T76" i="59"/>
  <c r="U76" i="59" s="1"/>
  <c r="P76" i="59"/>
  <c r="Q76" i="59" s="1"/>
  <c r="R75" i="59"/>
  <c r="S76" i="59" s="1"/>
  <c r="T74" i="59"/>
  <c r="U74" i="59" s="1"/>
  <c r="Q75" i="69" l="1"/>
  <c r="W76" i="69"/>
  <c r="Q74" i="59"/>
  <c r="W75" i="59"/>
  <c r="E75" i="29" l="1"/>
  <c r="N75" i="29" s="1"/>
  <c r="G75" i="29"/>
  <c r="H75" i="29"/>
  <c r="P75" i="29" s="1"/>
  <c r="I75" i="29"/>
  <c r="J75" i="29"/>
  <c r="K75" i="29"/>
  <c r="L75" i="29"/>
  <c r="R75" i="29"/>
  <c r="T75" i="29"/>
  <c r="V75" i="29"/>
  <c r="E76" i="29"/>
  <c r="G76" i="29"/>
  <c r="H76" i="29"/>
  <c r="P76" i="29" s="1"/>
  <c r="I76" i="29"/>
  <c r="J76" i="29"/>
  <c r="K76" i="29"/>
  <c r="L76" i="29"/>
  <c r="N76" i="29"/>
  <c r="R76" i="29"/>
  <c r="V76" i="29"/>
  <c r="I75" i="38"/>
  <c r="N75" i="38"/>
  <c r="R75" i="38"/>
  <c r="T76" i="29" l="1"/>
  <c r="N74" i="49"/>
  <c r="P74" i="49"/>
  <c r="R74" i="49"/>
  <c r="T74" i="49"/>
  <c r="V74" i="49"/>
  <c r="N75" i="49"/>
  <c r="P75" i="49"/>
  <c r="R75" i="49"/>
  <c r="T75" i="49"/>
  <c r="V75" i="49"/>
  <c r="N74" i="47" l="1"/>
  <c r="P74" i="47"/>
  <c r="R74" i="47"/>
  <c r="T74" i="47"/>
  <c r="V74" i="47"/>
  <c r="N75" i="47"/>
  <c r="P75" i="47"/>
  <c r="R75" i="47"/>
  <c r="T75" i="47"/>
  <c r="V75" i="47"/>
  <c r="N74" i="40" l="1"/>
  <c r="P74" i="40"/>
  <c r="R74" i="40"/>
  <c r="T74" i="40"/>
  <c r="V74" i="40"/>
  <c r="N75" i="40"/>
  <c r="P75" i="40"/>
  <c r="R75" i="40"/>
  <c r="T75" i="40"/>
  <c r="V75" i="40"/>
  <c r="E74" i="29" l="1"/>
  <c r="G74" i="29"/>
  <c r="H74" i="29"/>
  <c r="I74" i="29"/>
  <c r="J74" i="29"/>
  <c r="K74" i="29"/>
  <c r="L74" i="29"/>
  <c r="N74" i="29"/>
  <c r="R74" i="29"/>
  <c r="S74" i="29" l="1"/>
  <c r="S78" i="29"/>
  <c r="U78" i="29" s="1"/>
  <c r="S77" i="29"/>
  <c r="U77" i="29" s="1"/>
  <c r="S75" i="29"/>
  <c r="U75" i="29" s="1"/>
  <c r="O77" i="29"/>
  <c r="O78" i="29"/>
  <c r="S76" i="29"/>
  <c r="U76" i="29" s="1"/>
  <c r="O75" i="29"/>
  <c r="O76" i="29"/>
  <c r="Q76" i="29" s="1"/>
  <c r="I74" i="38"/>
  <c r="N74" i="38"/>
  <c r="R74" i="38"/>
  <c r="W78" i="29" l="1"/>
  <c r="Q78" i="29"/>
  <c r="Q77" i="29"/>
  <c r="W77" i="29"/>
  <c r="W76" i="29"/>
  <c r="W75" i="29"/>
  <c r="Q75" i="29"/>
  <c r="G73" i="71"/>
  <c r="D74" i="71"/>
  <c r="N74" i="71" s="1"/>
  <c r="E74" i="71"/>
  <c r="H74" i="71"/>
  <c r="I74" i="71"/>
  <c r="J74" i="71"/>
  <c r="K74" i="71"/>
  <c r="L74" i="71"/>
  <c r="R74" i="71"/>
  <c r="L73" i="71"/>
  <c r="K73" i="71"/>
  <c r="J73" i="71"/>
  <c r="I73" i="71"/>
  <c r="H73" i="71"/>
  <c r="E73" i="71"/>
  <c r="D73" i="71"/>
  <c r="R73" i="71" s="1"/>
  <c r="L72" i="71"/>
  <c r="K72" i="71"/>
  <c r="J72" i="71"/>
  <c r="I72" i="71"/>
  <c r="H72" i="71"/>
  <c r="G72" i="71"/>
  <c r="E72" i="71"/>
  <c r="D72" i="71"/>
  <c r="L71" i="71"/>
  <c r="K71" i="71"/>
  <c r="J71" i="71"/>
  <c r="I71" i="71"/>
  <c r="H71" i="71"/>
  <c r="G71" i="71"/>
  <c r="E71" i="71"/>
  <c r="D71" i="71"/>
  <c r="L70" i="71"/>
  <c r="K70" i="71"/>
  <c r="J70" i="71"/>
  <c r="I70" i="71"/>
  <c r="H70" i="71"/>
  <c r="G70" i="71"/>
  <c r="E70" i="71"/>
  <c r="D70" i="71"/>
  <c r="L69" i="71"/>
  <c r="K69" i="71"/>
  <c r="J69" i="71"/>
  <c r="I69" i="71"/>
  <c r="H69" i="71"/>
  <c r="G69" i="71"/>
  <c r="V72" i="71" s="1"/>
  <c r="E69" i="71"/>
  <c r="D69" i="71"/>
  <c r="L68" i="71"/>
  <c r="K68" i="71"/>
  <c r="J68" i="71"/>
  <c r="I68" i="71"/>
  <c r="G68" i="71"/>
  <c r="E68" i="71"/>
  <c r="D68" i="71"/>
  <c r="N68" i="71" s="1"/>
  <c r="L67" i="71"/>
  <c r="K67" i="71"/>
  <c r="J67" i="71"/>
  <c r="I67" i="71"/>
  <c r="H67" i="71"/>
  <c r="E67" i="71"/>
  <c r="D67" i="71"/>
  <c r="L66" i="71"/>
  <c r="K66" i="71"/>
  <c r="J66" i="71"/>
  <c r="I66" i="71"/>
  <c r="H66" i="71"/>
  <c r="P69" i="71" s="1"/>
  <c r="G66" i="71"/>
  <c r="E66" i="71"/>
  <c r="D66" i="71"/>
  <c r="R66" i="71" s="1"/>
  <c r="L65" i="71"/>
  <c r="K65" i="71"/>
  <c r="J65" i="71"/>
  <c r="I65" i="71"/>
  <c r="H65" i="71"/>
  <c r="T74" i="71" s="1"/>
  <c r="G65" i="71"/>
  <c r="E65" i="71"/>
  <c r="D65" i="71"/>
  <c r="L64" i="71"/>
  <c r="J64" i="71"/>
  <c r="I64" i="71"/>
  <c r="H64" i="71"/>
  <c r="E64" i="71"/>
  <c r="D64" i="71"/>
  <c r="L63" i="71"/>
  <c r="K63" i="71"/>
  <c r="J63" i="71"/>
  <c r="I63" i="71"/>
  <c r="H63" i="71"/>
  <c r="G63" i="71"/>
  <c r="V74" i="71" s="1"/>
  <c r="E63" i="71"/>
  <c r="D63" i="71"/>
  <c r="L62" i="71"/>
  <c r="K62" i="71"/>
  <c r="J62" i="71"/>
  <c r="I62" i="71"/>
  <c r="H62" i="71"/>
  <c r="G62" i="71"/>
  <c r="E62" i="71"/>
  <c r="L61" i="71"/>
  <c r="K61" i="71"/>
  <c r="J61" i="71"/>
  <c r="I61" i="71"/>
  <c r="H61" i="71"/>
  <c r="G61" i="71"/>
  <c r="E61" i="71"/>
  <c r="R61" i="71"/>
  <c r="L60" i="71"/>
  <c r="K60" i="71"/>
  <c r="J60" i="71"/>
  <c r="I60" i="71"/>
  <c r="H60" i="71"/>
  <c r="G60" i="71"/>
  <c r="E60" i="71"/>
  <c r="R60" i="71"/>
  <c r="L59" i="71"/>
  <c r="K59" i="71"/>
  <c r="J59" i="71"/>
  <c r="I59" i="71"/>
  <c r="H59" i="71"/>
  <c r="G59" i="71"/>
  <c r="E59" i="71"/>
  <c r="R59" i="71"/>
  <c r="L58" i="71"/>
  <c r="K58" i="71"/>
  <c r="J58" i="71"/>
  <c r="I58" i="71"/>
  <c r="H58" i="71"/>
  <c r="G58" i="71"/>
  <c r="E58" i="71"/>
  <c r="D58" i="71"/>
  <c r="L57" i="71"/>
  <c r="K57" i="71"/>
  <c r="J57" i="71"/>
  <c r="I57" i="71"/>
  <c r="H57" i="71"/>
  <c r="G57" i="71"/>
  <c r="V68" i="71" s="1"/>
  <c r="E57" i="71"/>
  <c r="D57" i="71"/>
  <c r="R57" i="71" s="1"/>
  <c r="L56" i="71"/>
  <c r="K56" i="71"/>
  <c r="J56" i="71"/>
  <c r="I56" i="71"/>
  <c r="H56" i="71"/>
  <c r="G56" i="71"/>
  <c r="E56" i="71"/>
  <c r="D56" i="71"/>
  <c r="L55" i="71"/>
  <c r="K55" i="71"/>
  <c r="J55" i="71"/>
  <c r="I55" i="71"/>
  <c r="H55" i="71"/>
  <c r="G55" i="71"/>
  <c r="E55" i="71"/>
  <c r="D55" i="71"/>
  <c r="R55" i="71" s="1"/>
  <c r="L54" i="71"/>
  <c r="K54" i="71"/>
  <c r="J54" i="71"/>
  <c r="I54" i="71"/>
  <c r="H54" i="71"/>
  <c r="G54" i="71"/>
  <c r="E54" i="71"/>
  <c r="D54" i="71"/>
  <c r="L53" i="71"/>
  <c r="K53" i="71"/>
  <c r="J53" i="71"/>
  <c r="I53" i="71"/>
  <c r="H53" i="71"/>
  <c r="G53" i="71"/>
  <c r="E53" i="71"/>
  <c r="D53" i="71"/>
  <c r="R53" i="71" s="1"/>
  <c r="L52" i="71"/>
  <c r="K52" i="71"/>
  <c r="J52" i="71"/>
  <c r="I52" i="71"/>
  <c r="H52" i="71"/>
  <c r="G52" i="71"/>
  <c r="E52" i="71"/>
  <c r="D52" i="71"/>
  <c r="R52" i="71" s="1"/>
  <c r="L51" i="71"/>
  <c r="K51" i="71"/>
  <c r="J51" i="71"/>
  <c r="I51" i="71"/>
  <c r="H51" i="71"/>
  <c r="G51" i="71"/>
  <c r="V62" i="71" s="1"/>
  <c r="E51" i="71"/>
  <c r="D51" i="71"/>
  <c r="R51" i="71" s="1"/>
  <c r="L50" i="71"/>
  <c r="K50" i="71"/>
  <c r="J50" i="71"/>
  <c r="I50" i="71"/>
  <c r="H50" i="71"/>
  <c r="G50" i="71"/>
  <c r="E50" i="71"/>
  <c r="D50" i="71"/>
  <c r="L49" i="71"/>
  <c r="K49" i="71"/>
  <c r="J49" i="71"/>
  <c r="I49" i="71"/>
  <c r="H49" i="71"/>
  <c r="G49" i="71"/>
  <c r="V60" i="71" s="1"/>
  <c r="E49" i="71"/>
  <c r="D49" i="71"/>
  <c r="R49" i="71" s="1"/>
  <c r="L48" i="71"/>
  <c r="K48" i="71"/>
  <c r="J48" i="71"/>
  <c r="I48" i="71"/>
  <c r="H48" i="71"/>
  <c r="G48" i="71"/>
  <c r="E48" i="71"/>
  <c r="D48" i="71"/>
  <c r="L47" i="71"/>
  <c r="K47" i="71"/>
  <c r="J47" i="71"/>
  <c r="I47" i="71"/>
  <c r="H47" i="71"/>
  <c r="G47" i="71"/>
  <c r="V58" i="71" s="1"/>
  <c r="E47" i="71"/>
  <c r="D47" i="71"/>
  <c r="R47" i="71" s="1"/>
  <c r="L46" i="71"/>
  <c r="K46" i="71"/>
  <c r="J46" i="71"/>
  <c r="I46" i="71"/>
  <c r="H46" i="71"/>
  <c r="G46" i="71"/>
  <c r="E46" i="71"/>
  <c r="D46" i="71"/>
  <c r="L45" i="71"/>
  <c r="K45" i="71"/>
  <c r="J45" i="71"/>
  <c r="I45" i="71"/>
  <c r="H45" i="71"/>
  <c r="G45" i="71"/>
  <c r="V56" i="71" s="1"/>
  <c r="E45" i="71"/>
  <c r="D45" i="71"/>
  <c r="R45" i="71" s="1"/>
  <c r="L44" i="71"/>
  <c r="K44" i="71"/>
  <c r="J44" i="71"/>
  <c r="I44" i="71"/>
  <c r="H44" i="71"/>
  <c r="G44" i="71"/>
  <c r="E44" i="71"/>
  <c r="D44" i="71"/>
  <c r="R44" i="71" s="1"/>
  <c r="L43" i="71"/>
  <c r="K43" i="71"/>
  <c r="J43" i="71"/>
  <c r="I43" i="71"/>
  <c r="H43" i="71"/>
  <c r="G43" i="71"/>
  <c r="V54" i="71" s="1"/>
  <c r="E43" i="71"/>
  <c r="D43" i="71"/>
  <c r="R43" i="71" s="1"/>
  <c r="L42" i="71"/>
  <c r="K42" i="71"/>
  <c r="J42" i="71"/>
  <c r="I42" i="71"/>
  <c r="H42" i="71"/>
  <c r="G42" i="71"/>
  <c r="E42" i="71"/>
  <c r="D42" i="71"/>
  <c r="L41" i="71"/>
  <c r="K41" i="71"/>
  <c r="J41" i="71"/>
  <c r="I41" i="71"/>
  <c r="H41" i="71"/>
  <c r="G41" i="71"/>
  <c r="V52" i="71" s="1"/>
  <c r="E41" i="71"/>
  <c r="D41" i="71"/>
  <c r="R41" i="71" s="1"/>
  <c r="L40" i="71"/>
  <c r="K40" i="71"/>
  <c r="J40" i="71"/>
  <c r="I40" i="71"/>
  <c r="H40" i="71"/>
  <c r="G40" i="71"/>
  <c r="E40" i="71"/>
  <c r="D40" i="71"/>
  <c r="R40" i="71" s="1"/>
  <c r="L39" i="71"/>
  <c r="K39" i="71"/>
  <c r="J39" i="71"/>
  <c r="I39" i="71"/>
  <c r="H39" i="71"/>
  <c r="G39" i="71"/>
  <c r="E39" i="71"/>
  <c r="D39" i="71"/>
  <c r="R39" i="71" s="1"/>
  <c r="L38" i="71"/>
  <c r="K38" i="71"/>
  <c r="J38" i="71"/>
  <c r="I38" i="71"/>
  <c r="H38" i="71"/>
  <c r="G38" i="71"/>
  <c r="E38" i="71"/>
  <c r="D38" i="71"/>
  <c r="R38" i="71" s="1"/>
  <c r="L37" i="71"/>
  <c r="K37" i="71"/>
  <c r="J37" i="71"/>
  <c r="I37" i="71"/>
  <c r="H37" i="71"/>
  <c r="G37" i="71"/>
  <c r="E37" i="71"/>
  <c r="D37" i="71"/>
  <c r="L36" i="71"/>
  <c r="K36" i="71"/>
  <c r="J36" i="71"/>
  <c r="I36" i="71"/>
  <c r="H36" i="71"/>
  <c r="G36" i="71"/>
  <c r="E36" i="71"/>
  <c r="D36" i="71"/>
  <c r="R36" i="71" s="1"/>
  <c r="L35" i="71"/>
  <c r="K35" i="71"/>
  <c r="J35" i="71"/>
  <c r="I35" i="71"/>
  <c r="H35" i="71"/>
  <c r="G35" i="71"/>
  <c r="E35" i="71"/>
  <c r="D35" i="71"/>
  <c r="L34" i="71"/>
  <c r="K34" i="71"/>
  <c r="J34" i="71"/>
  <c r="I34" i="71"/>
  <c r="H34" i="71"/>
  <c r="G34" i="71"/>
  <c r="E34" i="71"/>
  <c r="D34" i="71"/>
  <c r="R34" i="71" s="1"/>
  <c r="L33" i="71"/>
  <c r="K33" i="71"/>
  <c r="J33" i="71"/>
  <c r="I33" i="71"/>
  <c r="H33" i="71"/>
  <c r="G33" i="71"/>
  <c r="E33" i="71"/>
  <c r="D33" i="71"/>
  <c r="R33" i="71" s="1"/>
  <c r="L32" i="71"/>
  <c r="K32" i="71"/>
  <c r="J32" i="71"/>
  <c r="I32" i="71"/>
  <c r="H32" i="71"/>
  <c r="G32" i="71"/>
  <c r="E32" i="71"/>
  <c r="D32" i="71"/>
  <c r="R32" i="71" s="1"/>
  <c r="L31" i="71"/>
  <c r="K31" i="71"/>
  <c r="J31" i="71"/>
  <c r="I31" i="71"/>
  <c r="H31" i="71"/>
  <c r="G31" i="71"/>
  <c r="E31" i="71"/>
  <c r="D31" i="71"/>
  <c r="R31" i="71" s="1"/>
  <c r="L30" i="71"/>
  <c r="K30" i="71"/>
  <c r="J30" i="71"/>
  <c r="I30" i="71"/>
  <c r="H30" i="71"/>
  <c r="G30" i="71"/>
  <c r="E30" i="71"/>
  <c r="D30" i="71"/>
  <c r="R30" i="71" s="1"/>
  <c r="L29" i="71"/>
  <c r="K29" i="71"/>
  <c r="J29" i="71"/>
  <c r="I29" i="71"/>
  <c r="H29" i="71"/>
  <c r="G29" i="71"/>
  <c r="E29" i="71"/>
  <c r="D29" i="71"/>
  <c r="L28" i="71"/>
  <c r="K28" i="71"/>
  <c r="J28" i="71"/>
  <c r="I28" i="71"/>
  <c r="H28" i="71"/>
  <c r="G28" i="71"/>
  <c r="V39" i="71" s="1"/>
  <c r="E28" i="71"/>
  <c r="D28" i="71"/>
  <c r="R28" i="71" s="1"/>
  <c r="L27" i="71"/>
  <c r="K27" i="71"/>
  <c r="J27" i="71"/>
  <c r="I27" i="71"/>
  <c r="H27" i="71"/>
  <c r="G27" i="71"/>
  <c r="E27" i="71"/>
  <c r="D27" i="71"/>
  <c r="L26" i="71"/>
  <c r="K26" i="71"/>
  <c r="J26" i="71"/>
  <c r="I26" i="71"/>
  <c r="H26" i="71"/>
  <c r="G26" i="71"/>
  <c r="V37" i="71" s="1"/>
  <c r="E26" i="71"/>
  <c r="D26" i="71"/>
  <c r="R26" i="71" s="1"/>
  <c r="L25" i="71"/>
  <c r="K25" i="71"/>
  <c r="J25" i="71"/>
  <c r="I25" i="71"/>
  <c r="H25" i="71"/>
  <c r="G25" i="71"/>
  <c r="E25" i="71"/>
  <c r="D25" i="71"/>
  <c r="R25" i="71" s="1"/>
  <c r="L24" i="71"/>
  <c r="K24" i="71"/>
  <c r="J24" i="71"/>
  <c r="I24" i="71"/>
  <c r="H24" i="71"/>
  <c r="G24" i="71"/>
  <c r="E24" i="71"/>
  <c r="D24" i="71"/>
  <c r="R24" i="71" s="1"/>
  <c r="L23" i="71"/>
  <c r="K23" i="71"/>
  <c r="J23" i="71"/>
  <c r="I23" i="71"/>
  <c r="H23" i="71"/>
  <c r="G23" i="71"/>
  <c r="E23" i="71"/>
  <c r="D23" i="71"/>
  <c r="R23" i="71" s="1"/>
  <c r="L22" i="71"/>
  <c r="K22" i="71"/>
  <c r="J22" i="71"/>
  <c r="I22" i="71"/>
  <c r="H22" i="71"/>
  <c r="G22" i="71"/>
  <c r="E22" i="71"/>
  <c r="D22" i="71"/>
  <c r="R22" i="71" s="1"/>
  <c r="L21" i="71"/>
  <c r="K21" i="71"/>
  <c r="J21" i="71"/>
  <c r="I21" i="71"/>
  <c r="H21" i="71"/>
  <c r="G21" i="71"/>
  <c r="E21" i="71"/>
  <c r="D21" i="71"/>
  <c r="L20" i="71"/>
  <c r="K20" i="71"/>
  <c r="J20" i="71"/>
  <c r="I20" i="71"/>
  <c r="H20" i="71"/>
  <c r="G20" i="71"/>
  <c r="E20" i="71"/>
  <c r="D20" i="71"/>
  <c r="R20" i="71" s="1"/>
  <c r="L19" i="71"/>
  <c r="K19" i="71"/>
  <c r="J19" i="71"/>
  <c r="I19" i="71"/>
  <c r="H19" i="71"/>
  <c r="G19" i="71"/>
  <c r="E19" i="71"/>
  <c r="D19" i="71"/>
  <c r="R19" i="71" s="1"/>
  <c r="L18" i="71"/>
  <c r="K18" i="71"/>
  <c r="J18" i="71"/>
  <c r="I18" i="71"/>
  <c r="H18" i="71"/>
  <c r="G18" i="71"/>
  <c r="E18" i="71"/>
  <c r="D18" i="71"/>
  <c r="L17" i="71"/>
  <c r="K17" i="71"/>
  <c r="J17" i="71"/>
  <c r="I17" i="71"/>
  <c r="H17" i="71"/>
  <c r="G17" i="71"/>
  <c r="E17" i="71"/>
  <c r="D17" i="71"/>
  <c r="L16" i="71"/>
  <c r="K16" i="71"/>
  <c r="J16" i="71"/>
  <c r="I16" i="71"/>
  <c r="H16" i="71"/>
  <c r="G16" i="71"/>
  <c r="E16" i="71"/>
  <c r="D16" i="71"/>
  <c r="L15" i="71"/>
  <c r="K15" i="71"/>
  <c r="J15" i="71"/>
  <c r="I15" i="71"/>
  <c r="H15" i="71"/>
  <c r="G15" i="71"/>
  <c r="E15" i="71"/>
  <c r="D15" i="71"/>
  <c r="L14" i="71"/>
  <c r="K14" i="71"/>
  <c r="J14" i="71"/>
  <c r="I14" i="71"/>
  <c r="H14" i="71"/>
  <c r="G14" i="71"/>
  <c r="E14" i="71"/>
  <c r="D14" i="71"/>
  <c r="L13" i="71"/>
  <c r="K13" i="71"/>
  <c r="J13" i="71"/>
  <c r="I13" i="71"/>
  <c r="H13" i="71"/>
  <c r="G13" i="71"/>
  <c r="E13" i="71"/>
  <c r="D13" i="71"/>
  <c r="L12" i="71"/>
  <c r="K12" i="71"/>
  <c r="J12" i="71"/>
  <c r="I12" i="71"/>
  <c r="H12" i="71"/>
  <c r="G12" i="71"/>
  <c r="V23" i="71" s="1"/>
  <c r="E12" i="71"/>
  <c r="D12" i="71"/>
  <c r="L11" i="71"/>
  <c r="K11" i="71"/>
  <c r="J11" i="71"/>
  <c r="I11" i="71"/>
  <c r="H11" i="71"/>
  <c r="G11" i="71"/>
  <c r="V22" i="71" s="1"/>
  <c r="E11" i="71"/>
  <c r="D11" i="71"/>
  <c r="L10" i="71"/>
  <c r="K10" i="71"/>
  <c r="J10" i="71"/>
  <c r="I10" i="71"/>
  <c r="H10" i="71"/>
  <c r="G10" i="71"/>
  <c r="E10" i="71"/>
  <c r="D10" i="71"/>
  <c r="L9" i="71"/>
  <c r="K9" i="71"/>
  <c r="J9" i="71"/>
  <c r="I9" i="71"/>
  <c r="H9" i="71"/>
  <c r="G9" i="71"/>
  <c r="V20" i="71" s="1"/>
  <c r="E9" i="71"/>
  <c r="D9" i="71"/>
  <c r="L8" i="71"/>
  <c r="K8" i="71"/>
  <c r="J8" i="71"/>
  <c r="I8" i="71"/>
  <c r="H8" i="71"/>
  <c r="G8" i="71"/>
  <c r="E8" i="71"/>
  <c r="D8" i="71"/>
  <c r="L7" i="71"/>
  <c r="K7" i="71"/>
  <c r="J7" i="71"/>
  <c r="I7" i="71"/>
  <c r="H7" i="71"/>
  <c r="G7" i="71"/>
  <c r="V18" i="71" s="1"/>
  <c r="E7" i="71"/>
  <c r="D7" i="71"/>
  <c r="L6" i="71"/>
  <c r="K6" i="71"/>
  <c r="J6" i="71"/>
  <c r="I6" i="71"/>
  <c r="H6" i="71"/>
  <c r="G6" i="71"/>
  <c r="V17" i="71" s="1"/>
  <c r="E6" i="71"/>
  <c r="D6" i="71"/>
  <c r="L5" i="71"/>
  <c r="K5" i="71"/>
  <c r="J5" i="71"/>
  <c r="I5" i="71"/>
  <c r="H5" i="71"/>
  <c r="G5" i="71"/>
  <c r="E5" i="71"/>
  <c r="D5" i="71"/>
  <c r="L4" i="71"/>
  <c r="K4" i="71"/>
  <c r="J4" i="71"/>
  <c r="I4" i="71"/>
  <c r="H4" i="71"/>
  <c r="G4" i="71"/>
  <c r="V15" i="71" s="1"/>
  <c r="E4" i="71"/>
  <c r="D4" i="71"/>
  <c r="L3" i="71"/>
  <c r="K3" i="71"/>
  <c r="J3" i="71"/>
  <c r="I3" i="71"/>
  <c r="H3" i="71"/>
  <c r="G3" i="71"/>
  <c r="T14" i="71" s="1"/>
  <c r="E3" i="71"/>
  <c r="D3" i="71"/>
  <c r="V2" i="71"/>
  <c r="L2" i="71"/>
  <c r="K2" i="71"/>
  <c r="J2" i="71"/>
  <c r="I2" i="71"/>
  <c r="H2" i="71"/>
  <c r="G2" i="71"/>
  <c r="E2" i="71"/>
  <c r="D2" i="71"/>
  <c r="R2" i="71" s="1"/>
  <c r="S75" i="71" l="1"/>
  <c r="U75" i="71" s="1"/>
  <c r="S76" i="71"/>
  <c r="U76" i="71" s="1"/>
  <c r="O76" i="71"/>
  <c r="O75" i="71"/>
  <c r="R21" i="71"/>
  <c r="R68" i="71"/>
  <c r="R3" i="71"/>
  <c r="R4" i="71"/>
  <c r="S7" i="71" s="1"/>
  <c r="N4" i="71"/>
  <c r="V65" i="71"/>
  <c r="V67" i="71"/>
  <c r="V69" i="71"/>
  <c r="T70" i="71"/>
  <c r="V71" i="71"/>
  <c r="T73" i="71"/>
  <c r="R69" i="71"/>
  <c r="R70" i="71"/>
  <c r="V70" i="71"/>
  <c r="P74" i="71"/>
  <c r="V13" i="71"/>
  <c r="R5" i="71"/>
  <c r="R6" i="71"/>
  <c r="N8" i="71"/>
  <c r="R9" i="71"/>
  <c r="R10" i="71"/>
  <c r="R12" i="71"/>
  <c r="R13" i="71"/>
  <c r="R14" i="71"/>
  <c r="S23" i="71" s="1"/>
  <c r="R16" i="71"/>
  <c r="R17" i="71"/>
  <c r="N18" i="71"/>
  <c r="R18" i="71"/>
  <c r="S29" i="71" s="1"/>
  <c r="R63" i="71"/>
  <c r="R71" i="71"/>
  <c r="N72" i="71"/>
  <c r="R72" i="71"/>
  <c r="R7" i="71"/>
  <c r="R15" i="71"/>
  <c r="N21" i="71"/>
  <c r="T38" i="71"/>
  <c r="S24" i="71"/>
  <c r="P5" i="71"/>
  <c r="P3" i="71"/>
  <c r="P7" i="71"/>
  <c r="T3" i="71"/>
  <c r="T5" i="71"/>
  <c r="T16" i="71"/>
  <c r="P19" i="71"/>
  <c r="N19" i="71"/>
  <c r="S6" i="71"/>
  <c r="S2" i="71"/>
  <c r="S3" i="71"/>
  <c r="S9" i="71"/>
  <c r="R11" i="71"/>
  <c r="N2" i="71"/>
  <c r="N6" i="71"/>
  <c r="T7" i="71"/>
  <c r="R8" i="71"/>
  <c r="V8" i="71"/>
  <c r="P9" i="71"/>
  <c r="T9" i="71"/>
  <c r="N10" i="71"/>
  <c r="V10" i="71"/>
  <c r="P11" i="71"/>
  <c r="T11" i="71"/>
  <c r="N12" i="71"/>
  <c r="V12" i="71"/>
  <c r="T24" i="71"/>
  <c r="U24" i="71" s="1"/>
  <c r="P24" i="71"/>
  <c r="V24" i="71"/>
  <c r="P13" i="71"/>
  <c r="T13" i="71"/>
  <c r="N14" i="71"/>
  <c r="V14" i="71"/>
  <c r="T26" i="71"/>
  <c r="P26" i="71"/>
  <c r="V26" i="71"/>
  <c r="P15" i="71"/>
  <c r="T15" i="71"/>
  <c r="N16" i="71"/>
  <c r="V16" i="71"/>
  <c r="T28" i="71"/>
  <c r="P28" i="71"/>
  <c r="V28" i="71"/>
  <c r="P17" i="71"/>
  <c r="T17" i="71"/>
  <c r="T18" i="71"/>
  <c r="V19" i="71"/>
  <c r="V31" i="71"/>
  <c r="T31" i="71"/>
  <c r="P31" i="71"/>
  <c r="T20" i="71"/>
  <c r="T32" i="71"/>
  <c r="P22" i="71"/>
  <c r="N23" i="71"/>
  <c r="V35" i="71"/>
  <c r="T35" i="71"/>
  <c r="P35" i="71"/>
  <c r="V4" i="71"/>
  <c r="V6" i="71"/>
  <c r="P18" i="71"/>
  <c r="T30" i="71"/>
  <c r="P30" i="71"/>
  <c r="V30" i="71"/>
  <c r="R27" i="71"/>
  <c r="S30" i="71" s="1"/>
  <c r="R35" i="71"/>
  <c r="S42" i="71" s="1"/>
  <c r="T59" i="71"/>
  <c r="T69" i="71"/>
  <c r="P2" i="71"/>
  <c r="T2" i="71"/>
  <c r="N3" i="71"/>
  <c r="V3" i="71"/>
  <c r="P4" i="71"/>
  <c r="T4" i="71"/>
  <c r="N5" i="71"/>
  <c r="V5" i="71"/>
  <c r="P6" i="71"/>
  <c r="T6" i="71"/>
  <c r="U6" i="71" s="1"/>
  <c r="N7" i="71"/>
  <c r="V7" i="71"/>
  <c r="T19" i="71"/>
  <c r="P8" i="71"/>
  <c r="T8" i="71"/>
  <c r="N9" i="71"/>
  <c r="V9" i="71"/>
  <c r="T21" i="71"/>
  <c r="P21" i="71"/>
  <c r="P10" i="71"/>
  <c r="T10" i="71"/>
  <c r="N11" i="71"/>
  <c r="V11" i="71"/>
  <c r="T23" i="71"/>
  <c r="P23" i="71"/>
  <c r="P12" i="71"/>
  <c r="T12" i="71"/>
  <c r="N13" i="71"/>
  <c r="V25" i="71"/>
  <c r="T25" i="71"/>
  <c r="P25" i="71"/>
  <c r="P14" i="71"/>
  <c r="N15" i="71"/>
  <c r="V27" i="71"/>
  <c r="T27" i="71"/>
  <c r="P27" i="71"/>
  <c r="P16" i="71"/>
  <c r="N17" i="71"/>
  <c r="V29" i="71"/>
  <c r="T29" i="71"/>
  <c r="P29" i="71"/>
  <c r="P20" i="71"/>
  <c r="V21" i="71"/>
  <c r="V33" i="71"/>
  <c r="T33" i="71"/>
  <c r="P33" i="71"/>
  <c r="T22" i="71"/>
  <c r="T34" i="71"/>
  <c r="T36" i="71"/>
  <c r="R29" i="71"/>
  <c r="R37" i="71"/>
  <c r="T71" i="71"/>
  <c r="N20" i="71"/>
  <c r="N22" i="71"/>
  <c r="N24" i="71"/>
  <c r="N26" i="71"/>
  <c r="N28" i="71"/>
  <c r="V40" i="71"/>
  <c r="T40" i="71"/>
  <c r="P40" i="71"/>
  <c r="N30" i="71"/>
  <c r="V42" i="71"/>
  <c r="T42" i="71"/>
  <c r="P42" i="71"/>
  <c r="N32" i="71"/>
  <c r="V32" i="71"/>
  <c r="V44" i="71"/>
  <c r="T44" i="71"/>
  <c r="P44" i="71"/>
  <c r="N34" i="71"/>
  <c r="V34" i="71"/>
  <c r="V46" i="71"/>
  <c r="T46" i="71"/>
  <c r="P46" i="71"/>
  <c r="N36" i="71"/>
  <c r="V36" i="71"/>
  <c r="V48" i="71"/>
  <c r="T48" i="71"/>
  <c r="P48" i="71"/>
  <c r="P37" i="71"/>
  <c r="T37" i="71"/>
  <c r="N38" i="71"/>
  <c r="V38" i="71"/>
  <c r="V50" i="71"/>
  <c r="T50" i="71"/>
  <c r="P50" i="71"/>
  <c r="P39" i="71"/>
  <c r="T39" i="71"/>
  <c r="N40" i="71"/>
  <c r="T53" i="71"/>
  <c r="R46" i="71"/>
  <c r="T61" i="71"/>
  <c r="T64" i="71"/>
  <c r="R54" i="71"/>
  <c r="T72" i="71"/>
  <c r="R62" i="71"/>
  <c r="P71" i="71"/>
  <c r="T55" i="71"/>
  <c r="R48" i="71"/>
  <c r="T63" i="71"/>
  <c r="T66" i="71"/>
  <c r="R56" i="71"/>
  <c r="R64" i="71"/>
  <c r="R65" i="71"/>
  <c r="N70" i="71"/>
  <c r="P73" i="71"/>
  <c r="N25" i="71"/>
  <c r="N27" i="71"/>
  <c r="N29" i="71"/>
  <c r="T41" i="71"/>
  <c r="P41" i="71"/>
  <c r="V41" i="71"/>
  <c r="N31" i="71"/>
  <c r="T43" i="71"/>
  <c r="P43" i="71"/>
  <c r="V43" i="71"/>
  <c r="P32" i="71"/>
  <c r="N33" i="71"/>
  <c r="O44" i="71" s="1"/>
  <c r="T45" i="71"/>
  <c r="P45" i="71"/>
  <c r="V45" i="71"/>
  <c r="P34" i="71"/>
  <c r="N35" i="71"/>
  <c r="T47" i="71"/>
  <c r="P47" i="71"/>
  <c r="V47" i="71"/>
  <c r="P36" i="71"/>
  <c r="N37" i="71"/>
  <c r="T49" i="71"/>
  <c r="P49" i="71"/>
  <c r="V49" i="71"/>
  <c r="P38" i="71"/>
  <c r="N39" i="71"/>
  <c r="T51" i="71"/>
  <c r="P51" i="71"/>
  <c r="V51" i="71"/>
  <c r="R42" i="71"/>
  <c r="T57" i="71"/>
  <c r="R50" i="71"/>
  <c r="T68" i="71"/>
  <c r="R58" i="71"/>
  <c r="V73" i="71"/>
  <c r="R67" i="71"/>
  <c r="N41" i="71"/>
  <c r="N43" i="71"/>
  <c r="N45" i="71"/>
  <c r="N47" i="71"/>
  <c r="N49" i="71"/>
  <c r="N51" i="71"/>
  <c r="P52" i="71"/>
  <c r="T52" i="71"/>
  <c r="N53" i="71"/>
  <c r="V53" i="71"/>
  <c r="P54" i="71"/>
  <c r="T54" i="71"/>
  <c r="N55" i="71"/>
  <c r="V55" i="71"/>
  <c r="P56" i="71"/>
  <c r="T56" i="71"/>
  <c r="N57" i="71"/>
  <c r="V57" i="71"/>
  <c r="P58" i="71"/>
  <c r="T58" i="71"/>
  <c r="N59" i="71"/>
  <c r="V59" i="71"/>
  <c r="P60" i="71"/>
  <c r="T60" i="71"/>
  <c r="N61" i="71"/>
  <c r="V61" i="71"/>
  <c r="P62" i="71"/>
  <c r="T62" i="71"/>
  <c r="N63" i="71"/>
  <c r="V63" i="71"/>
  <c r="N64" i="71"/>
  <c r="V64" i="71"/>
  <c r="P65" i="71"/>
  <c r="T65" i="71"/>
  <c r="N66" i="71"/>
  <c r="V66" i="71"/>
  <c r="P67" i="71"/>
  <c r="T67" i="71"/>
  <c r="P68" i="71"/>
  <c r="N69" i="71"/>
  <c r="P70" i="71"/>
  <c r="N71" i="71"/>
  <c r="P72" i="71"/>
  <c r="N73" i="71"/>
  <c r="N42" i="71"/>
  <c r="N44" i="71"/>
  <c r="N46" i="71"/>
  <c r="N48" i="71"/>
  <c r="N50" i="71"/>
  <c r="N52" i="71"/>
  <c r="P53" i="71"/>
  <c r="N54" i="71"/>
  <c r="P55" i="71"/>
  <c r="N56" i="71"/>
  <c r="P57" i="71"/>
  <c r="N58" i="71"/>
  <c r="P59" i="71"/>
  <c r="N60" i="71"/>
  <c r="P61" i="71"/>
  <c r="N62" i="71"/>
  <c r="P63" i="71"/>
  <c r="P64" i="71"/>
  <c r="N65" i="71"/>
  <c r="P66" i="71"/>
  <c r="N67" i="71"/>
  <c r="W76" i="71" l="1"/>
  <c r="Q76" i="71"/>
  <c r="W75" i="71"/>
  <c r="Q75" i="71"/>
  <c r="O29" i="71"/>
  <c r="S41" i="71"/>
  <c r="U41" i="71" s="1"/>
  <c r="U30" i="71"/>
  <c r="S36" i="71"/>
  <c r="U36" i="71" s="1"/>
  <c r="S10" i="71"/>
  <c r="U10" i="71" s="1"/>
  <c r="S5" i="71"/>
  <c r="U5" i="71" s="1"/>
  <c r="U4" i="71"/>
  <c r="S25" i="71"/>
  <c r="U25" i="71" s="1"/>
  <c r="S60" i="71"/>
  <c r="S50" i="71"/>
  <c r="U50" i="71" s="1"/>
  <c r="U7" i="71"/>
  <c r="S22" i="71"/>
  <c r="S4" i="71"/>
  <c r="S26" i="71"/>
  <c r="U26" i="71" s="1"/>
  <c r="S74" i="71"/>
  <c r="U74" i="71" s="1"/>
  <c r="S73" i="71"/>
  <c r="U73" i="71" s="1"/>
  <c r="O74" i="71"/>
  <c r="Q74" i="71" s="1"/>
  <c r="O73" i="71"/>
  <c r="W73" i="71" s="1"/>
  <c r="S69" i="71"/>
  <c r="U69" i="71" s="1"/>
  <c r="O59" i="71"/>
  <c r="S54" i="71"/>
  <c r="S53" i="71"/>
  <c r="U53" i="71" s="1"/>
  <c r="O65" i="71"/>
  <c r="W65" i="71" s="1"/>
  <c r="S65" i="71"/>
  <c r="Q29" i="71"/>
  <c r="O34" i="71"/>
  <c r="W34" i="71" s="1"/>
  <c r="O57" i="71"/>
  <c r="W57" i="71" s="1"/>
  <c r="O50" i="71"/>
  <c r="W50" i="71" s="1"/>
  <c r="O42" i="71"/>
  <c r="W42" i="71" s="1"/>
  <c r="O40" i="71"/>
  <c r="W40" i="71" s="1"/>
  <c r="S70" i="71"/>
  <c r="U70" i="71" s="1"/>
  <c r="S59" i="71"/>
  <c r="U59" i="71" s="1"/>
  <c r="O51" i="71"/>
  <c r="O49" i="71"/>
  <c r="Q49" i="71" s="1"/>
  <c r="O45" i="71"/>
  <c r="Q45" i="71" s="1"/>
  <c r="O33" i="71"/>
  <c r="W33" i="71" s="1"/>
  <c r="S71" i="71"/>
  <c r="U71" i="71" s="1"/>
  <c r="S48" i="71"/>
  <c r="U48" i="71" s="1"/>
  <c r="U29" i="71"/>
  <c r="O24" i="71"/>
  <c r="W24" i="71" s="1"/>
  <c r="U23" i="71"/>
  <c r="O20" i="71"/>
  <c r="W20" i="71" s="1"/>
  <c r="S63" i="71"/>
  <c r="S38" i="71"/>
  <c r="U38" i="71" s="1"/>
  <c r="O23" i="71"/>
  <c r="W23" i="71" s="1"/>
  <c r="O17" i="71"/>
  <c r="W17" i="71" s="1"/>
  <c r="S45" i="71"/>
  <c r="U45" i="71" s="1"/>
  <c r="S12" i="71"/>
  <c r="S28" i="71"/>
  <c r="U28" i="71" s="1"/>
  <c r="S14" i="71"/>
  <c r="U14" i="71" s="1"/>
  <c r="S31" i="71"/>
  <c r="U31" i="71" s="1"/>
  <c r="S18" i="71"/>
  <c r="S11" i="71"/>
  <c r="U11" i="71" s="1"/>
  <c r="U54" i="71"/>
  <c r="O58" i="71"/>
  <c r="W58" i="71" s="1"/>
  <c r="Q34" i="71"/>
  <c r="U63" i="71"/>
  <c r="U42" i="71"/>
  <c r="O26" i="71"/>
  <c r="S56" i="71"/>
  <c r="S55" i="71"/>
  <c r="Q31" i="71"/>
  <c r="O32" i="71"/>
  <c r="W32" i="71" s="1"/>
  <c r="Q57" i="71"/>
  <c r="O56" i="71"/>
  <c r="W56" i="71" s="1"/>
  <c r="O71" i="71"/>
  <c r="W71" i="71" s="1"/>
  <c r="O67" i="71"/>
  <c r="W67" i="71" s="1"/>
  <c r="O63" i="71"/>
  <c r="W63" i="71" s="1"/>
  <c r="O55" i="71"/>
  <c r="Q55" i="71" s="1"/>
  <c r="U65" i="71"/>
  <c r="W59" i="71"/>
  <c r="O62" i="71"/>
  <c r="W62" i="71" s="1"/>
  <c r="O54" i="71"/>
  <c r="W54" i="71" s="1"/>
  <c r="S64" i="71"/>
  <c r="U64" i="71" s="1"/>
  <c r="W51" i="71"/>
  <c r="O48" i="71"/>
  <c r="Q48" i="71" s="1"/>
  <c r="O38" i="71"/>
  <c r="W38" i="71" s="1"/>
  <c r="S67" i="71"/>
  <c r="U67" i="71" s="1"/>
  <c r="U55" i="71"/>
  <c r="S51" i="71"/>
  <c r="U51" i="71" s="1"/>
  <c r="Q44" i="71"/>
  <c r="O43" i="71"/>
  <c r="W43" i="71" s="1"/>
  <c r="O41" i="71"/>
  <c r="W41" i="71" s="1"/>
  <c r="O39" i="71"/>
  <c r="W39" i="71" s="1"/>
  <c r="O31" i="71"/>
  <c r="W31" i="71" s="1"/>
  <c r="S43" i="71"/>
  <c r="U43" i="71" s="1"/>
  <c r="U22" i="71"/>
  <c r="W29" i="71"/>
  <c r="U12" i="71"/>
  <c r="O18" i="71"/>
  <c r="W18" i="71" s="1"/>
  <c r="O16" i="71"/>
  <c r="O15" i="71"/>
  <c r="W15" i="71" s="1"/>
  <c r="O14" i="71"/>
  <c r="Q14" i="71" s="1"/>
  <c r="S52" i="71"/>
  <c r="U52" i="71" s="1"/>
  <c r="S62" i="71"/>
  <c r="U62" i="71" s="1"/>
  <c r="S49" i="71"/>
  <c r="U49" i="71" s="1"/>
  <c r="S47" i="71"/>
  <c r="U47" i="71" s="1"/>
  <c r="W16" i="71"/>
  <c r="W26" i="71"/>
  <c r="O25" i="71"/>
  <c r="W25" i="71" s="1"/>
  <c r="O21" i="71"/>
  <c r="Q21" i="71" s="1"/>
  <c r="W8" i="71"/>
  <c r="O12" i="71"/>
  <c r="W12" i="71" s="1"/>
  <c r="O10" i="71"/>
  <c r="Q10" i="71" s="1"/>
  <c r="O8" i="71"/>
  <c r="Q8" i="71" s="1"/>
  <c r="O6" i="71"/>
  <c r="W6" i="71" s="1"/>
  <c r="O4" i="71"/>
  <c r="Q4" i="71" s="1"/>
  <c r="O2" i="71"/>
  <c r="W2" i="71" s="1"/>
  <c r="O11" i="71"/>
  <c r="W11" i="71" s="1"/>
  <c r="O9" i="71"/>
  <c r="W9" i="71" s="1"/>
  <c r="O3" i="71"/>
  <c r="Q3" i="71" s="1"/>
  <c r="O13" i="71"/>
  <c r="W13" i="71" s="1"/>
  <c r="O7" i="71"/>
  <c r="Q7" i="71" s="1"/>
  <c r="O5" i="71"/>
  <c r="W5" i="71" s="1"/>
  <c r="S33" i="71"/>
  <c r="U33" i="71" s="1"/>
  <c r="S32" i="71"/>
  <c r="U32" i="71" s="1"/>
  <c r="S20" i="71"/>
  <c r="U20" i="71" s="1"/>
  <c r="Q5" i="71"/>
  <c r="S34" i="71"/>
  <c r="U34" i="71" s="1"/>
  <c r="S17" i="71"/>
  <c r="U17" i="71" s="1"/>
  <c r="O69" i="71"/>
  <c r="U60" i="71"/>
  <c r="U56" i="71"/>
  <c r="Q39" i="71"/>
  <c r="O47" i="71"/>
  <c r="Q47" i="71" s="1"/>
  <c r="W44" i="71"/>
  <c r="O35" i="71"/>
  <c r="Q35" i="71" s="1"/>
  <c r="Q16" i="71"/>
  <c r="S66" i="71"/>
  <c r="U18" i="71"/>
  <c r="S16" i="71"/>
  <c r="U16" i="71" s="1"/>
  <c r="S21" i="71"/>
  <c r="U21" i="71" s="1"/>
  <c r="Q63" i="71"/>
  <c r="Q59" i="71"/>
  <c r="O61" i="71"/>
  <c r="Q61" i="71" s="1"/>
  <c r="O53" i="71"/>
  <c r="Q53" i="71" s="1"/>
  <c r="O72" i="71"/>
  <c r="W72" i="71" s="1"/>
  <c r="O70" i="71"/>
  <c r="W70" i="71" s="1"/>
  <c r="O68" i="71"/>
  <c r="W68" i="71" s="1"/>
  <c r="O66" i="71"/>
  <c r="W66" i="71" s="1"/>
  <c r="O64" i="71"/>
  <c r="W64" i="71" s="1"/>
  <c r="O60" i="71"/>
  <c r="W60" i="71" s="1"/>
  <c r="O52" i="71"/>
  <c r="W52" i="71" s="1"/>
  <c r="S72" i="71"/>
  <c r="U72" i="71" s="1"/>
  <c r="S61" i="71"/>
  <c r="U61" i="71" s="1"/>
  <c r="Q51" i="71"/>
  <c r="O46" i="71"/>
  <c r="Q46" i="71" s="1"/>
  <c r="Q43" i="71"/>
  <c r="Q41" i="71"/>
  <c r="O36" i="71"/>
  <c r="Q36" i="71" s="1"/>
  <c r="U66" i="71"/>
  <c r="S68" i="71"/>
  <c r="U68" i="71" s="1"/>
  <c r="S57" i="71"/>
  <c r="U57" i="71" s="1"/>
  <c r="W36" i="71"/>
  <c r="W46" i="71"/>
  <c r="Q42" i="71"/>
  <c r="Q40" i="71"/>
  <c r="O37" i="71"/>
  <c r="W37" i="71" s="1"/>
  <c r="S40" i="71"/>
  <c r="U40" i="71" s="1"/>
  <c r="O28" i="71"/>
  <c r="W28" i="71" s="1"/>
  <c r="O22" i="71"/>
  <c r="W22" i="71" s="1"/>
  <c r="U2" i="71"/>
  <c r="S46" i="71"/>
  <c r="U46" i="71" s="1"/>
  <c r="W4" i="71"/>
  <c r="S44" i="71"/>
  <c r="U44" i="71" s="1"/>
  <c r="O27" i="71"/>
  <c r="W27" i="71" s="1"/>
  <c r="Q26" i="71"/>
  <c r="Q11" i="71"/>
  <c r="U9" i="71"/>
  <c r="S19" i="71"/>
  <c r="U19" i="71" s="1"/>
  <c r="S8" i="71"/>
  <c r="U8" i="71" s="1"/>
  <c r="S58" i="71"/>
  <c r="U58" i="71" s="1"/>
  <c r="O30" i="71"/>
  <c r="Q30" i="71" s="1"/>
  <c r="U3" i="71"/>
  <c r="S39" i="71"/>
  <c r="U39" i="71" s="1"/>
  <c r="O19" i="71"/>
  <c r="Q19" i="71" s="1"/>
  <c r="S35" i="71"/>
  <c r="U35" i="71" s="1"/>
  <c r="S13" i="71"/>
  <c r="U13" i="71" s="1"/>
  <c r="S27" i="71"/>
  <c r="U27" i="71" s="1"/>
  <c r="S37" i="71"/>
  <c r="U37" i="71" s="1"/>
  <c r="S15" i="71"/>
  <c r="U15" i="71" s="1"/>
  <c r="W53" i="71" l="1"/>
  <c r="W35" i="71"/>
  <c r="W21" i="71"/>
  <c r="W48" i="71"/>
  <c r="Q12" i="71"/>
  <c r="Q20" i="71"/>
  <c r="W14" i="71"/>
  <c r="W7" i="71"/>
  <c r="Q32" i="71"/>
  <c r="Q2" i="71"/>
  <c r="Q73" i="71"/>
  <c r="Q67" i="71"/>
  <c r="W74" i="71"/>
  <c r="Q62" i="71"/>
  <c r="Q66" i="71"/>
  <c r="Q65" i="71"/>
  <c r="Q64" i="71"/>
  <c r="Q50" i="71"/>
  <c r="W49" i="71"/>
  <c r="W61" i="71"/>
  <c r="Q71" i="71"/>
  <c r="W30" i="71"/>
  <c r="Q25" i="71"/>
  <c r="W55" i="71"/>
  <c r="W10" i="71"/>
  <c r="Q15" i="71"/>
  <c r="Q22" i="71"/>
  <c r="W45" i="71"/>
  <c r="Q6" i="71"/>
  <c r="Q28" i="71"/>
  <c r="Q72" i="71"/>
  <c r="W19" i="71"/>
  <c r="Q33" i="71"/>
  <c r="Q37" i="71"/>
  <c r="Q52" i="71"/>
  <c r="Q9" i="71"/>
  <c r="W47" i="71"/>
  <c r="Q38" i="71"/>
  <c r="Q56" i="71"/>
  <c r="W3" i="71"/>
  <c r="Q27" i="71"/>
  <c r="Q54" i="71"/>
  <c r="Q23" i="71"/>
  <c r="Q70" i="71"/>
  <c r="Q58" i="71"/>
  <c r="Q69" i="71"/>
  <c r="W69" i="71"/>
  <c r="Q24" i="71"/>
  <c r="Q17" i="71"/>
  <c r="Q68" i="71"/>
  <c r="Q13" i="71"/>
  <c r="Q18" i="71"/>
  <c r="Q60" i="71"/>
  <c r="N74" i="64" l="1"/>
  <c r="P74" i="64"/>
  <c r="R74" i="64"/>
  <c r="T74" i="64"/>
  <c r="V74" i="64"/>
  <c r="O75" i="64" l="1"/>
  <c r="O76" i="64"/>
  <c r="S76" i="64"/>
  <c r="U76" i="64" s="1"/>
  <c r="S75" i="64"/>
  <c r="U75" i="64" s="1"/>
  <c r="D74" i="19"/>
  <c r="E74" i="19"/>
  <c r="N74" i="19" s="1"/>
  <c r="G74" i="19"/>
  <c r="H74" i="19"/>
  <c r="I74" i="19"/>
  <c r="J74" i="19"/>
  <c r="K74" i="19"/>
  <c r="L74" i="19"/>
  <c r="Q76" i="64" l="1"/>
  <c r="W76" i="64"/>
  <c r="W75" i="64"/>
  <c r="Q75" i="64"/>
  <c r="R74" i="19"/>
  <c r="D69" i="70"/>
  <c r="E69" i="70"/>
  <c r="N69" i="70" s="1"/>
  <c r="G69" i="70"/>
  <c r="H69" i="70"/>
  <c r="I69" i="70"/>
  <c r="J69" i="70"/>
  <c r="K69" i="70"/>
  <c r="L69" i="70"/>
  <c r="V69" i="70"/>
  <c r="D70" i="70"/>
  <c r="E70" i="70"/>
  <c r="G70" i="70"/>
  <c r="H70" i="70"/>
  <c r="I70" i="70"/>
  <c r="J70" i="70"/>
  <c r="K70" i="70"/>
  <c r="L70" i="70"/>
  <c r="D71" i="70"/>
  <c r="E71" i="70"/>
  <c r="G71" i="70"/>
  <c r="H71" i="70"/>
  <c r="I71" i="70"/>
  <c r="J71" i="70"/>
  <c r="K71" i="70"/>
  <c r="L71" i="70"/>
  <c r="N71" i="70"/>
  <c r="R71" i="70"/>
  <c r="L74" i="70"/>
  <c r="K74" i="70"/>
  <c r="J74" i="70"/>
  <c r="I74" i="70"/>
  <c r="H74" i="70"/>
  <c r="G74" i="70"/>
  <c r="E74" i="70"/>
  <c r="D74" i="70"/>
  <c r="R74" i="70" s="1"/>
  <c r="L73" i="70"/>
  <c r="K73" i="70"/>
  <c r="J73" i="70"/>
  <c r="I73" i="70"/>
  <c r="H73" i="70"/>
  <c r="G73" i="70"/>
  <c r="E73" i="70"/>
  <c r="D73" i="70"/>
  <c r="R73" i="70" s="1"/>
  <c r="L72" i="70"/>
  <c r="K72" i="70"/>
  <c r="J72" i="70"/>
  <c r="I72" i="70"/>
  <c r="H72" i="70"/>
  <c r="G72" i="70"/>
  <c r="E72" i="70"/>
  <c r="D72" i="70"/>
  <c r="R72" i="70" s="1"/>
  <c r="S81" i="70" l="1"/>
  <c r="U81" i="70" s="1"/>
  <c r="S82" i="70"/>
  <c r="U82" i="70" s="1"/>
  <c r="O69" i="70"/>
  <c r="V80" i="70"/>
  <c r="P79" i="70"/>
  <c r="P80" i="70"/>
  <c r="V79" i="70"/>
  <c r="T80" i="70"/>
  <c r="T79" i="70"/>
  <c r="V77" i="70"/>
  <c r="T78" i="70"/>
  <c r="V78" i="70"/>
  <c r="P77" i="70"/>
  <c r="T77" i="70"/>
  <c r="P78" i="70"/>
  <c r="T76" i="70"/>
  <c r="P76" i="70"/>
  <c r="V75" i="70"/>
  <c r="P75" i="70"/>
  <c r="T75" i="70"/>
  <c r="V76" i="70"/>
  <c r="V71" i="70"/>
  <c r="W69" i="70"/>
  <c r="R69" i="70"/>
  <c r="V70" i="70"/>
  <c r="P70" i="70"/>
  <c r="T73" i="70"/>
  <c r="N70" i="70"/>
  <c r="O70" i="70" s="1"/>
  <c r="W70" i="70" s="1"/>
  <c r="T71" i="70"/>
  <c r="R70" i="70"/>
  <c r="T69" i="70"/>
  <c r="P69" i="70"/>
  <c r="Q69" i="70" s="1"/>
  <c r="P71" i="70"/>
  <c r="T70" i="70"/>
  <c r="S74" i="70"/>
  <c r="P72" i="70"/>
  <c r="N73" i="70"/>
  <c r="V73" i="70"/>
  <c r="P74" i="70"/>
  <c r="T74" i="70"/>
  <c r="N72" i="70"/>
  <c r="V72" i="70"/>
  <c r="N74" i="70"/>
  <c r="V74" i="70"/>
  <c r="T72" i="70"/>
  <c r="P73" i="70"/>
  <c r="D74" i="69"/>
  <c r="E74" i="69"/>
  <c r="N74" i="69" s="1"/>
  <c r="G74" i="69"/>
  <c r="H74" i="69"/>
  <c r="I74" i="69"/>
  <c r="J74" i="69"/>
  <c r="K74" i="69"/>
  <c r="L74" i="69"/>
  <c r="R74" i="69"/>
  <c r="L73" i="69"/>
  <c r="K73" i="69"/>
  <c r="J73" i="69"/>
  <c r="I73" i="69"/>
  <c r="H73" i="69"/>
  <c r="G73" i="69"/>
  <c r="E73" i="69"/>
  <c r="D73" i="69"/>
  <c r="L72" i="69"/>
  <c r="K72" i="69"/>
  <c r="J72" i="69"/>
  <c r="I72" i="69"/>
  <c r="H72" i="69"/>
  <c r="G72" i="69"/>
  <c r="V74" i="69" s="1"/>
  <c r="E72" i="69"/>
  <c r="D72" i="69"/>
  <c r="V72" i="69"/>
  <c r="N74" i="66"/>
  <c r="P74" i="66"/>
  <c r="R74" i="66"/>
  <c r="T74" i="66"/>
  <c r="V74" i="66"/>
  <c r="O81" i="70" l="1"/>
  <c r="O82" i="70"/>
  <c r="O78" i="70"/>
  <c r="W78" i="70" s="1"/>
  <c r="S69" i="70"/>
  <c r="U69" i="70" s="1"/>
  <c r="S79" i="70"/>
  <c r="U79" i="70" s="1"/>
  <c r="S80" i="70"/>
  <c r="U80" i="70" s="1"/>
  <c r="S77" i="70"/>
  <c r="U77" i="70" s="1"/>
  <c r="S78" i="70"/>
  <c r="U78" i="70" s="1"/>
  <c r="S75" i="70"/>
  <c r="U75" i="70" s="1"/>
  <c r="S76" i="70"/>
  <c r="U76" i="70" s="1"/>
  <c r="S72" i="70"/>
  <c r="O79" i="70"/>
  <c r="W79" i="70" s="1"/>
  <c r="O76" i="70"/>
  <c r="Q76" i="70" s="1"/>
  <c r="O77" i="70"/>
  <c r="W77" i="70" s="1"/>
  <c r="O80" i="70"/>
  <c r="W80" i="70" s="1"/>
  <c r="O75" i="70"/>
  <c r="W75" i="70" s="1"/>
  <c r="O71" i="70"/>
  <c r="W71" i="70" s="1"/>
  <c r="U72" i="70"/>
  <c r="U74" i="70"/>
  <c r="T72" i="69"/>
  <c r="S73" i="70"/>
  <c r="U73" i="70" s="1"/>
  <c r="Q71" i="70"/>
  <c r="R72" i="69"/>
  <c r="S73" i="69" s="1"/>
  <c r="R73" i="69"/>
  <c r="P74" i="69"/>
  <c r="U70" i="70"/>
  <c r="S71" i="70"/>
  <c r="U71" i="70" s="1"/>
  <c r="S70" i="70"/>
  <c r="Q70" i="70"/>
  <c r="O74" i="70"/>
  <c r="W74" i="70" s="1"/>
  <c r="O72" i="70"/>
  <c r="W72" i="70" s="1"/>
  <c r="O73" i="70"/>
  <c r="Q73" i="70" s="1"/>
  <c r="T74" i="69"/>
  <c r="S72" i="69"/>
  <c r="U72" i="69" s="1"/>
  <c r="N72" i="69"/>
  <c r="P73" i="69"/>
  <c r="T73" i="69"/>
  <c r="N73" i="69"/>
  <c r="V73" i="69"/>
  <c r="P72" i="69"/>
  <c r="N72" i="49"/>
  <c r="P72" i="49"/>
  <c r="R72" i="49"/>
  <c r="T72" i="49"/>
  <c r="V72" i="49"/>
  <c r="N73" i="49"/>
  <c r="P73" i="49"/>
  <c r="R73" i="49"/>
  <c r="T73" i="49"/>
  <c r="V73" i="49"/>
  <c r="W76" i="70" l="1"/>
  <c r="Q77" i="70"/>
  <c r="Q78" i="70"/>
  <c r="W82" i="70"/>
  <c r="Q82" i="70"/>
  <c r="W81" i="70"/>
  <c r="Q81" i="70"/>
  <c r="Q79" i="70"/>
  <c r="Q80" i="70"/>
  <c r="Q75" i="70"/>
  <c r="U73" i="69"/>
  <c r="S74" i="69"/>
  <c r="U74" i="69" s="1"/>
  <c r="Q74" i="69"/>
  <c r="O74" i="69"/>
  <c r="W74" i="69" s="1"/>
  <c r="Q72" i="70"/>
  <c r="Q74" i="70"/>
  <c r="W73" i="70"/>
  <c r="O72" i="69"/>
  <c r="W72" i="69" s="1"/>
  <c r="O73" i="69"/>
  <c r="Q73" i="69" s="1"/>
  <c r="W73" i="69"/>
  <c r="N72" i="40"/>
  <c r="P72" i="40"/>
  <c r="R72" i="40"/>
  <c r="T72" i="40"/>
  <c r="V72" i="40"/>
  <c r="N73" i="40"/>
  <c r="P73" i="40"/>
  <c r="R73" i="40"/>
  <c r="T73" i="40"/>
  <c r="V73" i="40"/>
  <c r="Q72" i="69" l="1"/>
  <c r="N68" i="45"/>
  <c r="P68" i="45"/>
  <c r="R68" i="45"/>
  <c r="T68" i="45"/>
  <c r="V68" i="45"/>
  <c r="N69" i="45"/>
  <c r="P69" i="45"/>
  <c r="R69" i="45"/>
  <c r="T69" i="45"/>
  <c r="V69" i="45"/>
  <c r="N70" i="45"/>
  <c r="P70" i="45"/>
  <c r="R70" i="45"/>
  <c r="T70" i="45"/>
  <c r="V70" i="45"/>
  <c r="N71" i="45"/>
  <c r="P71" i="45"/>
  <c r="R71" i="45"/>
  <c r="T71" i="45"/>
  <c r="V71" i="45"/>
  <c r="N72" i="45"/>
  <c r="P72" i="45"/>
  <c r="R72" i="45"/>
  <c r="T72" i="45"/>
  <c r="V72" i="45"/>
  <c r="N73" i="45"/>
  <c r="P73" i="45"/>
  <c r="R73" i="45"/>
  <c r="T73" i="45"/>
  <c r="V73" i="45"/>
  <c r="N72" i="47"/>
  <c r="P72" i="47"/>
  <c r="R72" i="47"/>
  <c r="T72" i="47"/>
  <c r="V72" i="47"/>
  <c r="N73" i="47"/>
  <c r="P73" i="47"/>
  <c r="R73" i="47"/>
  <c r="T73" i="47"/>
  <c r="V73" i="47"/>
  <c r="I73" i="38"/>
  <c r="N73" i="38"/>
  <c r="R73" i="38"/>
  <c r="N71" i="60"/>
  <c r="P71" i="60"/>
  <c r="R71" i="60"/>
  <c r="T71" i="60"/>
  <c r="V71" i="60"/>
  <c r="N72" i="60"/>
  <c r="P72" i="60"/>
  <c r="R72" i="60"/>
  <c r="T72" i="60"/>
  <c r="V72" i="60"/>
  <c r="N73" i="60"/>
  <c r="P73" i="60"/>
  <c r="R73" i="60"/>
  <c r="T73" i="60"/>
  <c r="V73" i="60"/>
  <c r="N67" i="63"/>
  <c r="P67" i="63"/>
  <c r="R67" i="63"/>
  <c r="T67" i="63"/>
  <c r="V67" i="63"/>
  <c r="N68" i="63"/>
  <c r="P68" i="63"/>
  <c r="R68" i="63"/>
  <c r="T68" i="63"/>
  <c r="V68" i="63"/>
  <c r="N69" i="63"/>
  <c r="P69" i="63"/>
  <c r="R69" i="63"/>
  <c r="T69" i="63"/>
  <c r="V69" i="63"/>
  <c r="N70" i="63"/>
  <c r="P70" i="63"/>
  <c r="R70" i="63"/>
  <c r="T70" i="63"/>
  <c r="V70" i="63"/>
  <c r="N71" i="63"/>
  <c r="P71" i="63"/>
  <c r="R71" i="63"/>
  <c r="T71" i="63"/>
  <c r="V71" i="63"/>
  <c r="N72" i="63"/>
  <c r="P72" i="63"/>
  <c r="R72" i="63"/>
  <c r="T72" i="63"/>
  <c r="V72" i="63"/>
  <c r="N73" i="63"/>
  <c r="P73" i="63"/>
  <c r="R73" i="63"/>
  <c r="T73" i="63"/>
  <c r="V73" i="63"/>
  <c r="D71" i="32"/>
  <c r="E71" i="32"/>
  <c r="N71" i="32" s="1"/>
  <c r="G71" i="32"/>
  <c r="H71" i="32"/>
  <c r="I71" i="32"/>
  <c r="J71" i="32"/>
  <c r="K71" i="32"/>
  <c r="L71" i="32"/>
  <c r="R71" i="32"/>
  <c r="D72" i="32"/>
  <c r="E72" i="32"/>
  <c r="N72" i="32" s="1"/>
  <c r="G72" i="32"/>
  <c r="H72" i="32"/>
  <c r="I72" i="32"/>
  <c r="J72" i="32"/>
  <c r="K72" i="32"/>
  <c r="L72" i="32"/>
  <c r="D73" i="32"/>
  <c r="E73" i="32"/>
  <c r="N73" i="32" s="1"/>
  <c r="G73" i="32"/>
  <c r="H73" i="32"/>
  <c r="I73" i="32"/>
  <c r="J73" i="32"/>
  <c r="K73" i="32"/>
  <c r="L73" i="32"/>
  <c r="R73" i="32"/>
  <c r="R72" i="32" l="1"/>
  <c r="N69" i="64" l="1"/>
  <c r="P69" i="64"/>
  <c r="R69" i="64"/>
  <c r="T69" i="64"/>
  <c r="V69" i="64"/>
  <c r="N70" i="64"/>
  <c r="P70" i="64"/>
  <c r="R70" i="64"/>
  <c r="T70" i="64"/>
  <c r="V70" i="64"/>
  <c r="N71" i="64"/>
  <c r="P71" i="64"/>
  <c r="R71" i="64"/>
  <c r="T71" i="64"/>
  <c r="V71" i="64"/>
  <c r="N72" i="64"/>
  <c r="P72" i="64"/>
  <c r="R72" i="64"/>
  <c r="T72" i="64"/>
  <c r="V72" i="64"/>
  <c r="N73" i="64"/>
  <c r="P73" i="64"/>
  <c r="R73" i="64"/>
  <c r="T73" i="64"/>
  <c r="V73" i="64"/>
  <c r="D73" i="19"/>
  <c r="E73" i="19"/>
  <c r="G73" i="19"/>
  <c r="H73" i="19"/>
  <c r="I73" i="19"/>
  <c r="J73" i="19"/>
  <c r="K73" i="19"/>
  <c r="L73" i="19"/>
  <c r="D71" i="19"/>
  <c r="E71" i="19"/>
  <c r="N71" i="19" s="1"/>
  <c r="G71" i="19"/>
  <c r="H71" i="19"/>
  <c r="I71" i="19"/>
  <c r="J71" i="19"/>
  <c r="K71" i="19"/>
  <c r="L71" i="19"/>
  <c r="R71" i="19"/>
  <c r="D72" i="19"/>
  <c r="E72" i="19"/>
  <c r="N72" i="19" s="1"/>
  <c r="G72" i="19"/>
  <c r="H72" i="19"/>
  <c r="I72" i="19"/>
  <c r="J72" i="19"/>
  <c r="K72" i="19"/>
  <c r="L72" i="19"/>
  <c r="R72" i="19"/>
  <c r="D71" i="59"/>
  <c r="E71" i="59"/>
  <c r="G71" i="59"/>
  <c r="H71" i="59"/>
  <c r="I71" i="59"/>
  <c r="J71" i="59"/>
  <c r="K71" i="59"/>
  <c r="L71" i="59"/>
  <c r="N71" i="59"/>
  <c r="R71" i="59"/>
  <c r="D72" i="59"/>
  <c r="E72" i="59"/>
  <c r="R72" i="59" s="1"/>
  <c r="G72" i="59"/>
  <c r="H72" i="59"/>
  <c r="I72" i="59"/>
  <c r="J72" i="59"/>
  <c r="K72" i="59"/>
  <c r="L72" i="59"/>
  <c r="D73" i="59"/>
  <c r="E73" i="59"/>
  <c r="N73" i="59" s="1"/>
  <c r="G73" i="59"/>
  <c r="H73" i="59"/>
  <c r="I73" i="59"/>
  <c r="J73" i="59"/>
  <c r="K73" i="59"/>
  <c r="L73" i="59"/>
  <c r="R73" i="59"/>
  <c r="N71" i="66"/>
  <c r="O82" i="66" s="1"/>
  <c r="P71" i="66"/>
  <c r="R71" i="66"/>
  <c r="T71" i="66"/>
  <c r="V71" i="66"/>
  <c r="N72" i="66"/>
  <c r="P72" i="66"/>
  <c r="R72" i="66"/>
  <c r="T72" i="66"/>
  <c r="V72" i="66"/>
  <c r="N73" i="66"/>
  <c r="P73" i="66"/>
  <c r="R73" i="66"/>
  <c r="T73" i="66"/>
  <c r="V73" i="66"/>
  <c r="Q82" i="66" l="1"/>
  <c r="W82" i="66"/>
  <c r="S82" i="66"/>
  <c r="U82" i="66" s="1"/>
  <c r="N72" i="59"/>
  <c r="N73" i="19"/>
  <c r="O83" i="19" s="1"/>
  <c r="R73" i="19"/>
  <c r="S83" i="19" s="1"/>
  <c r="U83" i="19" s="1"/>
  <c r="N68" i="65"/>
  <c r="O79" i="65" s="1"/>
  <c r="P68" i="65"/>
  <c r="R68" i="65"/>
  <c r="S79" i="65" s="1"/>
  <c r="U79" i="65" s="1"/>
  <c r="T68" i="65"/>
  <c r="V68" i="65"/>
  <c r="N69" i="65"/>
  <c r="P69" i="65"/>
  <c r="R69" i="65"/>
  <c r="T69" i="65"/>
  <c r="V69" i="65"/>
  <c r="D65" i="29"/>
  <c r="R65" i="29" s="1"/>
  <c r="E65" i="29"/>
  <c r="G65" i="29"/>
  <c r="H65" i="29"/>
  <c r="I65" i="29"/>
  <c r="J65" i="29"/>
  <c r="K65" i="29"/>
  <c r="L65" i="29"/>
  <c r="D66" i="29"/>
  <c r="E66" i="29"/>
  <c r="N66" i="29" s="1"/>
  <c r="G66" i="29"/>
  <c r="H66" i="29"/>
  <c r="I66" i="29"/>
  <c r="J66" i="29"/>
  <c r="K66" i="29"/>
  <c r="L66" i="29"/>
  <c r="D67" i="29"/>
  <c r="R67" i="29" s="1"/>
  <c r="E67" i="29"/>
  <c r="G67" i="29"/>
  <c r="H67" i="29"/>
  <c r="I67" i="29"/>
  <c r="J67" i="29"/>
  <c r="K67" i="29"/>
  <c r="L67" i="29"/>
  <c r="N67" i="29"/>
  <c r="D68" i="29"/>
  <c r="E68" i="29"/>
  <c r="N68" i="29" s="1"/>
  <c r="G68" i="29"/>
  <c r="H68" i="29"/>
  <c r="I68" i="29"/>
  <c r="J68" i="29"/>
  <c r="K68" i="29"/>
  <c r="L68" i="29"/>
  <c r="D69" i="29"/>
  <c r="R69" i="29" s="1"/>
  <c r="E69" i="29"/>
  <c r="G69" i="29"/>
  <c r="H69" i="29"/>
  <c r="I69" i="29"/>
  <c r="J69" i="29"/>
  <c r="K69" i="29"/>
  <c r="L69" i="29"/>
  <c r="N69" i="29"/>
  <c r="D70" i="29"/>
  <c r="E70" i="29"/>
  <c r="N70" i="29" s="1"/>
  <c r="G70" i="29"/>
  <c r="H70" i="29"/>
  <c r="I70" i="29"/>
  <c r="J70" i="29"/>
  <c r="K70" i="29"/>
  <c r="L70" i="29"/>
  <c r="D71" i="29"/>
  <c r="N71" i="29" s="1"/>
  <c r="E71" i="29"/>
  <c r="H71" i="29"/>
  <c r="I71" i="29"/>
  <c r="J71" i="29"/>
  <c r="K71" i="29"/>
  <c r="L71" i="29"/>
  <c r="R71" i="29"/>
  <c r="D72" i="29"/>
  <c r="E72" i="29"/>
  <c r="G72" i="29"/>
  <c r="H72" i="29"/>
  <c r="I72" i="29"/>
  <c r="J72" i="29"/>
  <c r="K72" i="29"/>
  <c r="L72" i="29"/>
  <c r="D73" i="29"/>
  <c r="E73" i="29"/>
  <c r="N73" i="29" s="1"/>
  <c r="G73" i="29"/>
  <c r="H73" i="29"/>
  <c r="I73" i="29"/>
  <c r="J73" i="29"/>
  <c r="K73" i="29"/>
  <c r="L73" i="29"/>
  <c r="R73" i="29"/>
  <c r="Q83" i="19" l="1"/>
  <c r="W83" i="19"/>
  <c r="S82" i="19"/>
  <c r="U82" i="19" s="1"/>
  <c r="O82" i="19"/>
  <c r="W79" i="65"/>
  <c r="Q79" i="65"/>
  <c r="N65" i="29"/>
  <c r="N72" i="29"/>
  <c r="R72" i="29"/>
  <c r="R70" i="29"/>
  <c r="R68" i="29"/>
  <c r="R66" i="29"/>
  <c r="W82" i="19" l="1"/>
  <c r="Q82" i="19"/>
  <c r="V73" i="68"/>
  <c r="T73" i="68"/>
  <c r="R73" i="68"/>
  <c r="P73" i="68"/>
  <c r="N73" i="68"/>
  <c r="V72" i="68"/>
  <c r="T72" i="68"/>
  <c r="R72" i="68"/>
  <c r="P72" i="68"/>
  <c r="N72" i="68"/>
  <c r="V71" i="68"/>
  <c r="T71" i="68"/>
  <c r="R71" i="68"/>
  <c r="P71" i="68"/>
  <c r="N71" i="68"/>
  <c r="V70" i="68"/>
  <c r="T70" i="68"/>
  <c r="R70" i="68"/>
  <c r="P70" i="68"/>
  <c r="N70" i="68"/>
  <c r="V69" i="68"/>
  <c r="T69" i="68"/>
  <c r="R69" i="68"/>
  <c r="P69" i="68"/>
  <c r="N69" i="68"/>
  <c r="V68" i="68"/>
  <c r="T68" i="68"/>
  <c r="R68" i="68"/>
  <c r="P68" i="68"/>
  <c r="N68" i="68"/>
  <c r="V67" i="68"/>
  <c r="T67" i="68"/>
  <c r="R67" i="68"/>
  <c r="P67" i="68"/>
  <c r="N67" i="68"/>
  <c r="V66" i="68"/>
  <c r="T66" i="68"/>
  <c r="R66" i="68"/>
  <c r="P66" i="68"/>
  <c r="N66" i="68"/>
  <c r="V65" i="68"/>
  <c r="T65" i="68"/>
  <c r="R65" i="68"/>
  <c r="P65" i="68"/>
  <c r="N65" i="68"/>
  <c r="V64" i="68"/>
  <c r="T64" i="68"/>
  <c r="R64" i="68"/>
  <c r="P64" i="68"/>
  <c r="N64" i="68"/>
  <c r="V63" i="68"/>
  <c r="T63" i="68"/>
  <c r="R63" i="68"/>
  <c r="P63" i="68"/>
  <c r="N63" i="68"/>
  <c r="V62" i="68"/>
  <c r="T62" i="68"/>
  <c r="R62" i="68"/>
  <c r="P62" i="68"/>
  <c r="N62" i="68"/>
  <c r="O73" i="68" s="1"/>
  <c r="N73" i="67"/>
  <c r="P73" i="67"/>
  <c r="R73" i="67"/>
  <c r="T73" i="67"/>
  <c r="V73" i="67"/>
  <c r="N67" i="67"/>
  <c r="P67" i="67"/>
  <c r="R67" i="67"/>
  <c r="T67" i="67"/>
  <c r="V67" i="67"/>
  <c r="N68" i="67"/>
  <c r="P68" i="67"/>
  <c r="R68" i="67"/>
  <c r="T68" i="67"/>
  <c r="V68" i="67"/>
  <c r="N69" i="67"/>
  <c r="P69" i="67"/>
  <c r="R69" i="67"/>
  <c r="T69" i="67"/>
  <c r="V69" i="67"/>
  <c r="N70" i="67"/>
  <c r="P70" i="67"/>
  <c r="R70" i="67"/>
  <c r="T70" i="67"/>
  <c r="V70" i="67"/>
  <c r="N71" i="67"/>
  <c r="P71" i="67"/>
  <c r="R71" i="67"/>
  <c r="T71" i="67"/>
  <c r="V71" i="67"/>
  <c r="N72" i="67"/>
  <c r="P72" i="67"/>
  <c r="R72" i="67"/>
  <c r="T72" i="67"/>
  <c r="V72" i="67"/>
  <c r="V66" i="67"/>
  <c r="T66" i="67"/>
  <c r="R66" i="67"/>
  <c r="P66" i="67"/>
  <c r="N66" i="67"/>
  <c r="V65" i="67"/>
  <c r="T65" i="67"/>
  <c r="R65" i="67"/>
  <c r="P65" i="67"/>
  <c r="N65" i="67"/>
  <c r="V64" i="67"/>
  <c r="T64" i="67"/>
  <c r="R64" i="67"/>
  <c r="P64" i="67"/>
  <c r="N64" i="67"/>
  <c r="V63" i="67"/>
  <c r="T63" i="67"/>
  <c r="R63" i="67"/>
  <c r="P63" i="67"/>
  <c r="N63" i="67"/>
  <c r="V62" i="67"/>
  <c r="T62" i="67"/>
  <c r="R62" i="67"/>
  <c r="S73" i="67" s="1"/>
  <c r="P62" i="67"/>
  <c r="N62" i="67"/>
  <c r="O73" i="67" s="1"/>
  <c r="W73" i="67" s="1"/>
  <c r="D67" i="34"/>
  <c r="N67" i="34" s="1"/>
  <c r="E67" i="34"/>
  <c r="H67" i="34"/>
  <c r="I67" i="34"/>
  <c r="J67" i="34"/>
  <c r="K67" i="34"/>
  <c r="L67" i="34"/>
  <c r="R67" i="34"/>
  <c r="D68" i="34"/>
  <c r="E68" i="34"/>
  <c r="G68" i="34"/>
  <c r="H68" i="34"/>
  <c r="I68" i="34"/>
  <c r="J68" i="34"/>
  <c r="K68" i="34"/>
  <c r="L68" i="34"/>
  <c r="D69" i="34"/>
  <c r="E69" i="34"/>
  <c r="N69" i="34" s="1"/>
  <c r="G69" i="34"/>
  <c r="H69" i="34"/>
  <c r="I69" i="34"/>
  <c r="J69" i="34"/>
  <c r="K69" i="34"/>
  <c r="L69" i="34"/>
  <c r="R69" i="34"/>
  <c r="D70" i="34"/>
  <c r="E70" i="34"/>
  <c r="G70" i="34"/>
  <c r="H70" i="34"/>
  <c r="I70" i="34"/>
  <c r="J70" i="34"/>
  <c r="K70" i="34"/>
  <c r="L70" i="34"/>
  <c r="D71" i="34"/>
  <c r="E71" i="34"/>
  <c r="N71" i="34" s="1"/>
  <c r="G71" i="34"/>
  <c r="H71" i="34"/>
  <c r="I71" i="34"/>
  <c r="J71" i="34"/>
  <c r="K71" i="34"/>
  <c r="L71" i="34"/>
  <c r="R71" i="34"/>
  <c r="D72" i="34"/>
  <c r="E72" i="34"/>
  <c r="G72" i="34"/>
  <c r="H72" i="34"/>
  <c r="I72" i="34"/>
  <c r="J72" i="34"/>
  <c r="K72" i="34"/>
  <c r="L72" i="34"/>
  <c r="D73" i="34"/>
  <c r="E73" i="34"/>
  <c r="N73" i="34" s="1"/>
  <c r="G73" i="34"/>
  <c r="H73" i="34"/>
  <c r="I73" i="34"/>
  <c r="J73" i="34"/>
  <c r="K73" i="34"/>
  <c r="L73" i="34"/>
  <c r="R73" i="34"/>
  <c r="N72" i="34" l="1"/>
  <c r="N70" i="34"/>
  <c r="N68" i="34"/>
  <c r="Q73" i="67"/>
  <c r="U73" i="67"/>
  <c r="S73" i="68"/>
  <c r="U73" i="68" s="1"/>
  <c r="W70" i="68"/>
  <c r="Q73" i="68"/>
  <c r="Q70" i="68"/>
  <c r="W64" i="68"/>
  <c r="W73" i="68"/>
  <c r="O62" i="68"/>
  <c r="W62" i="68" s="1"/>
  <c r="S62" i="68"/>
  <c r="U62" i="68" s="1"/>
  <c r="O64" i="68"/>
  <c r="Q64" i="68" s="1"/>
  <c r="S64" i="68"/>
  <c r="U64" i="68" s="1"/>
  <c r="O66" i="68"/>
  <c r="Q66" i="68" s="1"/>
  <c r="S66" i="68"/>
  <c r="U66" i="68" s="1"/>
  <c r="O68" i="68"/>
  <c r="W68" i="68" s="1"/>
  <c r="S68" i="68"/>
  <c r="U68" i="68" s="1"/>
  <c r="O70" i="68"/>
  <c r="S70" i="68"/>
  <c r="U70" i="68" s="1"/>
  <c r="O72" i="68"/>
  <c r="W72" i="68" s="1"/>
  <c r="S72" i="68"/>
  <c r="U72" i="68" s="1"/>
  <c r="O63" i="68"/>
  <c r="W63" i="68" s="1"/>
  <c r="S63" i="68"/>
  <c r="U63" i="68" s="1"/>
  <c r="O65" i="68"/>
  <c r="Q65" i="68" s="1"/>
  <c r="S65" i="68"/>
  <c r="U65" i="68" s="1"/>
  <c r="O67" i="68"/>
  <c r="W67" i="68" s="1"/>
  <c r="S67" i="68"/>
  <c r="U67" i="68" s="1"/>
  <c r="O69" i="68"/>
  <c r="W69" i="68" s="1"/>
  <c r="S69" i="68"/>
  <c r="U69" i="68" s="1"/>
  <c r="O71" i="68"/>
  <c r="W71" i="68" s="1"/>
  <c r="S71" i="68"/>
  <c r="U71" i="68" s="1"/>
  <c r="O67" i="67"/>
  <c r="W67" i="67" s="1"/>
  <c r="O68" i="67"/>
  <c r="W68" i="67" s="1"/>
  <c r="S70" i="67"/>
  <c r="U70" i="67" s="1"/>
  <c r="Q68" i="67"/>
  <c r="S66" i="67"/>
  <c r="S68" i="67"/>
  <c r="U68" i="67" s="1"/>
  <c r="O69" i="67"/>
  <c r="Q69" i="67" s="1"/>
  <c r="O72" i="67"/>
  <c r="S71" i="67"/>
  <c r="U71" i="67" s="1"/>
  <c r="S67" i="67"/>
  <c r="U67" i="67" s="1"/>
  <c r="O66" i="67"/>
  <c r="Q66" i="67" s="1"/>
  <c r="S72" i="67"/>
  <c r="O70" i="67"/>
  <c r="U72" i="67"/>
  <c r="W69" i="67"/>
  <c r="S69" i="67"/>
  <c r="U69" i="67" s="1"/>
  <c r="O71" i="67"/>
  <c r="U66" i="67"/>
  <c r="O63" i="67"/>
  <c r="W63" i="67" s="1"/>
  <c r="S63" i="67"/>
  <c r="U63" i="67" s="1"/>
  <c r="O65" i="67"/>
  <c r="W65" i="67" s="1"/>
  <c r="S65" i="67"/>
  <c r="U65" i="67" s="1"/>
  <c r="O62" i="67"/>
  <c r="Q62" i="67" s="1"/>
  <c r="S62" i="67"/>
  <c r="U62" i="67" s="1"/>
  <c r="O64" i="67"/>
  <c r="W64" i="67" s="1"/>
  <c r="S64" i="67"/>
  <c r="U64" i="67" s="1"/>
  <c r="R72" i="34"/>
  <c r="R70" i="34"/>
  <c r="R68" i="34"/>
  <c r="Q67" i="67" l="1"/>
  <c r="Q68" i="68"/>
  <c r="Q72" i="68"/>
  <c r="Q63" i="68"/>
  <c r="W65" i="68"/>
  <c r="Q69" i="68"/>
  <c r="Q67" i="68"/>
  <c r="Q62" i="68"/>
  <c r="W66" i="68"/>
  <c r="Q71" i="68"/>
  <c r="W66" i="67"/>
  <c r="Q63" i="67"/>
  <c r="Q70" i="67"/>
  <c r="W70" i="67"/>
  <c r="Q64" i="67"/>
  <c r="Q72" i="67"/>
  <c r="W72" i="67"/>
  <c r="W71" i="67"/>
  <c r="Q71" i="67"/>
  <c r="W62" i="67"/>
  <c r="Q65" i="67"/>
  <c r="I72" i="38" l="1"/>
  <c r="N72" i="38"/>
  <c r="R72" i="38"/>
  <c r="N70" i="51" l="1"/>
  <c r="P70" i="51"/>
  <c r="R70" i="51"/>
  <c r="T70" i="51"/>
  <c r="V70" i="51"/>
  <c r="N71" i="51"/>
  <c r="P71" i="51"/>
  <c r="R71" i="51"/>
  <c r="T71" i="51"/>
  <c r="V71" i="51"/>
  <c r="N70" i="49"/>
  <c r="P70" i="49"/>
  <c r="R70" i="49"/>
  <c r="T70" i="49"/>
  <c r="V70" i="49"/>
  <c r="N71" i="49"/>
  <c r="P71" i="49"/>
  <c r="R71" i="49"/>
  <c r="T71" i="49"/>
  <c r="V71" i="49"/>
  <c r="N70" i="47"/>
  <c r="P70" i="47"/>
  <c r="R70" i="47"/>
  <c r="T70" i="47"/>
  <c r="V70" i="47"/>
  <c r="N71" i="47"/>
  <c r="P71" i="47"/>
  <c r="R71" i="47"/>
  <c r="T71" i="47"/>
  <c r="V71" i="47"/>
  <c r="N70" i="40" l="1"/>
  <c r="P70" i="40"/>
  <c r="R70" i="40"/>
  <c r="T70" i="40"/>
  <c r="V70" i="40"/>
  <c r="N71" i="40"/>
  <c r="P71" i="40"/>
  <c r="R71" i="40"/>
  <c r="T71" i="40"/>
  <c r="V71" i="40"/>
  <c r="I70" i="38" l="1"/>
  <c r="N70" i="38"/>
  <c r="R70" i="38"/>
  <c r="I71" i="38"/>
  <c r="N71" i="38"/>
  <c r="R71" i="38"/>
  <c r="O81" i="38" l="1"/>
  <c r="S81" i="38"/>
  <c r="U81" i="38" s="1"/>
  <c r="D69" i="32"/>
  <c r="E69" i="32"/>
  <c r="G69" i="32"/>
  <c r="H69" i="32"/>
  <c r="I69" i="32"/>
  <c r="J69" i="32"/>
  <c r="K69" i="32"/>
  <c r="L69" i="32"/>
  <c r="N69" i="32"/>
  <c r="R69" i="32"/>
  <c r="D70" i="32"/>
  <c r="E70" i="32"/>
  <c r="N70" i="32" s="1"/>
  <c r="G70" i="32"/>
  <c r="H70" i="32"/>
  <c r="I70" i="32"/>
  <c r="J70" i="32"/>
  <c r="K70" i="32"/>
  <c r="L70" i="32"/>
  <c r="R70" i="32"/>
  <c r="D69" i="19"/>
  <c r="E69" i="19"/>
  <c r="R69" i="19" s="1"/>
  <c r="G69" i="19"/>
  <c r="H69" i="19"/>
  <c r="I69" i="19"/>
  <c r="J69" i="19"/>
  <c r="K69" i="19"/>
  <c r="L69" i="19"/>
  <c r="D70" i="19"/>
  <c r="R70" i="19" s="1"/>
  <c r="S81" i="19" s="1"/>
  <c r="U81" i="19" s="1"/>
  <c r="E70" i="19"/>
  <c r="N70" i="19" s="1"/>
  <c r="O81" i="19" s="1"/>
  <c r="G70" i="19"/>
  <c r="H70" i="19"/>
  <c r="I70" i="19"/>
  <c r="J70" i="19"/>
  <c r="K70" i="19"/>
  <c r="L70" i="19"/>
  <c r="D69" i="59"/>
  <c r="R69" i="59" s="1"/>
  <c r="E69" i="59"/>
  <c r="G69" i="59"/>
  <c r="H69" i="59"/>
  <c r="I69" i="59"/>
  <c r="J69" i="59"/>
  <c r="K69" i="59"/>
  <c r="L69" i="59"/>
  <c r="N69" i="59"/>
  <c r="D70" i="59"/>
  <c r="E70" i="59"/>
  <c r="N70" i="59" s="1"/>
  <c r="G70" i="59"/>
  <c r="H70" i="59"/>
  <c r="I70" i="59"/>
  <c r="J70" i="59"/>
  <c r="K70" i="59"/>
  <c r="L70" i="59"/>
  <c r="N69" i="60"/>
  <c r="P69" i="60"/>
  <c r="R69" i="60"/>
  <c r="T69" i="60"/>
  <c r="V69" i="60"/>
  <c r="N70" i="60"/>
  <c r="P70" i="60"/>
  <c r="R70" i="60"/>
  <c r="T70" i="60"/>
  <c r="V70" i="60"/>
  <c r="D69" i="23"/>
  <c r="N69" i="23" s="1"/>
  <c r="G69" i="23"/>
  <c r="H69" i="23"/>
  <c r="I69" i="23"/>
  <c r="J69" i="23"/>
  <c r="K69" i="23"/>
  <c r="D70" i="23"/>
  <c r="N70" i="23" s="1"/>
  <c r="G70" i="23"/>
  <c r="H70" i="23"/>
  <c r="I70" i="23"/>
  <c r="J70" i="23"/>
  <c r="K70" i="23"/>
  <c r="S80" i="19" l="1"/>
  <c r="U80" i="19" s="1"/>
  <c r="W81" i="19"/>
  <c r="Q81" i="19"/>
  <c r="W81" i="38"/>
  <c r="Q81" i="38"/>
  <c r="N69" i="19"/>
  <c r="O80" i="19" s="1"/>
  <c r="R70" i="59"/>
  <c r="R70" i="23"/>
  <c r="R69" i="23"/>
  <c r="Q80" i="19" l="1"/>
  <c r="W80" i="19"/>
  <c r="N69" i="66"/>
  <c r="P69" i="66"/>
  <c r="R69" i="66"/>
  <c r="S80" i="66" s="1"/>
  <c r="U80" i="66" s="1"/>
  <c r="T69" i="66"/>
  <c r="V69" i="66"/>
  <c r="N70" i="66"/>
  <c r="O81" i="66" s="1"/>
  <c r="P70" i="66"/>
  <c r="R70" i="66"/>
  <c r="S81" i="66" s="1"/>
  <c r="U81" i="66" s="1"/>
  <c r="T70" i="66"/>
  <c r="V70" i="66"/>
  <c r="O80" i="66" l="1"/>
  <c r="Q81" i="66"/>
  <c r="W81" i="66"/>
  <c r="L68" i="38"/>
  <c r="L67" i="38"/>
  <c r="L66" i="38"/>
  <c r="I69" i="38"/>
  <c r="K69" i="38"/>
  <c r="N69" i="38"/>
  <c r="O80" i="38" s="1"/>
  <c r="R69" i="38"/>
  <c r="S80" i="38" s="1"/>
  <c r="U80" i="38" s="1"/>
  <c r="N68" i="51"/>
  <c r="P68" i="51"/>
  <c r="R68" i="51"/>
  <c r="T68" i="51"/>
  <c r="V68" i="51"/>
  <c r="N69" i="51"/>
  <c r="P69" i="51"/>
  <c r="R69" i="51"/>
  <c r="T69" i="51"/>
  <c r="V69" i="51"/>
  <c r="Q80" i="66" l="1"/>
  <c r="W80" i="66"/>
  <c r="W80" i="38"/>
  <c r="Q80" i="38"/>
  <c r="N68" i="49"/>
  <c r="P68" i="49"/>
  <c r="R68" i="49"/>
  <c r="T68" i="49"/>
  <c r="V68" i="49"/>
  <c r="N69" i="49"/>
  <c r="P69" i="49"/>
  <c r="R69" i="49"/>
  <c r="T69" i="49"/>
  <c r="V69" i="49"/>
  <c r="N68" i="47"/>
  <c r="O79" i="47" s="1"/>
  <c r="P68" i="47"/>
  <c r="R68" i="47"/>
  <c r="S79" i="47" s="1"/>
  <c r="U79" i="47" s="1"/>
  <c r="T68" i="47"/>
  <c r="V68" i="47"/>
  <c r="N69" i="47"/>
  <c r="P69" i="47"/>
  <c r="R69" i="47"/>
  <c r="T69" i="47"/>
  <c r="V69" i="47"/>
  <c r="Q79" i="47" l="1"/>
  <c r="W79" i="47"/>
  <c r="N68" i="40"/>
  <c r="P68" i="40"/>
  <c r="R68" i="40"/>
  <c r="T68" i="40"/>
  <c r="V68" i="40"/>
  <c r="N69" i="40"/>
  <c r="P69" i="40"/>
  <c r="R69" i="40"/>
  <c r="T69" i="40"/>
  <c r="V69" i="40"/>
  <c r="S79" i="40" l="1"/>
  <c r="U79" i="40" s="1"/>
  <c r="O79" i="40"/>
  <c r="D57" i="59"/>
  <c r="E57" i="59"/>
  <c r="N57" i="59" s="1"/>
  <c r="G57" i="59"/>
  <c r="V57" i="59" s="1"/>
  <c r="H57" i="59"/>
  <c r="I57" i="59"/>
  <c r="J57" i="59"/>
  <c r="K57" i="59"/>
  <c r="L57" i="59"/>
  <c r="R57" i="59"/>
  <c r="S57" i="59" s="1"/>
  <c r="D68" i="59"/>
  <c r="R68" i="59" s="1"/>
  <c r="E68" i="59"/>
  <c r="G68" i="59"/>
  <c r="H68" i="59"/>
  <c r="I68" i="59"/>
  <c r="J68" i="59"/>
  <c r="K68" i="59"/>
  <c r="L68" i="59"/>
  <c r="N68" i="59"/>
  <c r="D63" i="59"/>
  <c r="E63" i="59"/>
  <c r="N63" i="59" s="1"/>
  <c r="G63" i="59"/>
  <c r="H63" i="59"/>
  <c r="I63" i="59"/>
  <c r="J63" i="59"/>
  <c r="K63" i="59"/>
  <c r="L63" i="59"/>
  <c r="R63" i="59"/>
  <c r="D64" i="59"/>
  <c r="R64" i="59" s="1"/>
  <c r="E64" i="59"/>
  <c r="G64" i="59"/>
  <c r="H64" i="59"/>
  <c r="I64" i="59"/>
  <c r="J64" i="59"/>
  <c r="K64" i="59"/>
  <c r="L64" i="59"/>
  <c r="N64" i="59"/>
  <c r="D65" i="59"/>
  <c r="E65" i="59"/>
  <c r="N65" i="59" s="1"/>
  <c r="G65" i="59"/>
  <c r="H65" i="59"/>
  <c r="I65" i="59"/>
  <c r="J65" i="59"/>
  <c r="K65" i="59"/>
  <c r="L65" i="59"/>
  <c r="R65" i="59"/>
  <c r="D66" i="59"/>
  <c r="R66" i="59" s="1"/>
  <c r="E66" i="59"/>
  <c r="G66" i="59"/>
  <c r="H66" i="59"/>
  <c r="I66" i="59"/>
  <c r="J66" i="59"/>
  <c r="K66" i="59"/>
  <c r="L66" i="59"/>
  <c r="N66" i="59"/>
  <c r="D67" i="59"/>
  <c r="E67" i="59"/>
  <c r="R67" i="59" s="1"/>
  <c r="G67" i="59"/>
  <c r="H67" i="59"/>
  <c r="I67" i="59"/>
  <c r="J67" i="59"/>
  <c r="K67" i="59"/>
  <c r="L67" i="59"/>
  <c r="Q79" i="40" l="1"/>
  <c r="W79" i="40"/>
  <c r="O57" i="59"/>
  <c r="N67" i="59"/>
  <c r="W57" i="59"/>
  <c r="P57" i="59"/>
  <c r="Q57" i="59" s="1"/>
  <c r="T57" i="59"/>
  <c r="U57" i="59" s="1"/>
  <c r="I68" i="38"/>
  <c r="J68" i="38"/>
  <c r="K68" i="38"/>
  <c r="N68" i="38"/>
  <c r="O79" i="38" s="1"/>
  <c r="R68" i="38"/>
  <c r="S79" i="38" s="1"/>
  <c r="U79" i="38" s="1"/>
  <c r="D67" i="32"/>
  <c r="E67" i="32"/>
  <c r="N67" i="32" s="1"/>
  <c r="G67" i="32"/>
  <c r="H67" i="32"/>
  <c r="I67" i="32"/>
  <c r="J67" i="32"/>
  <c r="K67" i="32"/>
  <c r="L67" i="32"/>
  <c r="R67" i="32"/>
  <c r="D68" i="32"/>
  <c r="E68" i="32"/>
  <c r="N68" i="32" s="1"/>
  <c r="G68" i="32"/>
  <c r="I68" i="32"/>
  <c r="J68" i="32"/>
  <c r="K68" i="32"/>
  <c r="L68" i="32"/>
  <c r="N67" i="64"/>
  <c r="P67" i="64"/>
  <c r="R67" i="64"/>
  <c r="T67" i="64"/>
  <c r="V67" i="64"/>
  <c r="N68" i="64"/>
  <c r="P68" i="64"/>
  <c r="R68" i="64"/>
  <c r="T68" i="64"/>
  <c r="V68" i="64"/>
  <c r="D67" i="19"/>
  <c r="E67" i="19"/>
  <c r="G67" i="19"/>
  <c r="H67" i="19"/>
  <c r="I67" i="19"/>
  <c r="J67" i="19"/>
  <c r="K67" i="19"/>
  <c r="L67" i="19"/>
  <c r="D68" i="19"/>
  <c r="E68" i="19"/>
  <c r="G68" i="19"/>
  <c r="H68" i="19"/>
  <c r="I68" i="19"/>
  <c r="J68" i="19"/>
  <c r="K68" i="19"/>
  <c r="L68" i="19"/>
  <c r="N67" i="60"/>
  <c r="P67" i="60"/>
  <c r="R67" i="60"/>
  <c r="T67" i="60"/>
  <c r="V67" i="60"/>
  <c r="N68" i="60"/>
  <c r="P68" i="60"/>
  <c r="R68" i="60"/>
  <c r="T68" i="60"/>
  <c r="V68" i="60"/>
  <c r="D67" i="23"/>
  <c r="N67" i="23" s="1"/>
  <c r="G67" i="23"/>
  <c r="H67" i="23"/>
  <c r="I67" i="23"/>
  <c r="J67" i="23"/>
  <c r="K67" i="23"/>
  <c r="L67" i="23"/>
  <c r="R67" i="23"/>
  <c r="D68" i="23"/>
  <c r="N68" i="23" s="1"/>
  <c r="G68" i="23"/>
  <c r="H68" i="23"/>
  <c r="I68" i="23"/>
  <c r="J68" i="23"/>
  <c r="K68" i="23"/>
  <c r="Q79" i="38" l="1"/>
  <c r="W79" i="38"/>
  <c r="R68" i="23"/>
  <c r="R68" i="19"/>
  <c r="S79" i="19" s="1"/>
  <c r="U79" i="19" s="1"/>
  <c r="N67" i="19"/>
  <c r="R68" i="32"/>
  <c r="N68" i="19"/>
  <c r="O79" i="19" s="1"/>
  <c r="R67" i="19"/>
  <c r="S75" i="19" l="1"/>
  <c r="U75" i="19" s="1"/>
  <c r="S78" i="19"/>
  <c r="U78" i="19" s="1"/>
  <c r="S77" i="19"/>
  <c r="U77" i="19" s="1"/>
  <c r="S76" i="19"/>
  <c r="U76" i="19" s="1"/>
  <c r="Q79" i="19"/>
  <c r="W79" i="19"/>
  <c r="O77" i="19"/>
  <c r="O76" i="19"/>
  <c r="O78" i="19"/>
  <c r="O75" i="19"/>
  <c r="N67" i="66"/>
  <c r="P67" i="66"/>
  <c r="R67" i="66"/>
  <c r="S78" i="66" s="1"/>
  <c r="U78" i="66" s="1"/>
  <c r="T67" i="66"/>
  <c r="V67" i="66"/>
  <c r="N68" i="66"/>
  <c r="O79" i="66" s="1"/>
  <c r="P68" i="66"/>
  <c r="R68" i="66"/>
  <c r="S79" i="66" s="1"/>
  <c r="U79" i="66" s="1"/>
  <c r="T68" i="66"/>
  <c r="V68" i="66"/>
  <c r="W79" i="66" l="1"/>
  <c r="Q79" i="66"/>
  <c r="O78" i="66"/>
  <c r="Q76" i="19"/>
  <c r="W76" i="19"/>
  <c r="W77" i="19"/>
  <c r="Q77" i="19"/>
  <c r="Q75" i="19"/>
  <c r="W75" i="19"/>
  <c r="Q78" i="19"/>
  <c r="W78" i="19"/>
  <c r="N66" i="45"/>
  <c r="R66" i="45"/>
  <c r="N67" i="45"/>
  <c r="R67" i="45"/>
  <c r="E67" i="38"/>
  <c r="N67" i="38" s="1"/>
  <c r="O78" i="38" s="1"/>
  <c r="I67" i="38"/>
  <c r="J67" i="38"/>
  <c r="K67" i="38"/>
  <c r="N66" i="65"/>
  <c r="P66" i="65"/>
  <c r="R66" i="65"/>
  <c r="T66" i="65"/>
  <c r="V66" i="65"/>
  <c r="N67" i="65"/>
  <c r="O78" i="65" s="1"/>
  <c r="P67" i="65"/>
  <c r="R67" i="65"/>
  <c r="S78" i="65" s="1"/>
  <c r="U78" i="65" s="1"/>
  <c r="T67" i="65"/>
  <c r="V67" i="65"/>
  <c r="P67" i="51"/>
  <c r="N66" i="51"/>
  <c r="O77" i="51" s="1"/>
  <c r="R66" i="51"/>
  <c r="V66" i="51"/>
  <c r="N67" i="51"/>
  <c r="V67" i="51"/>
  <c r="N66" i="49"/>
  <c r="V66" i="49"/>
  <c r="P66" i="49"/>
  <c r="N67" i="49"/>
  <c r="V67" i="49"/>
  <c r="N66" i="47"/>
  <c r="V66" i="47"/>
  <c r="P67" i="47"/>
  <c r="R66" i="47"/>
  <c r="S77" i="47" s="1"/>
  <c r="U77" i="47" s="1"/>
  <c r="R67" i="47"/>
  <c r="S78" i="47" s="1"/>
  <c r="U78" i="47" s="1"/>
  <c r="V67" i="47"/>
  <c r="P66" i="40"/>
  <c r="W78" i="66" l="1"/>
  <c r="Q78" i="66"/>
  <c r="O77" i="47"/>
  <c r="W78" i="65"/>
  <c r="Q78" i="65"/>
  <c r="Q78" i="38"/>
  <c r="W78" i="38"/>
  <c r="R67" i="38"/>
  <c r="S78" i="38" s="1"/>
  <c r="U78" i="38" s="1"/>
  <c r="O77" i="65"/>
  <c r="Q77" i="65" s="1"/>
  <c r="S77" i="65"/>
  <c r="U77" i="65" s="1"/>
  <c r="W77" i="51"/>
  <c r="Q77" i="51"/>
  <c r="R67" i="51"/>
  <c r="S77" i="51" s="1"/>
  <c r="U77" i="51" s="1"/>
  <c r="T66" i="51"/>
  <c r="P66" i="51"/>
  <c r="T67" i="51"/>
  <c r="R67" i="49"/>
  <c r="T66" i="49"/>
  <c r="T67" i="49"/>
  <c r="P67" i="49"/>
  <c r="R66" i="49"/>
  <c r="N67" i="47"/>
  <c r="O78" i="47" s="1"/>
  <c r="P66" i="47"/>
  <c r="T66" i="47"/>
  <c r="T67" i="47"/>
  <c r="Q77" i="47" l="1"/>
  <c r="W77" i="47"/>
  <c r="Q78" i="47"/>
  <c r="W78" i="47"/>
  <c r="W77" i="65"/>
  <c r="N66" i="40"/>
  <c r="R66" i="40"/>
  <c r="T66" i="40"/>
  <c r="V66" i="40"/>
  <c r="N67" i="40"/>
  <c r="O78" i="40" s="1"/>
  <c r="P67" i="40"/>
  <c r="R67" i="40"/>
  <c r="S78" i="40" s="1"/>
  <c r="U78" i="40" s="1"/>
  <c r="T67" i="40"/>
  <c r="V67" i="40"/>
  <c r="S77" i="40" l="1"/>
  <c r="U77" i="40" s="1"/>
  <c r="Q78" i="40"/>
  <c r="W78" i="40"/>
  <c r="O77" i="40"/>
  <c r="D65" i="34"/>
  <c r="E65" i="34"/>
  <c r="G65" i="34"/>
  <c r="H65" i="34"/>
  <c r="I65" i="34"/>
  <c r="J65" i="34"/>
  <c r="K65" i="34"/>
  <c r="L65" i="34"/>
  <c r="N65" i="34"/>
  <c r="R65" i="34"/>
  <c r="D66" i="34"/>
  <c r="E66" i="34"/>
  <c r="G66" i="34"/>
  <c r="H66" i="34"/>
  <c r="I66" i="34"/>
  <c r="J66" i="34"/>
  <c r="K66" i="34"/>
  <c r="L66" i="34"/>
  <c r="W77" i="40" l="1"/>
  <c r="Q77" i="40"/>
  <c r="N66" i="34"/>
  <c r="R66" i="34"/>
  <c r="E66" i="38"/>
  <c r="R66" i="38" s="1"/>
  <c r="S77" i="38" s="1"/>
  <c r="U77" i="38" s="1"/>
  <c r="I66" i="38"/>
  <c r="J66" i="38"/>
  <c r="K66" i="38"/>
  <c r="N66" i="38" l="1"/>
  <c r="O77" i="38" s="1"/>
  <c r="W77" i="38" l="1"/>
  <c r="Q77" i="38"/>
  <c r="L66" i="32"/>
  <c r="K66" i="32"/>
  <c r="J66" i="32"/>
  <c r="I66" i="32"/>
  <c r="H66" i="32"/>
  <c r="G66" i="32"/>
  <c r="L65" i="32"/>
  <c r="K65" i="32"/>
  <c r="J65" i="32"/>
  <c r="I65" i="32"/>
  <c r="G65" i="32"/>
  <c r="D65" i="32"/>
  <c r="E65" i="32"/>
  <c r="H65" i="32"/>
  <c r="D66" i="32"/>
  <c r="E66" i="32"/>
  <c r="N66" i="32" s="1"/>
  <c r="N66" i="64"/>
  <c r="P66" i="64"/>
  <c r="R66" i="64"/>
  <c r="T66" i="64"/>
  <c r="V66" i="64"/>
  <c r="N65" i="32" l="1"/>
  <c r="R66" i="32"/>
  <c r="R65" i="32"/>
  <c r="D65" i="19"/>
  <c r="E65" i="19"/>
  <c r="G65" i="19"/>
  <c r="H65" i="19"/>
  <c r="I65" i="19"/>
  <c r="J65" i="19"/>
  <c r="K65" i="19"/>
  <c r="L65" i="19"/>
  <c r="R65" i="19"/>
  <c r="D66" i="19"/>
  <c r="R66" i="19" s="1"/>
  <c r="E66" i="19"/>
  <c r="G66" i="19"/>
  <c r="H66" i="19"/>
  <c r="I66" i="19"/>
  <c r="J66" i="19"/>
  <c r="K66" i="19"/>
  <c r="L66" i="19"/>
  <c r="N65" i="63"/>
  <c r="P65" i="63"/>
  <c r="R65" i="63"/>
  <c r="T65" i="63"/>
  <c r="V65" i="63"/>
  <c r="N66" i="63"/>
  <c r="P66" i="63"/>
  <c r="R66" i="63"/>
  <c r="T66" i="63"/>
  <c r="V66" i="63"/>
  <c r="V66" i="60"/>
  <c r="N65" i="60"/>
  <c r="P65" i="60"/>
  <c r="R65" i="60"/>
  <c r="T65" i="60"/>
  <c r="V65" i="60"/>
  <c r="N66" i="60"/>
  <c r="P66" i="60"/>
  <c r="R66" i="60"/>
  <c r="T66" i="60"/>
  <c r="N65" i="19" l="1"/>
  <c r="N66" i="19"/>
  <c r="N65" i="61"/>
  <c r="P65" i="61"/>
  <c r="R65" i="61"/>
  <c r="T65" i="61"/>
  <c r="V65" i="61"/>
  <c r="N66" i="61"/>
  <c r="P66" i="61"/>
  <c r="R66" i="61"/>
  <c r="T66" i="61"/>
  <c r="V66" i="61"/>
  <c r="D65" i="23" l="1"/>
  <c r="G65" i="23"/>
  <c r="H65" i="23"/>
  <c r="I65" i="23"/>
  <c r="J65" i="23"/>
  <c r="K65" i="23"/>
  <c r="L65" i="23"/>
  <c r="N65" i="23"/>
  <c r="R65" i="23"/>
  <c r="D66" i="23"/>
  <c r="N66" i="23"/>
  <c r="G66" i="23"/>
  <c r="H66" i="23"/>
  <c r="I66" i="23"/>
  <c r="J66" i="23"/>
  <c r="K66" i="23"/>
  <c r="L66" i="23"/>
  <c r="R66" i="23" l="1"/>
  <c r="N65" i="66" l="1"/>
  <c r="P65" i="66"/>
  <c r="R65" i="66"/>
  <c r="T65" i="66"/>
  <c r="V65" i="66"/>
  <c r="N66" i="66"/>
  <c r="O77" i="66" s="1"/>
  <c r="P66" i="66"/>
  <c r="R66" i="66"/>
  <c r="S77" i="66" s="1"/>
  <c r="U77" i="66" s="1"/>
  <c r="T66" i="66"/>
  <c r="V66" i="66"/>
  <c r="O75" i="66" l="1"/>
  <c r="O76" i="66"/>
  <c r="Q77" i="66"/>
  <c r="W77" i="66"/>
  <c r="S75" i="66"/>
  <c r="U75" i="66" s="1"/>
  <c r="S76" i="66"/>
  <c r="U76" i="66" s="1"/>
  <c r="S65" i="66"/>
  <c r="U65" i="66" s="1"/>
  <c r="S74" i="66"/>
  <c r="U74" i="66" s="1"/>
  <c r="S71" i="66"/>
  <c r="U71" i="66" s="1"/>
  <c r="S73" i="66"/>
  <c r="U73" i="66" s="1"/>
  <c r="S72" i="66"/>
  <c r="U72" i="66" s="1"/>
  <c r="S69" i="66"/>
  <c r="U69" i="66" s="1"/>
  <c r="S70" i="66"/>
  <c r="U70" i="66" s="1"/>
  <c r="O65" i="66"/>
  <c r="W65" i="66" s="1"/>
  <c r="O74" i="66"/>
  <c r="O73" i="66"/>
  <c r="O71" i="66"/>
  <c r="O72" i="66"/>
  <c r="O69" i="66"/>
  <c r="O70" i="66"/>
  <c r="S67" i="66"/>
  <c r="U67" i="66" s="1"/>
  <c r="S68" i="66"/>
  <c r="U68" i="66" s="1"/>
  <c r="O67" i="66"/>
  <c r="O68" i="66"/>
  <c r="O66" i="66"/>
  <c r="W66" i="66" s="1"/>
  <c r="S66" i="66"/>
  <c r="U66" i="66" s="1"/>
  <c r="Q65" i="66" l="1"/>
  <c r="Q76" i="66"/>
  <c r="W76" i="66"/>
  <c r="W75" i="66"/>
  <c r="Q75" i="66"/>
  <c r="Q72" i="66"/>
  <c r="W72" i="66"/>
  <c r="W71" i="66"/>
  <c r="Q71" i="66"/>
  <c r="Q70" i="66"/>
  <c r="W70" i="66"/>
  <c r="W73" i="66"/>
  <c r="Q73" i="66"/>
  <c r="Q69" i="66"/>
  <c r="W69" i="66"/>
  <c r="Q74" i="66"/>
  <c r="W74" i="66"/>
  <c r="W68" i="66"/>
  <c r="Q68" i="66"/>
  <c r="Q67" i="66"/>
  <c r="W67" i="66"/>
  <c r="Q66" i="66"/>
  <c r="E65" i="38" l="1"/>
  <c r="N65" i="38" s="1"/>
  <c r="O76" i="38" s="1"/>
  <c r="W76" i="38" s="1"/>
  <c r="H65" i="38"/>
  <c r="I65" i="38"/>
  <c r="J65" i="38"/>
  <c r="K65" i="38"/>
  <c r="R65" i="38"/>
  <c r="S76" i="38" s="1"/>
  <c r="T76" i="38" l="1"/>
  <c r="U76" i="38" s="1"/>
  <c r="P76" i="38"/>
  <c r="Q76" i="38" s="1"/>
  <c r="N64" i="45"/>
  <c r="N65" i="45"/>
  <c r="R65" i="45"/>
  <c r="R64" i="45" l="1"/>
  <c r="R64" i="65" l="1"/>
  <c r="N63" i="65"/>
  <c r="V64" i="65"/>
  <c r="V63" i="65"/>
  <c r="N41" i="65"/>
  <c r="R40" i="65"/>
  <c r="R39" i="65"/>
  <c r="R38" i="65"/>
  <c r="N37" i="65"/>
  <c r="R36" i="65"/>
  <c r="N35" i="65"/>
  <c r="R34" i="65"/>
  <c r="N33" i="65"/>
  <c r="R32" i="65"/>
  <c r="N31" i="65"/>
  <c r="V41" i="65"/>
  <c r="R30" i="65"/>
  <c r="N29" i="65"/>
  <c r="R28" i="65"/>
  <c r="N27" i="65"/>
  <c r="R26" i="65"/>
  <c r="N25" i="65"/>
  <c r="V35" i="65"/>
  <c r="R24" i="65"/>
  <c r="V34" i="65"/>
  <c r="N23" i="65"/>
  <c r="V33" i="65"/>
  <c r="R22" i="65"/>
  <c r="N21" i="65"/>
  <c r="R20" i="65"/>
  <c r="T30" i="65"/>
  <c r="N19" i="65"/>
  <c r="N18" i="65"/>
  <c r="R17" i="65"/>
  <c r="R16" i="65"/>
  <c r="P26" i="65"/>
  <c r="R15" i="65"/>
  <c r="R14" i="65"/>
  <c r="V24" i="65"/>
  <c r="R13" i="65"/>
  <c r="V23" i="65"/>
  <c r="R12" i="65"/>
  <c r="V22" i="65"/>
  <c r="R11" i="65"/>
  <c r="R10" i="65"/>
  <c r="V20" i="65"/>
  <c r="R9" i="65"/>
  <c r="V18" i="65"/>
  <c r="R7" i="65"/>
  <c r="T17" i="65"/>
  <c r="V16" i="65"/>
  <c r="R5" i="65"/>
  <c r="R4" i="65"/>
  <c r="V14" i="65"/>
  <c r="R3" i="65"/>
  <c r="V2" i="65"/>
  <c r="P18" i="65" l="1"/>
  <c r="T20" i="65"/>
  <c r="P22" i="65"/>
  <c r="T28" i="65"/>
  <c r="R37" i="65"/>
  <c r="R25" i="65"/>
  <c r="R21" i="65"/>
  <c r="R29" i="65"/>
  <c r="R41" i="65"/>
  <c r="R23" i="65"/>
  <c r="R31" i="65"/>
  <c r="P38" i="65"/>
  <c r="P30" i="65"/>
  <c r="R33" i="65"/>
  <c r="R63" i="65"/>
  <c r="S63" i="65" s="1"/>
  <c r="R6" i="65"/>
  <c r="T13" i="65"/>
  <c r="R2" i="65"/>
  <c r="T15" i="65"/>
  <c r="R8" i="65"/>
  <c r="T36" i="65"/>
  <c r="V39" i="65"/>
  <c r="V65" i="65"/>
  <c r="T65" i="65"/>
  <c r="P65" i="65"/>
  <c r="R65" i="65"/>
  <c r="S76" i="65" s="1"/>
  <c r="U76" i="65" s="1"/>
  <c r="N65" i="65"/>
  <c r="O76" i="65" s="1"/>
  <c r="T2" i="65"/>
  <c r="N3" i="65"/>
  <c r="V3" i="65"/>
  <c r="P4" i="65"/>
  <c r="T4" i="65"/>
  <c r="N5" i="65"/>
  <c r="V5" i="65"/>
  <c r="P6" i="65"/>
  <c r="T6" i="65"/>
  <c r="N7" i="65"/>
  <c r="V7" i="65"/>
  <c r="T19" i="65"/>
  <c r="P19" i="65"/>
  <c r="P8" i="65"/>
  <c r="T8" i="65"/>
  <c r="N9" i="65"/>
  <c r="V9" i="65"/>
  <c r="T21" i="65"/>
  <c r="P21" i="65"/>
  <c r="P10" i="65"/>
  <c r="T10" i="65"/>
  <c r="N11" i="65"/>
  <c r="V11" i="65"/>
  <c r="T23" i="65"/>
  <c r="P23" i="65"/>
  <c r="P12" i="65"/>
  <c r="T12" i="65"/>
  <c r="N13" i="65"/>
  <c r="V13" i="65"/>
  <c r="T25" i="65"/>
  <c r="P25" i="65"/>
  <c r="P14" i="65"/>
  <c r="T14" i="65"/>
  <c r="N15" i="65"/>
  <c r="V15" i="65"/>
  <c r="T27" i="65"/>
  <c r="P27" i="65"/>
  <c r="P16" i="65"/>
  <c r="T16" i="65"/>
  <c r="N17" i="65"/>
  <c r="V17" i="65"/>
  <c r="T29" i="65"/>
  <c r="P29" i="65"/>
  <c r="R18" i="65"/>
  <c r="R19" i="65"/>
  <c r="T31" i="65"/>
  <c r="P31" i="65"/>
  <c r="T22" i="65"/>
  <c r="P24" i="65"/>
  <c r="V36" i="65"/>
  <c r="V25" i="65"/>
  <c r="R27" i="65"/>
  <c r="T39" i="65"/>
  <c r="P39" i="65"/>
  <c r="P32" i="65"/>
  <c r="R35" i="65"/>
  <c r="T38" i="65"/>
  <c r="P40" i="65"/>
  <c r="T63" i="65"/>
  <c r="P63" i="65"/>
  <c r="P2" i="65"/>
  <c r="T18" i="65"/>
  <c r="V30" i="65"/>
  <c r="V19" i="65"/>
  <c r="T33" i="65"/>
  <c r="P33" i="65"/>
  <c r="T24" i="65"/>
  <c r="V38" i="65"/>
  <c r="V27" i="65"/>
  <c r="T41" i="65"/>
  <c r="P41" i="65"/>
  <c r="T32" i="65"/>
  <c r="P34" i="65"/>
  <c r="N39" i="65"/>
  <c r="T40" i="65"/>
  <c r="P64" i="65"/>
  <c r="T37" i="65"/>
  <c r="P37" i="65"/>
  <c r="V31" i="65"/>
  <c r="N2" i="65"/>
  <c r="P3" i="65"/>
  <c r="T3" i="65"/>
  <c r="N4" i="65"/>
  <c r="V4" i="65"/>
  <c r="P5" i="65"/>
  <c r="T5" i="65"/>
  <c r="N6" i="65"/>
  <c r="V6" i="65"/>
  <c r="P7" i="65"/>
  <c r="T7" i="65"/>
  <c r="N8" i="65"/>
  <c r="V8" i="65"/>
  <c r="P9" i="65"/>
  <c r="T9" i="65"/>
  <c r="N10" i="65"/>
  <c r="V10" i="65"/>
  <c r="P11" i="65"/>
  <c r="T11" i="65"/>
  <c r="N12" i="65"/>
  <c r="V12" i="65"/>
  <c r="P13" i="65"/>
  <c r="N14" i="65"/>
  <c r="V26" i="65"/>
  <c r="P15" i="65"/>
  <c r="N16" i="65"/>
  <c r="V28" i="65"/>
  <c r="P17" i="65"/>
  <c r="P20" i="65"/>
  <c r="V32" i="65"/>
  <c r="V21" i="65"/>
  <c r="T35" i="65"/>
  <c r="P35" i="65"/>
  <c r="T26" i="65"/>
  <c r="P28" i="65"/>
  <c r="V40" i="65"/>
  <c r="V29" i="65"/>
  <c r="T34" i="65"/>
  <c r="P36" i="65"/>
  <c r="V37" i="65"/>
  <c r="T64" i="65"/>
  <c r="N20" i="65"/>
  <c r="N22" i="65"/>
  <c r="N24" i="65"/>
  <c r="N26" i="65"/>
  <c r="N28" i="65"/>
  <c r="N30" i="65"/>
  <c r="N32" i="65"/>
  <c r="N34" i="65"/>
  <c r="N36" i="65"/>
  <c r="N38" i="65"/>
  <c r="N40" i="65"/>
  <c r="N64" i="65"/>
  <c r="P65" i="51"/>
  <c r="N64" i="51"/>
  <c r="O75" i="51" s="1"/>
  <c r="R64" i="51"/>
  <c r="V64" i="51"/>
  <c r="N65" i="51"/>
  <c r="O76" i="51" s="1"/>
  <c r="V65" i="51"/>
  <c r="O75" i="65" l="1"/>
  <c r="W75" i="65" s="1"/>
  <c r="Q75" i="65"/>
  <c r="O74" i="65"/>
  <c r="O72" i="65"/>
  <c r="S75" i="65"/>
  <c r="U75" i="65" s="1"/>
  <c r="O71" i="65"/>
  <c r="Q76" i="65"/>
  <c r="W76" i="65"/>
  <c r="S73" i="65"/>
  <c r="U73" i="65" s="1"/>
  <c r="S74" i="65"/>
  <c r="U74" i="65" s="1"/>
  <c r="S71" i="65"/>
  <c r="U71" i="65" s="1"/>
  <c r="S72" i="65"/>
  <c r="U72" i="65" s="1"/>
  <c r="S70" i="65"/>
  <c r="U70" i="65" s="1"/>
  <c r="O70" i="65"/>
  <c r="O73" i="65"/>
  <c r="Q75" i="51"/>
  <c r="W75" i="51"/>
  <c r="W76" i="51"/>
  <c r="Q76" i="51"/>
  <c r="S65" i="65"/>
  <c r="U65" i="65" s="1"/>
  <c r="S68" i="65"/>
  <c r="U68" i="65" s="1"/>
  <c r="S69" i="65"/>
  <c r="U69" i="65" s="1"/>
  <c r="O38" i="65"/>
  <c r="Q38" i="65" s="1"/>
  <c r="S64" i="65"/>
  <c r="U64" i="65" s="1"/>
  <c r="S18" i="65"/>
  <c r="S17" i="65"/>
  <c r="U17" i="65" s="1"/>
  <c r="S66" i="65"/>
  <c r="U66" i="65" s="1"/>
  <c r="O68" i="65"/>
  <c r="O69" i="65"/>
  <c r="O40" i="65"/>
  <c r="Q40" i="65" s="1"/>
  <c r="O35" i="65"/>
  <c r="W35" i="65" s="1"/>
  <c r="S67" i="65"/>
  <c r="U67" i="65" s="1"/>
  <c r="O66" i="65"/>
  <c r="O67" i="65"/>
  <c r="O36" i="65"/>
  <c r="Q36" i="65" s="1"/>
  <c r="S38" i="65"/>
  <c r="S40" i="65"/>
  <c r="U40" i="65" s="1"/>
  <c r="S35" i="65"/>
  <c r="U35" i="65" s="1"/>
  <c r="S41" i="65"/>
  <c r="U41" i="65" s="1"/>
  <c r="O41" i="65"/>
  <c r="W41" i="65" s="1"/>
  <c r="O33" i="65"/>
  <c r="W33" i="65" s="1"/>
  <c r="S39" i="65"/>
  <c r="U39" i="65" s="1"/>
  <c r="S34" i="65"/>
  <c r="U34" i="65" s="1"/>
  <c r="S31" i="65"/>
  <c r="U31" i="65" s="1"/>
  <c r="O19" i="65"/>
  <c r="Q19" i="65" s="1"/>
  <c r="O17" i="65"/>
  <c r="Q17" i="65" s="1"/>
  <c r="O15" i="65"/>
  <c r="Q15" i="65" s="1"/>
  <c r="U18" i="65"/>
  <c r="S29" i="65"/>
  <c r="U29" i="65" s="1"/>
  <c r="O28" i="65"/>
  <c r="O24" i="65"/>
  <c r="W24" i="65" s="1"/>
  <c r="O20" i="65"/>
  <c r="W20" i="65" s="1"/>
  <c r="S36" i="65"/>
  <c r="U36" i="65" s="1"/>
  <c r="O34" i="65"/>
  <c r="W34" i="65" s="1"/>
  <c r="S28" i="65"/>
  <c r="U28" i="65" s="1"/>
  <c r="S24" i="65"/>
  <c r="U24" i="65" s="1"/>
  <c r="O27" i="65"/>
  <c r="Q27" i="65" s="1"/>
  <c r="O21" i="65"/>
  <c r="W21" i="65" s="1"/>
  <c r="S30" i="65"/>
  <c r="U30" i="65" s="1"/>
  <c r="O29" i="65"/>
  <c r="Q29" i="65" s="1"/>
  <c r="S25" i="65"/>
  <c r="U25" i="65" s="1"/>
  <c r="O39" i="65"/>
  <c r="W39" i="65" s="1"/>
  <c r="O31" i="65"/>
  <c r="W31" i="65" s="1"/>
  <c r="S37" i="65"/>
  <c r="U37" i="65" s="1"/>
  <c r="S32" i="65"/>
  <c r="U32" i="65" s="1"/>
  <c r="U63" i="65"/>
  <c r="W36" i="65"/>
  <c r="S33" i="65"/>
  <c r="U33" i="65" s="1"/>
  <c r="S22" i="65"/>
  <c r="U22" i="65" s="1"/>
  <c r="S14" i="65"/>
  <c r="U14" i="65" s="1"/>
  <c r="S16" i="65"/>
  <c r="U16" i="65" s="1"/>
  <c r="S15" i="65"/>
  <c r="U15" i="65" s="1"/>
  <c r="S21" i="65"/>
  <c r="U21" i="65" s="1"/>
  <c r="O32" i="65"/>
  <c r="Q32" i="65" s="1"/>
  <c r="S27" i="65"/>
  <c r="U27" i="65" s="1"/>
  <c r="S23" i="65"/>
  <c r="U23" i="65" s="1"/>
  <c r="Q28" i="65"/>
  <c r="O12" i="65"/>
  <c r="W12" i="65" s="1"/>
  <c r="O13" i="65"/>
  <c r="W13" i="65" s="1"/>
  <c r="O11" i="65"/>
  <c r="Q11" i="65" s="1"/>
  <c r="O9" i="65"/>
  <c r="W9" i="65" s="1"/>
  <c r="O7" i="65"/>
  <c r="W7" i="65" s="1"/>
  <c r="O5" i="65"/>
  <c r="W5" i="65" s="1"/>
  <c r="O3" i="65"/>
  <c r="Q3" i="65" s="1"/>
  <c r="O8" i="65"/>
  <c r="Q8" i="65" s="1"/>
  <c r="O2" i="65"/>
  <c r="W2" i="65" s="1"/>
  <c r="O6" i="65"/>
  <c r="Q6" i="65" s="1"/>
  <c r="O4" i="65"/>
  <c r="W4" i="65" s="1"/>
  <c r="O10" i="65"/>
  <c r="Q10" i="65" s="1"/>
  <c r="O65" i="65"/>
  <c r="Q65" i="65" s="1"/>
  <c r="O63" i="65"/>
  <c r="W63" i="65" s="1"/>
  <c r="O64" i="65"/>
  <c r="W64" i="65" s="1"/>
  <c r="O37" i="65"/>
  <c r="W37" i="65" s="1"/>
  <c r="W40" i="65"/>
  <c r="W28" i="65"/>
  <c r="O25" i="65"/>
  <c r="W25" i="65" s="1"/>
  <c r="O23" i="65"/>
  <c r="W23" i="65" s="1"/>
  <c r="Q37" i="65"/>
  <c r="Q34" i="65"/>
  <c r="W19" i="65"/>
  <c r="U38" i="65"/>
  <c r="O26" i="65"/>
  <c r="Q26" i="65" s="1"/>
  <c r="O22" i="65"/>
  <c r="O18" i="65"/>
  <c r="O16" i="65"/>
  <c r="W16" i="65" s="1"/>
  <c r="O14" i="65"/>
  <c r="W14" i="65" s="1"/>
  <c r="S19" i="65"/>
  <c r="U19" i="65" s="1"/>
  <c r="S13" i="65"/>
  <c r="U13" i="65" s="1"/>
  <c r="S11" i="65"/>
  <c r="U11" i="65" s="1"/>
  <c r="S9" i="65"/>
  <c r="U9" i="65" s="1"/>
  <c r="S7" i="65"/>
  <c r="U7" i="65" s="1"/>
  <c r="S5" i="65"/>
  <c r="U5" i="65" s="1"/>
  <c r="S3" i="65"/>
  <c r="U3" i="65" s="1"/>
  <c r="S12" i="65"/>
  <c r="U12" i="65" s="1"/>
  <c r="S6" i="65"/>
  <c r="U6" i="65" s="1"/>
  <c r="S4" i="65"/>
  <c r="U4" i="65" s="1"/>
  <c r="S10" i="65"/>
  <c r="U10" i="65" s="1"/>
  <c r="S8" i="65"/>
  <c r="U8" i="65" s="1"/>
  <c r="S2" i="65"/>
  <c r="U2" i="65" s="1"/>
  <c r="S20" i="65"/>
  <c r="U20" i="65" s="1"/>
  <c r="O30" i="65"/>
  <c r="Q30" i="65" s="1"/>
  <c r="S26" i="65"/>
  <c r="U26" i="65" s="1"/>
  <c r="R65" i="51"/>
  <c r="S76" i="51" s="1"/>
  <c r="U76" i="51" s="1"/>
  <c r="T64" i="51"/>
  <c r="P64" i="51"/>
  <c r="T65" i="51"/>
  <c r="P65" i="49"/>
  <c r="N64" i="49"/>
  <c r="R64" i="49"/>
  <c r="V64" i="49"/>
  <c r="N65" i="49"/>
  <c r="T65" i="49"/>
  <c r="V65" i="49"/>
  <c r="N64" i="47"/>
  <c r="P64" i="47"/>
  <c r="R64" i="47"/>
  <c r="S75" i="47" s="1"/>
  <c r="U75" i="47" s="1"/>
  <c r="T64" i="47"/>
  <c r="V64" i="47"/>
  <c r="N65" i="47"/>
  <c r="O76" i="47" s="1"/>
  <c r="P65" i="47"/>
  <c r="R65" i="47"/>
  <c r="S76" i="47" s="1"/>
  <c r="U76" i="47" s="1"/>
  <c r="T65" i="47"/>
  <c r="V65" i="47"/>
  <c r="W76" i="47" l="1"/>
  <c r="Q76" i="47"/>
  <c r="W17" i="65"/>
  <c r="Q35" i="65"/>
  <c r="W29" i="65"/>
  <c r="W38" i="65"/>
  <c r="W72" i="65"/>
  <c r="Q72" i="65"/>
  <c r="Q73" i="65"/>
  <c r="W73" i="65"/>
  <c r="W74" i="65"/>
  <c r="Q74" i="65"/>
  <c r="W70" i="65"/>
  <c r="Q70" i="65"/>
  <c r="Q71" i="65"/>
  <c r="W71" i="65"/>
  <c r="S75" i="51"/>
  <c r="U75" i="51" s="1"/>
  <c r="O75" i="47"/>
  <c r="Q39" i="65"/>
  <c r="O75" i="49"/>
  <c r="Q69" i="65"/>
  <c r="W69" i="65"/>
  <c r="W68" i="65"/>
  <c r="Q68" i="65"/>
  <c r="W66" i="65"/>
  <c r="Q66" i="65"/>
  <c r="W67" i="65"/>
  <c r="Q67" i="65"/>
  <c r="W15" i="65"/>
  <c r="Q5" i="65"/>
  <c r="W32" i="65"/>
  <c r="W3" i="65"/>
  <c r="Q24" i="65"/>
  <c r="Q23" i="65"/>
  <c r="W11" i="65"/>
  <c r="W6" i="65"/>
  <c r="Q21" i="65"/>
  <c r="Q2" i="65"/>
  <c r="Q41" i="65"/>
  <c r="Q16" i="65"/>
  <c r="W8" i="65"/>
  <c r="W65" i="65"/>
  <c r="Q18" i="65"/>
  <c r="W18" i="65"/>
  <c r="Q12" i="65"/>
  <c r="Q7" i="65"/>
  <c r="Q64" i="65"/>
  <c r="Q14" i="65"/>
  <c r="Q13" i="65"/>
  <c r="Q22" i="65"/>
  <c r="W22" i="65"/>
  <c r="W26" i="65"/>
  <c r="W30" i="65"/>
  <c r="W10" i="65"/>
  <c r="Q25" i="65"/>
  <c r="Q31" i="65"/>
  <c r="Q9" i="65"/>
  <c r="Q4" i="65"/>
  <c r="Q63" i="65"/>
  <c r="W27" i="65"/>
  <c r="Q20" i="65"/>
  <c r="Q33" i="65"/>
  <c r="R65" i="49"/>
  <c r="S75" i="49" s="1"/>
  <c r="U75" i="49" s="1"/>
  <c r="T64" i="49"/>
  <c r="P64" i="49"/>
  <c r="W75" i="49" l="1"/>
  <c r="Q75" i="49"/>
  <c r="Q75" i="47"/>
  <c r="W75" i="47"/>
  <c r="V64" i="40"/>
  <c r="P65" i="40"/>
  <c r="N64" i="40"/>
  <c r="R64" i="40"/>
  <c r="S75" i="40" s="1"/>
  <c r="U75" i="40" s="1"/>
  <c r="R65" i="40"/>
  <c r="S76" i="40" s="1"/>
  <c r="U76" i="40" s="1"/>
  <c r="V65" i="40"/>
  <c r="N65" i="40" l="1"/>
  <c r="O76" i="40" s="1"/>
  <c r="T64" i="40"/>
  <c r="P64" i="40"/>
  <c r="T65" i="40"/>
  <c r="D65" i="55"/>
  <c r="E65" i="55"/>
  <c r="N65" i="55" s="1"/>
  <c r="G65" i="55"/>
  <c r="H65" i="55"/>
  <c r="I65" i="55"/>
  <c r="J65" i="55"/>
  <c r="K65" i="55"/>
  <c r="L65" i="55"/>
  <c r="R65" i="55"/>
  <c r="W76" i="40" l="1"/>
  <c r="Q76" i="40"/>
  <c r="O75" i="40"/>
  <c r="Q75" i="40"/>
  <c r="W75" i="40"/>
  <c r="N65" i="64"/>
  <c r="P65" i="64"/>
  <c r="R65" i="64"/>
  <c r="T65" i="64"/>
  <c r="V65" i="64"/>
  <c r="E64" i="38" l="1"/>
  <c r="G64" i="38"/>
  <c r="H64" i="38"/>
  <c r="I64" i="38"/>
  <c r="J64" i="38"/>
  <c r="K64" i="38"/>
  <c r="L64" i="38"/>
  <c r="N64" i="38"/>
  <c r="O75" i="38" s="1"/>
  <c r="R64" i="38"/>
  <c r="S75" i="38" s="1"/>
  <c r="T75" i="38" l="1"/>
  <c r="U75" i="38" s="1"/>
  <c r="V75" i="38"/>
  <c r="W75" i="38" s="1"/>
  <c r="P75" i="38"/>
  <c r="Q75" i="38" s="1"/>
  <c r="D61" i="34" l="1"/>
  <c r="E61" i="34"/>
  <c r="G61" i="34"/>
  <c r="H61" i="34"/>
  <c r="I61" i="34"/>
  <c r="J61" i="34"/>
  <c r="K61" i="34"/>
  <c r="L61" i="34"/>
  <c r="N61" i="34"/>
  <c r="R61" i="34"/>
  <c r="D62" i="34"/>
  <c r="E62" i="34"/>
  <c r="G62" i="34"/>
  <c r="H62" i="34"/>
  <c r="I62" i="34"/>
  <c r="J62" i="34"/>
  <c r="K62" i="34"/>
  <c r="L62" i="34"/>
  <c r="D63" i="34"/>
  <c r="E63" i="34"/>
  <c r="G63" i="34"/>
  <c r="H63" i="34"/>
  <c r="I63" i="34"/>
  <c r="J63" i="34"/>
  <c r="K63" i="34"/>
  <c r="L63" i="34"/>
  <c r="N63" i="34"/>
  <c r="R63" i="34"/>
  <c r="D64" i="34"/>
  <c r="E64" i="34"/>
  <c r="G64" i="34"/>
  <c r="H64" i="34"/>
  <c r="I64" i="34"/>
  <c r="J64" i="34"/>
  <c r="K64" i="34"/>
  <c r="L64" i="34"/>
  <c r="V72" i="34" l="1"/>
  <c r="T72" i="34"/>
  <c r="P72" i="34"/>
  <c r="V73" i="34"/>
  <c r="P73" i="34"/>
  <c r="T73" i="34"/>
  <c r="S72" i="34"/>
  <c r="U72" i="34" s="1"/>
  <c r="N64" i="34"/>
  <c r="N62" i="34"/>
  <c r="O73" i="34" s="1"/>
  <c r="Q73" i="34" s="1"/>
  <c r="O72" i="34"/>
  <c r="R64" i="34"/>
  <c r="R62" i="34"/>
  <c r="D63" i="32"/>
  <c r="E63" i="32"/>
  <c r="N63" i="32" s="1"/>
  <c r="G63" i="32"/>
  <c r="H63" i="32"/>
  <c r="I63" i="32"/>
  <c r="J63" i="32"/>
  <c r="K63" i="32"/>
  <c r="L63" i="32"/>
  <c r="R63" i="32"/>
  <c r="D64" i="32"/>
  <c r="E64" i="32"/>
  <c r="N64" i="32" s="1"/>
  <c r="H64" i="32"/>
  <c r="I64" i="32"/>
  <c r="J64" i="32"/>
  <c r="L64" i="32"/>
  <c r="Q72" i="34" l="1"/>
  <c r="S73" i="34"/>
  <c r="U73" i="34" s="1"/>
  <c r="W73" i="34"/>
  <c r="W72" i="34"/>
  <c r="R64" i="32"/>
  <c r="V64" i="64"/>
  <c r="T64" i="64"/>
  <c r="R64" i="64"/>
  <c r="S74" i="64" s="1"/>
  <c r="U74" i="64" s="1"/>
  <c r="P64" i="64"/>
  <c r="N64" i="64"/>
  <c r="O74" i="64" s="1"/>
  <c r="D63" i="19"/>
  <c r="E63" i="19"/>
  <c r="N63" i="19" s="1"/>
  <c r="O74" i="19" s="1"/>
  <c r="G63" i="19"/>
  <c r="H63" i="19"/>
  <c r="I63" i="19"/>
  <c r="J63" i="19"/>
  <c r="K63" i="19"/>
  <c r="L63" i="19"/>
  <c r="R63" i="19"/>
  <c r="D64" i="19"/>
  <c r="E64" i="19"/>
  <c r="G64" i="19"/>
  <c r="H64" i="19"/>
  <c r="I64" i="19"/>
  <c r="J64" i="19"/>
  <c r="K64" i="19"/>
  <c r="L64" i="19"/>
  <c r="N64" i="19"/>
  <c r="R64" i="19"/>
  <c r="V64" i="63"/>
  <c r="R64" i="63"/>
  <c r="D64" i="55"/>
  <c r="E64" i="55"/>
  <c r="N64" i="55" s="1"/>
  <c r="G64" i="55"/>
  <c r="H64" i="55"/>
  <c r="I64" i="55"/>
  <c r="J64" i="55"/>
  <c r="K64" i="55"/>
  <c r="L64" i="55"/>
  <c r="D63" i="29"/>
  <c r="E63" i="29"/>
  <c r="G63" i="29"/>
  <c r="H63" i="29"/>
  <c r="I63" i="29"/>
  <c r="J63" i="29"/>
  <c r="K63" i="29"/>
  <c r="L63" i="29"/>
  <c r="N63" i="29"/>
  <c r="R63" i="29"/>
  <c r="D64" i="29"/>
  <c r="E64" i="29"/>
  <c r="N64" i="29" s="1"/>
  <c r="G64" i="29"/>
  <c r="H64" i="29"/>
  <c r="I64" i="29"/>
  <c r="J64" i="29"/>
  <c r="K64" i="29"/>
  <c r="L64" i="29"/>
  <c r="R64" i="61"/>
  <c r="N63" i="61"/>
  <c r="V64" i="61"/>
  <c r="R62" i="61"/>
  <c r="W74" i="64" l="1"/>
  <c r="Q74" i="64"/>
  <c r="U74" i="29"/>
  <c r="S74" i="19"/>
  <c r="V74" i="19"/>
  <c r="W74" i="19" s="1"/>
  <c r="T74" i="19"/>
  <c r="U74" i="19" s="1"/>
  <c r="P74" i="19"/>
  <c r="Q74" i="19" s="1"/>
  <c r="O74" i="29"/>
  <c r="V74" i="29"/>
  <c r="P74" i="29"/>
  <c r="T74" i="29"/>
  <c r="S68" i="63"/>
  <c r="U68" i="63" s="1"/>
  <c r="S70" i="63"/>
  <c r="U70" i="63" s="1"/>
  <c r="S72" i="63"/>
  <c r="U72" i="63" s="1"/>
  <c r="S71" i="63"/>
  <c r="U71" i="63" s="1"/>
  <c r="S67" i="63"/>
  <c r="U67" i="63" s="1"/>
  <c r="S69" i="63"/>
  <c r="U69" i="63" s="1"/>
  <c r="S73" i="63"/>
  <c r="U73" i="63" s="1"/>
  <c r="S65" i="63"/>
  <c r="U65" i="63" s="1"/>
  <c r="S66" i="63"/>
  <c r="U66" i="63" s="1"/>
  <c r="O70" i="64"/>
  <c r="O72" i="64"/>
  <c r="O71" i="64"/>
  <c r="O69" i="64"/>
  <c r="O73" i="64"/>
  <c r="O67" i="64"/>
  <c r="O68" i="64"/>
  <c r="S72" i="64"/>
  <c r="U72" i="64" s="1"/>
  <c r="S69" i="64"/>
  <c r="U69" i="64" s="1"/>
  <c r="S70" i="64"/>
  <c r="U70" i="64" s="1"/>
  <c r="S73" i="64"/>
  <c r="U73" i="64" s="1"/>
  <c r="S71" i="64"/>
  <c r="U71" i="64" s="1"/>
  <c r="S67" i="64"/>
  <c r="U67" i="64" s="1"/>
  <c r="S68" i="64"/>
  <c r="U68" i="64" s="1"/>
  <c r="S64" i="64"/>
  <c r="S66" i="64"/>
  <c r="U66" i="64" s="1"/>
  <c r="S65" i="64"/>
  <c r="U65" i="64" s="1"/>
  <c r="O64" i="64"/>
  <c r="Q64" i="64" s="1"/>
  <c r="O66" i="64"/>
  <c r="O65" i="64"/>
  <c r="S65" i="61"/>
  <c r="U65" i="61" s="1"/>
  <c r="U64" i="64"/>
  <c r="S64" i="63"/>
  <c r="P64" i="63"/>
  <c r="T64" i="63"/>
  <c r="N64" i="63"/>
  <c r="R64" i="55"/>
  <c r="R64" i="29"/>
  <c r="S62" i="61"/>
  <c r="T62" i="61"/>
  <c r="R63" i="61"/>
  <c r="S64" i="61" s="1"/>
  <c r="V63" i="61"/>
  <c r="P64" i="61"/>
  <c r="T64" i="61"/>
  <c r="P62" i="61"/>
  <c r="N62" i="61"/>
  <c r="V62" i="61"/>
  <c r="P63" i="61"/>
  <c r="T63" i="61"/>
  <c r="N64" i="61"/>
  <c r="Q74" i="29" l="1"/>
  <c r="W74" i="29"/>
  <c r="U62" i="61"/>
  <c r="S66" i="61"/>
  <c r="U66" i="61" s="1"/>
  <c r="O68" i="63"/>
  <c r="O70" i="63"/>
  <c r="O72" i="63"/>
  <c r="O71" i="63"/>
  <c r="O67" i="63"/>
  <c r="O69" i="63"/>
  <c r="O73" i="63"/>
  <c r="O66" i="63"/>
  <c r="O65" i="63"/>
  <c r="Q69" i="64"/>
  <c r="W69" i="64"/>
  <c r="Q68" i="64"/>
  <c r="W68" i="64"/>
  <c r="Q71" i="64"/>
  <c r="W71" i="64"/>
  <c r="Q67" i="64"/>
  <c r="W67" i="64"/>
  <c r="W72" i="64"/>
  <c r="Q72" i="64"/>
  <c r="Q73" i="64"/>
  <c r="W73" i="64"/>
  <c r="W70" i="64"/>
  <c r="Q70" i="64"/>
  <c r="W64" i="64"/>
  <c r="W65" i="64"/>
  <c r="Q65" i="64"/>
  <c r="W66" i="64"/>
  <c r="Q66" i="64"/>
  <c r="O66" i="61"/>
  <c r="O65" i="61"/>
  <c r="U64" i="63"/>
  <c r="O64" i="63"/>
  <c r="W64" i="63" s="1"/>
  <c r="O64" i="61"/>
  <c r="W64" i="61" s="1"/>
  <c r="O63" i="61"/>
  <c r="W63" i="61" s="1"/>
  <c r="O62" i="61"/>
  <c r="W62" i="61" s="1"/>
  <c r="S63" i="61"/>
  <c r="U63" i="61" s="1"/>
  <c r="U64" i="61"/>
  <c r="Q66" i="63" l="1"/>
  <c r="W66" i="63"/>
  <c r="Q71" i="63"/>
  <c r="W71" i="63"/>
  <c r="Q72" i="63"/>
  <c r="W72" i="63"/>
  <c r="W69" i="63"/>
  <c r="Q69" i="63"/>
  <c r="W70" i="63"/>
  <c r="Q70" i="63"/>
  <c r="W73" i="63"/>
  <c r="Q73" i="63"/>
  <c r="W65" i="63"/>
  <c r="Q65" i="63"/>
  <c r="Q67" i="63"/>
  <c r="W67" i="63"/>
  <c r="W68" i="63"/>
  <c r="Q68" i="63"/>
  <c r="Q65" i="61"/>
  <c r="W65" i="61"/>
  <c r="W66" i="61"/>
  <c r="Q66" i="61"/>
  <c r="Q64" i="63"/>
  <c r="Q63" i="61"/>
  <c r="Q62" i="61"/>
  <c r="Q64" i="61"/>
  <c r="R63" i="60" l="1"/>
  <c r="V63" i="60"/>
  <c r="R62" i="60"/>
  <c r="D63" i="25"/>
  <c r="E63" i="25"/>
  <c r="G63" i="25"/>
  <c r="H63" i="25"/>
  <c r="I63" i="25"/>
  <c r="J63" i="25"/>
  <c r="K63" i="25"/>
  <c r="L63" i="25"/>
  <c r="D64" i="25"/>
  <c r="E64" i="25"/>
  <c r="N64" i="25" s="1"/>
  <c r="G64" i="25"/>
  <c r="H64" i="25"/>
  <c r="I64" i="25"/>
  <c r="J64" i="25"/>
  <c r="K64" i="25"/>
  <c r="L64" i="25"/>
  <c r="S71" i="60" l="1"/>
  <c r="U71" i="60" s="1"/>
  <c r="S73" i="60"/>
  <c r="U73" i="60" s="1"/>
  <c r="S68" i="60"/>
  <c r="U68" i="60" s="1"/>
  <c r="S67" i="60"/>
  <c r="U67" i="60" s="1"/>
  <c r="N63" i="25"/>
  <c r="S63" i="60"/>
  <c r="N63" i="60"/>
  <c r="N64" i="60"/>
  <c r="V62" i="60"/>
  <c r="P64" i="60"/>
  <c r="V64" i="60"/>
  <c r="R64" i="60"/>
  <c r="S64" i="60" s="1"/>
  <c r="T63" i="60"/>
  <c r="P63" i="60"/>
  <c r="T64" i="60"/>
  <c r="S62" i="60"/>
  <c r="P62" i="60"/>
  <c r="T62" i="60"/>
  <c r="N62" i="60"/>
  <c r="R64" i="25"/>
  <c r="R63" i="25"/>
  <c r="O72" i="60" l="1"/>
  <c r="O71" i="60"/>
  <c r="O69" i="60"/>
  <c r="O73" i="60"/>
  <c r="O70" i="60"/>
  <c r="O67" i="60"/>
  <c r="O68" i="60"/>
  <c r="S69" i="60"/>
  <c r="U69" i="60" s="1"/>
  <c r="S72" i="60"/>
  <c r="U72" i="60" s="1"/>
  <c r="S70" i="60"/>
  <c r="U70" i="60" s="1"/>
  <c r="S66" i="60"/>
  <c r="U66" i="60" s="1"/>
  <c r="S65" i="60"/>
  <c r="U65" i="60" s="1"/>
  <c r="O63" i="60"/>
  <c r="W63" i="60" s="1"/>
  <c r="O65" i="60"/>
  <c r="O66" i="60"/>
  <c r="U63" i="60"/>
  <c r="U64" i="60"/>
  <c r="U62" i="60"/>
  <c r="O64" i="60"/>
  <c r="O62" i="60"/>
  <c r="W62" i="60" s="1"/>
  <c r="Q63" i="60" l="1"/>
  <c r="W69" i="60"/>
  <c r="Q69" i="60"/>
  <c r="W73" i="60"/>
  <c r="Q73" i="60"/>
  <c r="Q68" i="60"/>
  <c r="W68" i="60"/>
  <c r="Q67" i="60"/>
  <c r="W67" i="60"/>
  <c r="Q71" i="60"/>
  <c r="W71" i="60"/>
  <c r="W70" i="60"/>
  <c r="Q70" i="60"/>
  <c r="Q72" i="60"/>
  <c r="W72" i="60"/>
  <c r="W66" i="60"/>
  <c r="Q66" i="60"/>
  <c r="Q65" i="60"/>
  <c r="W65" i="60"/>
  <c r="W64" i="60"/>
  <c r="Q64" i="60"/>
  <c r="Q62" i="60"/>
  <c r="D63" i="23" l="1"/>
  <c r="N63" i="23" s="1"/>
  <c r="G63" i="23"/>
  <c r="H63" i="23"/>
  <c r="I63" i="23"/>
  <c r="J63" i="23"/>
  <c r="K63" i="23"/>
  <c r="L63" i="23"/>
  <c r="D64" i="23"/>
  <c r="N64" i="23" s="1"/>
  <c r="G64" i="23"/>
  <c r="H64" i="23"/>
  <c r="I64" i="23"/>
  <c r="J64" i="23"/>
  <c r="K64" i="23"/>
  <c r="L64" i="23"/>
  <c r="R64" i="23" l="1"/>
  <c r="R63" i="23"/>
  <c r="C62" i="37"/>
  <c r="D62" i="37"/>
  <c r="O62" i="37"/>
  <c r="Q62" i="37"/>
  <c r="S62" i="37"/>
  <c r="U62" i="37"/>
  <c r="W62" i="37"/>
  <c r="C63" i="37"/>
  <c r="S63" i="37" s="1"/>
  <c r="D63" i="37"/>
  <c r="Q63" i="37"/>
  <c r="U63" i="37"/>
  <c r="W63" i="37"/>
  <c r="C64" i="37"/>
  <c r="D64" i="37"/>
  <c r="O64" i="37"/>
  <c r="Q64" i="37"/>
  <c r="S64" i="37"/>
  <c r="U64" i="37"/>
  <c r="W64" i="37"/>
  <c r="C65" i="37"/>
  <c r="S65" i="37" s="1"/>
  <c r="D65" i="37"/>
  <c r="Q65" i="37"/>
  <c r="U65" i="37"/>
  <c r="W65" i="37"/>
  <c r="K63" i="38"/>
  <c r="O65" i="37" l="1"/>
  <c r="O63" i="37"/>
  <c r="E63" i="38"/>
  <c r="G63" i="38"/>
  <c r="H63" i="38"/>
  <c r="I63" i="38"/>
  <c r="J63" i="38"/>
  <c r="L63" i="38"/>
  <c r="T74" i="38" l="1"/>
  <c r="P74" i="38"/>
  <c r="V74" i="38"/>
  <c r="V73" i="38"/>
  <c r="N63" i="38"/>
  <c r="O74" i="38" s="1"/>
  <c r="W74" i="38" s="1"/>
  <c r="R63" i="38"/>
  <c r="S74" i="38" s="1"/>
  <c r="U74" i="38" s="1"/>
  <c r="N62" i="45"/>
  <c r="N63" i="45"/>
  <c r="R63" i="45"/>
  <c r="N62" i="51"/>
  <c r="O73" i="51" s="1"/>
  <c r="P62" i="51"/>
  <c r="R62" i="51"/>
  <c r="V62" i="51"/>
  <c r="N63" i="51"/>
  <c r="O74" i="51" s="1"/>
  <c r="V63" i="51"/>
  <c r="P63" i="51"/>
  <c r="T63" i="51"/>
  <c r="P60" i="49"/>
  <c r="N60" i="49"/>
  <c r="R60" i="49"/>
  <c r="V60" i="49"/>
  <c r="N61" i="49"/>
  <c r="V61" i="49"/>
  <c r="P61" i="49"/>
  <c r="T61" i="49"/>
  <c r="N62" i="49"/>
  <c r="O73" i="49" s="1"/>
  <c r="R62" i="49"/>
  <c r="V62" i="49"/>
  <c r="N63" i="49"/>
  <c r="O74" i="49" s="1"/>
  <c r="P63" i="49"/>
  <c r="T63" i="49"/>
  <c r="Q73" i="51" l="1"/>
  <c r="W73" i="51"/>
  <c r="W74" i="51"/>
  <c r="Q74" i="51"/>
  <c r="O71" i="49"/>
  <c r="O73" i="45"/>
  <c r="W73" i="49"/>
  <c r="Q73" i="49"/>
  <c r="O72" i="49"/>
  <c r="Q74" i="38"/>
  <c r="W74" i="49"/>
  <c r="Q74" i="49"/>
  <c r="R62" i="45"/>
  <c r="S73" i="45" s="1"/>
  <c r="U73" i="45" s="1"/>
  <c r="R63" i="51"/>
  <c r="S74" i="51" s="1"/>
  <c r="U74" i="51" s="1"/>
  <c r="T62" i="51"/>
  <c r="V63" i="49"/>
  <c r="R63" i="49"/>
  <c r="S74" i="49" s="1"/>
  <c r="U74" i="49" s="1"/>
  <c r="T62" i="49"/>
  <c r="P62" i="49"/>
  <c r="R61" i="49"/>
  <c r="T60" i="49"/>
  <c r="N60" i="47"/>
  <c r="P60" i="47"/>
  <c r="R60" i="47"/>
  <c r="T60" i="47"/>
  <c r="V60" i="47"/>
  <c r="V61" i="47"/>
  <c r="N61" i="47"/>
  <c r="P61" i="47"/>
  <c r="R61" i="47"/>
  <c r="T61" i="47"/>
  <c r="N62" i="47"/>
  <c r="O73" i="47" s="1"/>
  <c r="P62" i="47"/>
  <c r="R62" i="47"/>
  <c r="T62" i="47"/>
  <c r="V62" i="47"/>
  <c r="V63" i="47"/>
  <c r="N63" i="47"/>
  <c r="O74" i="47" s="1"/>
  <c r="P63" i="47"/>
  <c r="R63" i="47"/>
  <c r="S74" i="47" s="1"/>
  <c r="U74" i="47" s="1"/>
  <c r="T63" i="47"/>
  <c r="O72" i="47" l="1"/>
  <c r="S73" i="51"/>
  <c r="U73" i="51" s="1"/>
  <c r="Q72" i="49"/>
  <c r="W72" i="49"/>
  <c r="W72" i="47"/>
  <c r="Q72" i="47"/>
  <c r="S72" i="49"/>
  <c r="U72" i="49" s="1"/>
  <c r="W71" i="49"/>
  <c r="Q71" i="49"/>
  <c r="W73" i="45"/>
  <c r="Q73" i="45"/>
  <c r="W73" i="47"/>
  <c r="Q73" i="47"/>
  <c r="S73" i="49"/>
  <c r="U73" i="49" s="1"/>
  <c r="W74" i="47"/>
  <c r="Q74" i="47"/>
  <c r="S73" i="47"/>
  <c r="U73" i="47" s="1"/>
  <c r="S72" i="47"/>
  <c r="U72" i="47" s="1"/>
  <c r="S71" i="49"/>
  <c r="U71" i="49" s="1"/>
  <c r="O71" i="47"/>
  <c r="S71" i="47"/>
  <c r="U71" i="47" s="1"/>
  <c r="D60" i="42"/>
  <c r="R60" i="42" s="1"/>
  <c r="E60" i="42"/>
  <c r="G60" i="42"/>
  <c r="H60" i="42"/>
  <c r="I60" i="42"/>
  <c r="J60" i="42"/>
  <c r="K60" i="42"/>
  <c r="L60" i="42"/>
  <c r="D61" i="42"/>
  <c r="E61" i="42"/>
  <c r="G61" i="42"/>
  <c r="H61" i="42"/>
  <c r="I61" i="42"/>
  <c r="J61" i="42"/>
  <c r="K61" i="42"/>
  <c r="L61" i="42"/>
  <c r="D62" i="42"/>
  <c r="E62" i="42"/>
  <c r="N62" i="42" s="1"/>
  <c r="G62" i="42"/>
  <c r="H62" i="42"/>
  <c r="I62" i="42"/>
  <c r="J62" i="42"/>
  <c r="K62" i="42"/>
  <c r="L62" i="42"/>
  <c r="R62" i="42"/>
  <c r="D63" i="42"/>
  <c r="E63" i="42"/>
  <c r="R63" i="42" s="1"/>
  <c r="G63" i="42"/>
  <c r="H63" i="42"/>
  <c r="I63" i="42"/>
  <c r="J63" i="42"/>
  <c r="K63" i="42"/>
  <c r="L63" i="42"/>
  <c r="N61" i="42" l="1"/>
  <c r="Q71" i="47"/>
  <c r="W71" i="47"/>
  <c r="N60" i="42"/>
  <c r="N63" i="42"/>
  <c r="R61" i="42"/>
  <c r="N62" i="40" l="1"/>
  <c r="V62" i="40"/>
  <c r="P62" i="40"/>
  <c r="T62" i="40"/>
  <c r="T63" i="40"/>
  <c r="N63" i="40"/>
  <c r="O74" i="40" s="1"/>
  <c r="R63" i="40"/>
  <c r="S74" i="40" s="1"/>
  <c r="U74" i="40" s="1"/>
  <c r="V63" i="40"/>
  <c r="W74" i="40" l="1"/>
  <c r="Q74" i="40"/>
  <c r="O73" i="40"/>
  <c r="P63" i="40"/>
  <c r="R62" i="40"/>
  <c r="S73" i="40" s="1"/>
  <c r="U73" i="40" s="1"/>
  <c r="E62" i="38"/>
  <c r="N62" i="38" s="1"/>
  <c r="H62" i="38"/>
  <c r="I62" i="38"/>
  <c r="J62" i="38"/>
  <c r="L62" i="38"/>
  <c r="D61" i="32"/>
  <c r="R61" i="32" s="1"/>
  <c r="E61" i="32"/>
  <c r="N61" i="32" s="1"/>
  <c r="G61" i="32"/>
  <c r="H61" i="32"/>
  <c r="I61" i="32"/>
  <c r="J61" i="32"/>
  <c r="K61" i="32"/>
  <c r="L61" i="32"/>
  <c r="D62" i="32"/>
  <c r="R62" i="32" s="1"/>
  <c r="E62" i="32"/>
  <c r="G62" i="32"/>
  <c r="H62" i="32"/>
  <c r="I62" i="32"/>
  <c r="J62" i="32"/>
  <c r="K62" i="32"/>
  <c r="L62" i="32"/>
  <c r="N62" i="32"/>
  <c r="O73" i="38" l="1"/>
  <c r="W73" i="38" s="1"/>
  <c r="Q73" i="40"/>
  <c r="W73" i="40"/>
  <c r="V73" i="32"/>
  <c r="T73" i="32"/>
  <c r="P73" i="32"/>
  <c r="R62" i="38"/>
  <c r="T72" i="32"/>
  <c r="V72" i="32"/>
  <c r="P72" i="32"/>
  <c r="T73" i="38"/>
  <c r="P73" i="38"/>
  <c r="S73" i="32"/>
  <c r="U73" i="32" s="1"/>
  <c r="S72" i="32"/>
  <c r="U72" i="32" s="1"/>
  <c r="O73" i="32"/>
  <c r="O72" i="32"/>
  <c r="Q73" i="38" l="1"/>
  <c r="S73" i="38"/>
  <c r="U73" i="38" s="1"/>
  <c r="Q72" i="32"/>
  <c r="W72" i="32"/>
  <c r="W73" i="32"/>
  <c r="Q73" i="32"/>
  <c r="D62" i="19"/>
  <c r="E62" i="19"/>
  <c r="G62" i="19"/>
  <c r="H62" i="19"/>
  <c r="I62" i="19"/>
  <c r="J62" i="19"/>
  <c r="K62" i="19"/>
  <c r="L62" i="19"/>
  <c r="V73" i="19" l="1"/>
  <c r="T73" i="19"/>
  <c r="P73" i="19"/>
  <c r="N62" i="19"/>
  <c r="O73" i="19" s="1"/>
  <c r="W73" i="19" s="1"/>
  <c r="R62" i="19"/>
  <c r="S73" i="19" s="1"/>
  <c r="N62" i="57"/>
  <c r="R62" i="57"/>
  <c r="D62" i="59"/>
  <c r="E62" i="59"/>
  <c r="G62" i="59"/>
  <c r="H62" i="59"/>
  <c r="I62" i="59"/>
  <c r="J62" i="59"/>
  <c r="K62" i="59"/>
  <c r="L62" i="59"/>
  <c r="L61" i="59"/>
  <c r="K61" i="59"/>
  <c r="J61" i="59"/>
  <c r="I61" i="59"/>
  <c r="H61" i="59"/>
  <c r="G61" i="59"/>
  <c r="E61" i="59"/>
  <c r="D61" i="59"/>
  <c r="N61" i="59" s="1"/>
  <c r="L60" i="59"/>
  <c r="K60" i="59"/>
  <c r="J60" i="59"/>
  <c r="I60" i="59"/>
  <c r="H60" i="59"/>
  <c r="G60" i="59"/>
  <c r="E60" i="59"/>
  <c r="D60" i="59"/>
  <c r="R60" i="59" s="1"/>
  <c r="L59" i="59"/>
  <c r="K59" i="59"/>
  <c r="J59" i="59"/>
  <c r="I59" i="59"/>
  <c r="H59" i="59"/>
  <c r="G59" i="59"/>
  <c r="E59" i="59"/>
  <c r="D59" i="59"/>
  <c r="L58" i="59"/>
  <c r="K58" i="59"/>
  <c r="J58" i="59"/>
  <c r="I58" i="59"/>
  <c r="H58" i="59"/>
  <c r="G58" i="59"/>
  <c r="T62" i="59" s="1"/>
  <c r="E58" i="59"/>
  <c r="D58" i="59"/>
  <c r="T61" i="59"/>
  <c r="W61" i="58"/>
  <c r="U61" i="58"/>
  <c r="Q61" i="58"/>
  <c r="D61" i="58"/>
  <c r="C61" i="58"/>
  <c r="S61" i="58" s="1"/>
  <c r="W60" i="58"/>
  <c r="U60" i="58"/>
  <c r="Q60" i="58"/>
  <c r="D60" i="58"/>
  <c r="C60" i="58"/>
  <c r="S60" i="58" s="1"/>
  <c r="W59" i="58"/>
  <c r="U59" i="58"/>
  <c r="Q59" i="58"/>
  <c r="D59" i="58"/>
  <c r="C59" i="58"/>
  <c r="O59" i="58" s="1"/>
  <c r="W58" i="58"/>
  <c r="U58" i="58"/>
  <c r="Q58" i="58"/>
  <c r="D58" i="58"/>
  <c r="C58" i="58"/>
  <c r="O58" i="58" s="1"/>
  <c r="D62" i="55"/>
  <c r="E62" i="55"/>
  <c r="N62" i="55" s="1"/>
  <c r="G62" i="55"/>
  <c r="H62" i="55"/>
  <c r="I62" i="55"/>
  <c r="J62" i="55"/>
  <c r="K62" i="55"/>
  <c r="L62" i="55"/>
  <c r="R62" i="55"/>
  <c r="D63" i="55"/>
  <c r="E63" i="55"/>
  <c r="R63" i="55" s="1"/>
  <c r="G63" i="55"/>
  <c r="H63" i="55"/>
  <c r="I63" i="55"/>
  <c r="J63" i="55"/>
  <c r="K63" i="55"/>
  <c r="L63" i="55"/>
  <c r="D61" i="29"/>
  <c r="R61" i="29" s="1"/>
  <c r="E61" i="29"/>
  <c r="G61" i="29"/>
  <c r="H61" i="29"/>
  <c r="I61" i="29"/>
  <c r="J61" i="29"/>
  <c r="K61" i="29"/>
  <c r="L61" i="29"/>
  <c r="D62" i="29"/>
  <c r="R62" i="29" s="1"/>
  <c r="S72" i="29" s="1"/>
  <c r="E62" i="29"/>
  <c r="G62" i="29"/>
  <c r="H62" i="29"/>
  <c r="I62" i="29"/>
  <c r="J62" i="29"/>
  <c r="K62" i="29"/>
  <c r="L62" i="29"/>
  <c r="N62" i="29"/>
  <c r="O73" i="29" s="1"/>
  <c r="Q73" i="19" l="1"/>
  <c r="U73" i="19"/>
  <c r="V73" i="29"/>
  <c r="P73" i="29"/>
  <c r="Q73" i="29" s="1"/>
  <c r="T73" i="29"/>
  <c r="N63" i="55"/>
  <c r="O72" i="59"/>
  <c r="V62" i="59"/>
  <c r="V73" i="59"/>
  <c r="T73" i="59"/>
  <c r="U73" i="59" s="1"/>
  <c r="P73" i="59"/>
  <c r="Q73" i="59" s="1"/>
  <c r="N61" i="29"/>
  <c r="V72" i="29"/>
  <c r="T72" i="29"/>
  <c r="U72" i="29" s="1"/>
  <c r="P72" i="29"/>
  <c r="Q72" i="29" s="1"/>
  <c r="R62" i="59"/>
  <c r="S73" i="59" s="1"/>
  <c r="V61" i="59"/>
  <c r="V69" i="59"/>
  <c r="P69" i="59"/>
  <c r="T69" i="59"/>
  <c r="T67" i="59"/>
  <c r="V65" i="59"/>
  <c r="T63" i="59"/>
  <c r="P66" i="59"/>
  <c r="P65" i="59"/>
  <c r="V63" i="59"/>
  <c r="V68" i="59"/>
  <c r="T65" i="59"/>
  <c r="T64" i="59"/>
  <c r="P63" i="59"/>
  <c r="P64" i="59"/>
  <c r="V64" i="59"/>
  <c r="P68" i="59"/>
  <c r="V67" i="59"/>
  <c r="P67" i="59"/>
  <c r="V66" i="59"/>
  <c r="T68" i="59"/>
  <c r="T66" i="59"/>
  <c r="V70" i="59"/>
  <c r="T70" i="59"/>
  <c r="P70" i="59"/>
  <c r="T71" i="59"/>
  <c r="V71" i="59"/>
  <c r="W71" i="59" s="1"/>
  <c r="P71" i="59"/>
  <c r="T72" i="59"/>
  <c r="P72" i="59"/>
  <c r="V72" i="59"/>
  <c r="P62" i="59"/>
  <c r="O72" i="29"/>
  <c r="S73" i="29"/>
  <c r="U73" i="29" s="1"/>
  <c r="N62" i="59"/>
  <c r="O73" i="59" s="1"/>
  <c r="W73" i="59" s="1"/>
  <c r="R58" i="59"/>
  <c r="S62" i="59" s="1"/>
  <c r="U62" i="59" s="1"/>
  <c r="N59" i="59"/>
  <c r="R59" i="59"/>
  <c r="P59" i="58"/>
  <c r="X59" i="58" s="1"/>
  <c r="P58" i="58"/>
  <c r="R58" i="58" s="1"/>
  <c r="P58" i="59"/>
  <c r="T58" i="59"/>
  <c r="V59" i="59"/>
  <c r="T60" i="59"/>
  <c r="R61" i="59"/>
  <c r="S72" i="59" s="1"/>
  <c r="U72" i="59" s="1"/>
  <c r="S58" i="58"/>
  <c r="S59" i="58"/>
  <c r="O60" i="58"/>
  <c r="O61" i="58"/>
  <c r="N58" i="59"/>
  <c r="V58" i="59"/>
  <c r="P59" i="59"/>
  <c r="T59" i="59"/>
  <c r="N60" i="59"/>
  <c r="O71" i="59" s="1"/>
  <c r="V60" i="59"/>
  <c r="P61" i="59"/>
  <c r="P60" i="59"/>
  <c r="W72" i="59" l="1"/>
  <c r="S67" i="59"/>
  <c r="U67" i="59" s="1"/>
  <c r="S65" i="59"/>
  <c r="U65" i="59" s="1"/>
  <c r="Q72" i="59"/>
  <c r="S71" i="59"/>
  <c r="U71" i="59" s="1"/>
  <c r="Q69" i="59"/>
  <c r="O58" i="59"/>
  <c r="O69" i="59"/>
  <c r="W69" i="59" s="1"/>
  <c r="O68" i="59"/>
  <c r="S70" i="59"/>
  <c r="U70" i="59" s="1"/>
  <c r="S63" i="59"/>
  <c r="U63" i="59" s="1"/>
  <c r="U68" i="59"/>
  <c r="Q68" i="59"/>
  <c r="S69" i="59"/>
  <c r="S68" i="59"/>
  <c r="S64" i="59"/>
  <c r="U64" i="59" s="1"/>
  <c r="W68" i="59"/>
  <c r="R59" i="58"/>
  <c r="O70" i="59"/>
  <c r="W70" i="59" s="1"/>
  <c r="S66" i="59"/>
  <c r="U66" i="59" s="1"/>
  <c r="Q71" i="59"/>
  <c r="U69" i="59"/>
  <c r="W73" i="29"/>
  <c r="W72" i="29"/>
  <c r="O62" i="59"/>
  <c r="W62" i="59" s="1"/>
  <c r="O63" i="59"/>
  <c r="O66" i="59"/>
  <c r="O67" i="59"/>
  <c r="O65" i="59"/>
  <c r="O64" i="59"/>
  <c r="P61" i="58"/>
  <c r="R61" i="58" s="1"/>
  <c r="O60" i="59"/>
  <c r="W60" i="59" s="1"/>
  <c r="O59" i="59"/>
  <c r="W59" i="59" s="1"/>
  <c r="X61" i="58"/>
  <c r="T61" i="58"/>
  <c r="V61" i="58" s="1"/>
  <c r="T60" i="58"/>
  <c r="V60" i="58" s="1"/>
  <c r="T59" i="58"/>
  <c r="V59" i="58" s="1"/>
  <c r="T58" i="58"/>
  <c r="V58" i="58" s="1"/>
  <c r="W58" i="59"/>
  <c r="Q58" i="59"/>
  <c r="O61" i="59"/>
  <c r="W61" i="59" s="1"/>
  <c r="P60" i="58"/>
  <c r="S60" i="59"/>
  <c r="U60" i="59" s="1"/>
  <c r="S58" i="59"/>
  <c r="U58" i="59" s="1"/>
  <c r="S59" i="59"/>
  <c r="U59" i="59" s="1"/>
  <c r="S61" i="59"/>
  <c r="U61" i="59" s="1"/>
  <c r="X58" i="58"/>
  <c r="Q60" i="59" l="1"/>
  <c r="Q70" i="59"/>
  <c r="Q62" i="59"/>
  <c r="W66" i="59"/>
  <c r="Q66" i="59"/>
  <c r="W67" i="59"/>
  <c r="Q67" i="59"/>
  <c r="W64" i="59"/>
  <c r="Q64" i="59"/>
  <c r="W63" i="59"/>
  <c r="Q63" i="59"/>
  <c r="W65" i="59"/>
  <c r="Q65" i="59"/>
  <c r="Q59" i="59"/>
  <c r="Q61" i="59"/>
  <c r="X60" i="58"/>
  <c r="R60" i="58"/>
  <c r="D62" i="53" l="1"/>
  <c r="E62" i="53"/>
  <c r="G62" i="53"/>
  <c r="H62" i="53"/>
  <c r="I62" i="53"/>
  <c r="J62" i="53"/>
  <c r="K62" i="53"/>
  <c r="L62" i="53"/>
  <c r="N62" i="53"/>
  <c r="R62" i="53"/>
  <c r="D61" i="53" l="1"/>
  <c r="R61" i="53" s="1"/>
  <c r="E61" i="53"/>
  <c r="G61" i="53"/>
  <c r="H61" i="53"/>
  <c r="I61" i="53"/>
  <c r="J61" i="53"/>
  <c r="K61" i="53"/>
  <c r="L61" i="53"/>
  <c r="N61" i="53"/>
  <c r="D61" i="25" l="1"/>
  <c r="R61" i="25" s="1"/>
  <c r="E61" i="25"/>
  <c r="G61" i="25"/>
  <c r="H61" i="25"/>
  <c r="I61" i="25"/>
  <c r="J61" i="25"/>
  <c r="K61" i="25"/>
  <c r="L61" i="25"/>
  <c r="D62" i="25"/>
  <c r="R62" i="25" s="1"/>
  <c r="E62" i="25"/>
  <c r="G62" i="25"/>
  <c r="H62" i="25"/>
  <c r="I62" i="25"/>
  <c r="J62" i="25"/>
  <c r="K62" i="25"/>
  <c r="L62" i="25"/>
  <c r="N62" i="25"/>
  <c r="C62" i="24"/>
  <c r="D62" i="24"/>
  <c r="O62" i="24"/>
  <c r="Q62" i="24"/>
  <c r="S62" i="24"/>
  <c r="U62" i="24"/>
  <c r="W62" i="24"/>
  <c r="N61" i="25" l="1"/>
  <c r="C62" i="22" l="1"/>
  <c r="D62" i="22"/>
  <c r="Q62" i="22"/>
  <c r="U62" i="22"/>
  <c r="W62" i="22"/>
  <c r="D62" i="23"/>
  <c r="E62" i="23"/>
  <c r="N62" i="23" s="1"/>
  <c r="G62" i="23"/>
  <c r="H62" i="23"/>
  <c r="I62" i="23"/>
  <c r="J62" i="23"/>
  <c r="K62" i="23"/>
  <c r="L62" i="23"/>
  <c r="R62" i="23" l="1"/>
  <c r="O62" i="22"/>
  <c r="S62" i="22"/>
  <c r="N60" i="45" l="1"/>
  <c r="R60" i="45"/>
  <c r="N61" i="45"/>
  <c r="O72" i="45" s="1"/>
  <c r="R61" i="45"/>
  <c r="S72" i="45" s="1"/>
  <c r="U72" i="45" s="1"/>
  <c r="N60" i="51"/>
  <c r="P60" i="51"/>
  <c r="R60" i="51"/>
  <c r="T60" i="51"/>
  <c r="V60" i="51"/>
  <c r="N61" i="51"/>
  <c r="O72" i="51" s="1"/>
  <c r="P61" i="51"/>
  <c r="R61" i="51"/>
  <c r="S72" i="51" s="1"/>
  <c r="U72" i="51" s="1"/>
  <c r="T61" i="51"/>
  <c r="V61" i="51"/>
  <c r="W72" i="51" l="1"/>
  <c r="Q72" i="51"/>
  <c r="S71" i="51"/>
  <c r="U71" i="51" s="1"/>
  <c r="S71" i="45"/>
  <c r="U71" i="45" s="1"/>
  <c r="Q72" i="45"/>
  <c r="W72" i="45"/>
  <c r="O71" i="51"/>
  <c r="O71" i="45"/>
  <c r="N60" i="40"/>
  <c r="P60" i="40"/>
  <c r="R60" i="40"/>
  <c r="T60" i="40"/>
  <c r="V60" i="40"/>
  <c r="N61" i="40"/>
  <c r="O72" i="40" s="1"/>
  <c r="P61" i="40"/>
  <c r="R61" i="40"/>
  <c r="S72" i="40" s="1"/>
  <c r="U72" i="40" s="1"/>
  <c r="T61" i="40"/>
  <c r="V61" i="40"/>
  <c r="W61" i="37"/>
  <c r="W71" i="45" l="1"/>
  <c r="Q71" i="45"/>
  <c r="W72" i="40"/>
  <c r="Q72" i="40"/>
  <c r="O71" i="40"/>
  <c r="S71" i="40"/>
  <c r="U71" i="40" s="1"/>
  <c r="W71" i="51"/>
  <c r="Q71" i="51"/>
  <c r="C60" i="41"/>
  <c r="D60" i="41"/>
  <c r="O60" i="41"/>
  <c r="Q60" i="41"/>
  <c r="S60" i="41"/>
  <c r="U60" i="41"/>
  <c r="W60" i="41"/>
  <c r="C61" i="41"/>
  <c r="D61" i="41"/>
  <c r="O61" i="41"/>
  <c r="Q61" i="41"/>
  <c r="S61" i="41"/>
  <c r="U61" i="41"/>
  <c r="W61" i="41"/>
  <c r="D61" i="38"/>
  <c r="E61" i="38"/>
  <c r="N61" i="38" s="1"/>
  <c r="O72" i="38" s="1"/>
  <c r="G61" i="38"/>
  <c r="H61" i="38"/>
  <c r="I61" i="38"/>
  <c r="J61" i="38"/>
  <c r="K61" i="38"/>
  <c r="L61" i="38"/>
  <c r="R61" i="38"/>
  <c r="C61" i="37"/>
  <c r="D61" i="37"/>
  <c r="Q61" i="37"/>
  <c r="U61" i="37"/>
  <c r="C61" i="54"/>
  <c r="O61" i="54" s="1"/>
  <c r="D61" i="54"/>
  <c r="Q61" i="54"/>
  <c r="S61" i="54"/>
  <c r="U61" i="54"/>
  <c r="W61" i="54"/>
  <c r="S72" i="38" l="1"/>
  <c r="V72" i="38"/>
  <c r="W72" i="38" s="1"/>
  <c r="T72" i="38"/>
  <c r="P72" i="38"/>
  <c r="Q72" i="38" s="1"/>
  <c r="O61" i="37"/>
  <c r="S61" i="37"/>
  <c r="W71" i="40"/>
  <c r="Q71" i="40"/>
  <c r="U72" i="38" l="1"/>
  <c r="D61" i="55"/>
  <c r="R61" i="55" s="1"/>
  <c r="E61" i="55"/>
  <c r="G61" i="55"/>
  <c r="H61" i="55"/>
  <c r="I61" i="55"/>
  <c r="J61" i="55"/>
  <c r="K61" i="55"/>
  <c r="L61" i="55"/>
  <c r="N61" i="55"/>
  <c r="E59" i="43"/>
  <c r="O59" i="43"/>
  <c r="Q59" i="43"/>
  <c r="E60" i="43"/>
  <c r="O60" i="43"/>
  <c r="Q60" i="43"/>
  <c r="E61" i="43"/>
  <c r="O61" i="43"/>
  <c r="Q61" i="43"/>
  <c r="E59" i="9" l="1"/>
  <c r="O59" i="9"/>
  <c r="Q59" i="9"/>
  <c r="E60" i="9"/>
  <c r="O60" i="9"/>
  <c r="Q60" i="9"/>
  <c r="E61" i="9"/>
  <c r="O61" i="9"/>
  <c r="Q61" i="9"/>
  <c r="C61" i="31"/>
  <c r="S61" i="31" s="1"/>
  <c r="D61" i="31"/>
  <c r="Q61" i="31"/>
  <c r="U61" i="31"/>
  <c r="W61" i="31"/>
  <c r="C61" i="28"/>
  <c r="O61" i="28" s="1"/>
  <c r="D61" i="28"/>
  <c r="Q61" i="28"/>
  <c r="S61" i="28"/>
  <c r="U61" i="28"/>
  <c r="W61" i="28"/>
  <c r="C61" i="24"/>
  <c r="S61" i="24" s="1"/>
  <c r="D61" i="24"/>
  <c r="Q61" i="24"/>
  <c r="U61" i="24"/>
  <c r="W61" i="24"/>
  <c r="D61" i="23"/>
  <c r="E61" i="23"/>
  <c r="R61" i="23" s="1"/>
  <c r="G61" i="23"/>
  <c r="H61" i="23"/>
  <c r="I61" i="23"/>
  <c r="J61" i="23"/>
  <c r="K61" i="23"/>
  <c r="L61" i="23"/>
  <c r="C61" i="22"/>
  <c r="S61" i="22" s="1"/>
  <c r="D61" i="22"/>
  <c r="Q61" i="22"/>
  <c r="U61" i="22"/>
  <c r="W61" i="22"/>
  <c r="D61" i="19"/>
  <c r="E61" i="19"/>
  <c r="N61" i="19" s="1"/>
  <c r="O72" i="19" s="1"/>
  <c r="G61" i="19"/>
  <c r="H61" i="19"/>
  <c r="I61" i="19"/>
  <c r="J61" i="19"/>
  <c r="K61" i="19"/>
  <c r="L61" i="19"/>
  <c r="R61" i="19"/>
  <c r="S72" i="19" s="1"/>
  <c r="C61" i="18"/>
  <c r="D61" i="18"/>
  <c r="Q61" i="18"/>
  <c r="S61" i="18"/>
  <c r="U61" i="18"/>
  <c r="W61" i="18"/>
  <c r="N61" i="57"/>
  <c r="R61" i="57"/>
  <c r="T72" i="19" l="1"/>
  <c r="U72" i="19" s="1"/>
  <c r="P72" i="19"/>
  <c r="Q72" i="19" s="1"/>
  <c r="V72" i="19"/>
  <c r="W72" i="19" s="1"/>
  <c r="O61" i="18"/>
  <c r="N61" i="23"/>
  <c r="O61" i="22"/>
  <c r="O61" i="31"/>
  <c r="O61" i="24"/>
  <c r="D59" i="34" l="1"/>
  <c r="E59" i="34"/>
  <c r="G59" i="34"/>
  <c r="H59" i="34"/>
  <c r="I59" i="34"/>
  <c r="J59" i="34"/>
  <c r="K59" i="34"/>
  <c r="L59" i="34"/>
  <c r="N59" i="34"/>
  <c r="R59" i="34"/>
  <c r="D60" i="34"/>
  <c r="E60" i="34"/>
  <c r="N60" i="34" s="1"/>
  <c r="O71" i="34" s="1"/>
  <c r="G60" i="34"/>
  <c r="H60" i="34"/>
  <c r="I60" i="34"/>
  <c r="J60" i="34"/>
  <c r="K60" i="34"/>
  <c r="L60" i="34"/>
  <c r="C59" i="33"/>
  <c r="O59" i="33" s="1"/>
  <c r="D59" i="33"/>
  <c r="Q59" i="33"/>
  <c r="S59" i="33"/>
  <c r="U59" i="33"/>
  <c r="W59" i="33"/>
  <c r="C60" i="33"/>
  <c r="S60" i="33" s="1"/>
  <c r="D60" i="33"/>
  <c r="Q60" i="33"/>
  <c r="U60" i="33"/>
  <c r="W60" i="33"/>
  <c r="D59" i="32"/>
  <c r="R59" i="32" s="1"/>
  <c r="E59" i="32"/>
  <c r="G59" i="32"/>
  <c r="H59" i="32"/>
  <c r="I59" i="32"/>
  <c r="J59" i="32"/>
  <c r="K59" i="32"/>
  <c r="L59" i="32"/>
  <c r="N59" i="32"/>
  <c r="D60" i="32"/>
  <c r="E60" i="32"/>
  <c r="G60" i="32"/>
  <c r="H60" i="32"/>
  <c r="I60" i="32"/>
  <c r="J60" i="32"/>
  <c r="K60" i="32"/>
  <c r="L60" i="32"/>
  <c r="C59" i="31"/>
  <c r="D59" i="31"/>
  <c r="Q59" i="31"/>
  <c r="U59" i="31"/>
  <c r="W59" i="31"/>
  <c r="C60" i="31"/>
  <c r="D60" i="31"/>
  <c r="Q60" i="31"/>
  <c r="U60" i="31"/>
  <c r="W60" i="31"/>
  <c r="G59" i="38"/>
  <c r="H59" i="38"/>
  <c r="I59" i="38"/>
  <c r="J59" i="38"/>
  <c r="K59" i="38"/>
  <c r="L59" i="38"/>
  <c r="G60" i="38"/>
  <c r="H60" i="38"/>
  <c r="I60" i="38"/>
  <c r="J60" i="38"/>
  <c r="K60" i="38"/>
  <c r="L60" i="38"/>
  <c r="D60" i="38"/>
  <c r="E60" i="38"/>
  <c r="N60" i="38" s="1"/>
  <c r="O71" i="38" s="1"/>
  <c r="C60" i="37"/>
  <c r="D60" i="37"/>
  <c r="O60" i="37" s="1"/>
  <c r="Q60" i="37"/>
  <c r="S60" i="37"/>
  <c r="U60" i="37"/>
  <c r="W60" i="37"/>
  <c r="R60" i="57"/>
  <c r="R59" i="57"/>
  <c r="R58" i="57"/>
  <c r="G60" i="55"/>
  <c r="D46" i="55"/>
  <c r="E46" i="55"/>
  <c r="N46" i="55" s="1"/>
  <c r="O46" i="55" s="1"/>
  <c r="G46" i="55"/>
  <c r="H46" i="55"/>
  <c r="I46" i="55"/>
  <c r="J46" i="55"/>
  <c r="K46" i="55"/>
  <c r="L46" i="55"/>
  <c r="V46" i="55"/>
  <c r="D47" i="55"/>
  <c r="E47" i="55"/>
  <c r="N47" i="55" s="1"/>
  <c r="G47" i="55"/>
  <c r="H47" i="55"/>
  <c r="I47" i="55"/>
  <c r="J47" i="55"/>
  <c r="K47" i="55"/>
  <c r="L47" i="55"/>
  <c r="V47" i="55"/>
  <c r="D48" i="55"/>
  <c r="R48" i="55" s="1"/>
  <c r="E48" i="55"/>
  <c r="G48" i="55"/>
  <c r="V51" i="55" s="1"/>
  <c r="H48" i="55"/>
  <c r="I48" i="55"/>
  <c r="J48" i="55"/>
  <c r="K48" i="55"/>
  <c r="L48" i="55"/>
  <c r="N48" i="55"/>
  <c r="V48" i="55"/>
  <c r="C46" i="54"/>
  <c r="O46" i="54" s="1"/>
  <c r="P46" i="54" s="1"/>
  <c r="D46" i="54"/>
  <c r="Q46" i="54"/>
  <c r="S46" i="54"/>
  <c r="T46" i="54" s="1"/>
  <c r="U46" i="54"/>
  <c r="W46" i="54"/>
  <c r="C47" i="54"/>
  <c r="D47" i="54"/>
  <c r="O47" i="54"/>
  <c r="Q47" i="54"/>
  <c r="S47" i="54"/>
  <c r="T47" i="54" s="1"/>
  <c r="U47" i="54"/>
  <c r="W47" i="54"/>
  <c r="C48" i="54"/>
  <c r="O48" i="54" s="1"/>
  <c r="D48" i="54"/>
  <c r="Q48" i="54"/>
  <c r="S48" i="54"/>
  <c r="U48" i="54"/>
  <c r="W48" i="54"/>
  <c r="Q49" i="54"/>
  <c r="U49" i="54"/>
  <c r="W49" i="54"/>
  <c r="C49" i="54"/>
  <c r="D49" i="54"/>
  <c r="D49" i="55"/>
  <c r="E49" i="55"/>
  <c r="N49" i="55" s="1"/>
  <c r="G49" i="55"/>
  <c r="H49" i="55"/>
  <c r="I49" i="55"/>
  <c r="J49" i="55"/>
  <c r="K49" i="55"/>
  <c r="L49" i="55"/>
  <c r="C50" i="54"/>
  <c r="D50" i="54"/>
  <c r="C51" i="54"/>
  <c r="S51" i="54" s="1"/>
  <c r="D51" i="54"/>
  <c r="C52" i="54"/>
  <c r="D52" i="54"/>
  <c r="C53" i="54"/>
  <c r="O53" i="54" s="1"/>
  <c r="D53" i="54"/>
  <c r="C54" i="54"/>
  <c r="D54" i="54"/>
  <c r="C55" i="54"/>
  <c r="D55" i="54"/>
  <c r="C56" i="54"/>
  <c r="D56" i="54"/>
  <c r="C57" i="54"/>
  <c r="S57" i="54" s="1"/>
  <c r="D57" i="54"/>
  <c r="D50" i="55"/>
  <c r="N50" i="55" s="1"/>
  <c r="E50" i="55"/>
  <c r="H50" i="55"/>
  <c r="I50" i="55"/>
  <c r="J50" i="55"/>
  <c r="K50" i="55"/>
  <c r="L50" i="55"/>
  <c r="R50" i="55"/>
  <c r="D51" i="55"/>
  <c r="E51" i="55"/>
  <c r="H51" i="55"/>
  <c r="I51" i="55"/>
  <c r="J51" i="55"/>
  <c r="K51" i="55"/>
  <c r="L51" i="55"/>
  <c r="D52" i="55"/>
  <c r="E52" i="55"/>
  <c r="N52" i="55" s="1"/>
  <c r="H52" i="55"/>
  <c r="I52" i="55"/>
  <c r="J52" i="55"/>
  <c r="K52" i="55"/>
  <c r="L52" i="55"/>
  <c r="D53" i="55"/>
  <c r="E53" i="55"/>
  <c r="H53" i="55"/>
  <c r="I53" i="55"/>
  <c r="J53" i="55"/>
  <c r="K53" i="55"/>
  <c r="L53" i="55"/>
  <c r="D54" i="55"/>
  <c r="E54" i="55"/>
  <c r="N54" i="55" s="1"/>
  <c r="G54" i="55"/>
  <c r="H54" i="55"/>
  <c r="I54" i="55"/>
  <c r="J54" i="55"/>
  <c r="K54" i="55"/>
  <c r="L54" i="55"/>
  <c r="D55" i="55"/>
  <c r="E55" i="55"/>
  <c r="G55" i="55"/>
  <c r="H55" i="55"/>
  <c r="I55" i="55"/>
  <c r="J55" i="55"/>
  <c r="K55" i="55"/>
  <c r="L55" i="55"/>
  <c r="D56" i="55"/>
  <c r="E56" i="55"/>
  <c r="G56" i="55"/>
  <c r="H56" i="55"/>
  <c r="I56" i="55"/>
  <c r="J56" i="55"/>
  <c r="K56" i="55"/>
  <c r="L56" i="55"/>
  <c r="R56" i="55"/>
  <c r="O50" i="54"/>
  <c r="Q50" i="54"/>
  <c r="S50" i="54"/>
  <c r="U50" i="54"/>
  <c r="W50" i="54"/>
  <c r="Q51" i="54"/>
  <c r="U51" i="54"/>
  <c r="W51" i="54"/>
  <c r="O52" i="54"/>
  <c r="Q52" i="54"/>
  <c r="S52" i="54"/>
  <c r="U52" i="54"/>
  <c r="W52" i="54"/>
  <c r="Q53" i="54"/>
  <c r="U53" i="54"/>
  <c r="W53" i="54"/>
  <c r="O54" i="54"/>
  <c r="Q54" i="54"/>
  <c r="S54" i="54"/>
  <c r="U54" i="54"/>
  <c r="W54" i="54"/>
  <c r="Q55" i="54"/>
  <c r="S55" i="54"/>
  <c r="U55" i="54"/>
  <c r="W55" i="54"/>
  <c r="O56" i="54"/>
  <c r="Q56" i="54"/>
  <c r="S56" i="54"/>
  <c r="U56" i="54"/>
  <c r="W56" i="54"/>
  <c r="Q57" i="54"/>
  <c r="U57" i="54"/>
  <c r="W57" i="54"/>
  <c r="L60" i="55"/>
  <c r="K60" i="55"/>
  <c r="J60" i="55"/>
  <c r="I60" i="55"/>
  <c r="H60" i="55"/>
  <c r="E60" i="55"/>
  <c r="D60" i="55"/>
  <c r="R60" i="55" s="1"/>
  <c r="L59" i="55"/>
  <c r="K59" i="55"/>
  <c r="J59" i="55"/>
  <c r="I59" i="55"/>
  <c r="H59" i="55"/>
  <c r="G59" i="55"/>
  <c r="E59" i="55"/>
  <c r="D59" i="55"/>
  <c r="R59" i="55" s="1"/>
  <c r="L58" i="55"/>
  <c r="K58" i="55"/>
  <c r="J58" i="55"/>
  <c r="I58" i="55"/>
  <c r="H58" i="55"/>
  <c r="G58" i="55"/>
  <c r="E58" i="55"/>
  <c r="D58" i="55"/>
  <c r="L57" i="55"/>
  <c r="K57" i="55"/>
  <c r="J57" i="55"/>
  <c r="I57" i="55"/>
  <c r="H57" i="55"/>
  <c r="G57" i="55"/>
  <c r="E57" i="55"/>
  <c r="D57" i="55"/>
  <c r="R57" i="55" s="1"/>
  <c r="W60" i="54"/>
  <c r="U60" i="54"/>
  <c r="Q60" i="54"/>
  <c r="D60" i="54"/>
  <c r="C60" i="54"/>
  <c r="S60" i="54" s="1"/>
  <c r="W59" i="54"/>
  <c r="U59" i="54"/>
  <c r="Q59" i="54"/>
  <c r="D59" i="54"/>
  <c r="C59" i="54"/>
  <c r="S59" i="54" s="1"/>
  <c r="W58" i="54"/>
  <c r="U58" i="54"/>
  <c r="Q58" i="54"/>
  <c r="D58" i="54"/>
  <c r="C58" i="54"/>
  <c r="S58" i="54" s="1"/>
  <c r="D59" i="29"/>
  <c r="E59" i="29"/>
  <c r="G59" i="29"/>
  <c r="H59" i="29"/>
  <c r="I59" i="29"/>
  <c r="J59" i="29"/>
  <c r="K59" i="29"/>
  <c r="L59" i="29"/>
  <c r="D60" i="29"/>
  <c r="E60" i="29"/>
  <c r="G60" i="29"/>
  <c r="H60" i="29"/>
  <c r="I60" i="29"/>
  <c r="J60" i="29"/>
  <c r="K60" i="29"/>
  <c r="L60" i="29"/>
  <c r="C59" i="28"/>
  <c r="D59" i="28"/>
  <c r="O59" i="28"/>
  <c r="Q59" i="28"/>
  <c r="S59" i="28"/>
  <c r="U59" i="28"/>
  <c r="W59" i="28"/>
  <c r="C60" i="28"/>
  <c r="D60" i="28"/>
  <c r="Q60" i="28"/>
  <c r="S60" i="28"/>
  <c r="U60" i="28"/>
  <c r="W60" i="28"/>
  <c r="L60" i="53"/>
  <c r="K60" i="53"/>
  <c r="J60" i="53"/>
  <c r="I60" i="53"/>
  <c r="H60" i="53"/>
  <c r="G60" i="53"/>
  <c r="E60" i="53"/>
  <c r="D60" i="53"/>
  <c r="N60" i="53" s="1"/>
  <c r="L59" i="53"/>
  <c r="K59" i="53"/>
  <c r="J59" i="53"/>
  <c r="I59" i="53"/>
  <c r="H59" i="53"/>
  <c r="G59" i="53"/>
  <c r="E59" i="53"/>
  <c r="D59" i="53"/>
  <c r="R59" i="53" s="1"/>
  <c r="L58" i="53"/>
  <c r="K58" i="53"/>
  <c r="J58" i="53"/>
  <c r="I58" i="53"/>
  <c r="H58" i="53"/>
  <c r="G58" i="53"/>
  <c r="E58" i="53"/>
  <c r="D58" i="53"/>
  <c r="N58" i="53" s="1"/>
  <c r="L57" i="53"/>
  <c r="K57" i="53"/>
  <c r="J57" i="53"/>
  <c r="I57" i="53"/>
  <c r="H57" i="53"/>
  <c r="G57" i="53"/>
  <c r="V60" i="53" s="1"/>
  <c r="E57" i="53"/>
  <c r="D57" i="53"/>
  <c r="R57" i="53" s="1"/>
  <c r="C59" i="26"/>
  <c r="D59" i="26"/>
  <c r="Q59" i="26"/>
  <c r="S59" i="26"/>
  <c r="U59" i="26"/>
  <c r="W59" i="26"/>
  <c r="C60" i="26"/>
  <c r="D60" i="26"/>
  <c r="Q60" i="26"/>
  <c r="S60" i="26"/>
  <c r="U60" i="26"/>
  <c r="W60" i="26"/>
  <c r="V71" i="29" l="1"/>
  <c r="P71" i="29"/>
  <c r="Q71" i="29" s="1"/>
  <c r="T71" i="29"/>
  <c r="V70" i="29"/>
  <c r="P70" i="29"/>
  <c r="T70" i="29"/>
  <c r="W46" i="55"/>
  <c r="N60" i="29"/>
  <c r="O71" i="29" s="1"/>
  <c r="N59" i="29"/>
  <c r="O70" i="29" s="1"/>
  <c r="S53" i="54"/>
  <c r="T61" i="54" s="1"/>
  <c r="V61" i="54" s="1"/>
  <c r="O51" i="54"/>
  <c r="R54" i="55"/>
  <c r="V52" i="55"/>
  <c r="V49" i="55"/>
  <c r="P60" i="55"/>
  <c r="R46" i="55"/>
  <c r="S46" i="55" s="1"/>
  <c r="T70" i="38"/>
  <c r="V70" i="38"/>
  <c r="P70" i="38"/>
  <c r="V71" i="32"/>
  <c r="T71" i="32"/>
  <c r="P71" i="32"/>
  <c r="V70" i="34"/>
  <c r="T70" i="34"/>
  <c r="P70" i="34"/>
  <c r="V46" i="54"/>
  <c r="V55" i="55"/>
  <c r="P64" i="55"/>
  <c r="T64" i="55"/>
  <c r="P62" i="55"/>
  <c r="T62" i="55"/>
  <c r="R60" i="38"/>
  <c r="S71" i="38" s="1"/>
  <c r="U71" i="38" s="1"/>
  <c r="T70" i="32"/>
  <c r="V70" i="32"/>
  <c r="P70" i="32"/>
  <c r="P61" i="55"/>
  <c r="T61" i="55"/>
  <c r="P47" i="54"/>
  <c r="V56" i="55"/>
  <c r="N56" i="55"/>
  <c r="N55" i="55"/>
  <c r="O65" i="55" s="1"/>
  <c r="P65" i="55"/>
  <c r="V65" i="55"/>
  <c r="T65" i="55"/>
  <c r="V64" i="55"/>
  <c r="V62" i="55"/>
  <c r="V63" i="55"/>
  <c r="V61" i="55"/>
  <c r="N53" i="55"/>
  <c r="T63" i="55"/>
  <c r="P63" i="55"/>
  <c r="R49" i="55"/>
  <c r="X46" i="54"/>
  <c r="R46" i="54"/>
  <c r="P71" i="38"/>
  <c r="Q71" i="38" s="1"/>
  <c r="V71" i="38"/>
  <c r="W71" i="38" s="1"/>
  <c r="T71" i="38"/>
  <c r="V71" i="34"/>
  <c r="W71" i="34" s="1"/>
  <c r="T71" i="34"/>
  <c r="P71" i="34"/>
  <c r="Q71" i="34" s="1"/>
  <c r="O70" i="34"/>
  <c r="T60" i="53"/>
  <c r="S61" i="53"/>
  <c r="S62" i="53"/>
  <c r="V62" i="53"/>
  <c r="P62" i="53"/>
  <c r="T62" i="53"/>
  <c r="T61" i="53"/>
  <c r="V61" i="53"/>
  <c r="P61" i="53"/>
  <c r="N60" i="32"/>
  <c r="V62" i="57"/>
  <c r="P62" i="57"/>
  <c r="T62" i="57"/>
  <c r="V61" i="57"/>
  <c r="T61" i="57"/>
  <c r="P61" i="57"/>
  <c r="O60" i="28"/>
  <c r="O58" i="54"/>
  <c r="O59" i="54"/>
  <c r="O60" i="54"/>
  <c r="N58" i="55"/>
  <c r="R58" i="55"/>
  <c r="R52" i="55"/>
  <c r="S63" i="55" s="1"/>
  <c r="U63" i="55" s="1"/>
  <c r="O57" i="54"/>
  <c r="O55" i="54"/>
  <c r="P61" i="54" s="1"/>
  <c r="O49" i="54"/>
  <c r="S49" i="54"/>
  <c r="T51" i="54"/>
  <c r="X47" i="54"/>
  <c r="P47" i="55"/>
  <c r="S62" i="57"/>
  <c r="V60" i="57"/>
  <c r="P60" i="57"/>
  <c r="V59" i="57"/>
  <c r="O60" i="33"/>
  <c r="R60" i="34"/>
  <c r="S71" i="34" s="1"/>
  <c r="U71" i="34" s="1"/>
  <c r="R60" i="32"/>
  <c r="S70" i="32" s="1"/>
  <c r="U70" i="32" s="1"/>
  <c r="O60" i="31"/>
  <c r="O59" i="31"/>
  <c r="S60" i="31"/>
  <c r="S59" i="31"/>
  <c r="S60" i="57"/>
  <c r="T60" i="57"/>
  <c r="P58" i="57"/>
  <c r="T58" i="57"/>
  <c r="N59" i="57"/>
  <c r="N58" i="57"/>
  <c r="V58" i="57"/>
  <c r="P59" i="57"/>
  <c r="T59" i="57"/>
  <c r="N60" i="57"/>
  <c r="O48" i="55"/>
  <c r="W48" i="55" s="1"/>
  <c r="O47" i="55"/>
  <c r="W47" i="55" s="1"/>
  <c r="T49" i="55"/>
  <c r="T48" i="55"/>
  <c r="P48" i="55"/>
  <c r="Q48" i="55" s="1"/>
  <c r="R47" i="55"/>
  <c r="T46" i="55"/>
  <c r="U46" i="55" s="1"/>
  <c r="P46" i="55"/>
  <c r="Q46" i="55" s="1"/>
  <c r="O49" i="55"/>
  <c r="W49" i="55" s="1"/>
  <c r="T47" i="55"/>
  <c r="T48" i="54"/>
  <c r="V48" i="54" s="1"/>
  <c r="T50" i="54"/>
  <c r="V50" i="54" s="1"/>
  <c r="P48" i="54"/>
  <c r="X48" i="54" s="1"/>
  <c r="R47" i="54"/>
  <c r="P49" i="54"/>
  <c r="R49" i="54" s="1"/>
  <c r="V47" i="54"/>
  <c r="T49" i="54"/>
  <c r="V49" i="54" s="1"/>
  <c r="P56" i="54"/>
  <c r="R56" i="54" s="1"/>
  <c r="P50" i="54"/>
  <c r="R50" i="54" s="1"/>
  <c r="P51" i="54"/>
  <c r="X51" i="54" s="1"/>
  <c r="O50" i="55"/>
  <c r="P49" i="55"/>
  <c r="V53" i="55"/>
  <c r="P51" i="55"/>
  <c r="V54" i="55"/>
  <c r="V50" i="55"/>
  <c r="P52" i="54"/>
  <c r="R52" i="54" s="1"/>
  <c r="P57" i="54"/>
  <c r="X57" i="54" s="1"/>
  <c r="P54" i="54"/>
  <c r="X54" i="54" s="1"/>
  <c r="T57" i="54"/>
  <c r="V57" i="54" s="1"/>
  <c r="P53" i="54"/>
  <c r="X53" i="54" s="1"/>
  <c r="T52" i="54"/>
  <c r="V52" i="54" s="1"/>
  <c r="V51" i="54"/>
  <c r="N51" i="55"/>
  <c r="O54" i="55" s="1"/>
  <c r="T60" i="55"/>
  <c r="T56" i="55"/>
  <c r="P56" i="55"/>
  <c r="R55" i="55"/>
  <c r="T54" i="55"/>
  <c r="P54" i="55"/>
  <c r="R53" i="55"/>
  <c r="T52" i="55"/>
  <c r="P52" i="55"/>
  <c r="R51" i="55"/>
  <c r="S61" i="55" s="1"/>
  <c r="U61" i="55" s="1"/>
  <c r="T50" i="55"/>
  <c r="P50" i="55"/>
  <c r="P57" i="55"/>
  <c r="T55" i="55"/>
  <c r="P55" i="55"/>
  <c r="T53" i="55"/>
  <c r="P53" i="55"/>
  <c r="T51" i="55"/>
  <c r="T57" i="55"/>
  <c r="V58" i="55"/>
  <c r="P59" i="55"/>
  <c r="T59" i="55"/>
  <c r="N60" i="55"/>
  <c r="V60" i="55"/>
  <c r="N57" i="55"/>
  <c r="V57" i="55"/>
  <c r="P58" i="55"/>
  <c r="T58" i="55"/>
  <c r="N59" i="55"/>
  <c r="V59" i="55"/>
  <c r="R60" i="29"/>
  <c r="S71" i="29" s="1"/>
  <c r="R59" i="29"/>
  <c r="S70" i="29" s="1"/>
  <c r="U70" i="29" s="1"/>
  <c r="T57" i="53"/>
  <c r="R58" i="53"/>
  <c r="P59" i="53"/>
  <c r="R60" i="53"/>
  <c r="N57" i="53"/>
  <c r="V57" i="53"/>
  <c r="P58" i="53"/>
  <c r="T58" i="53"/>
  <c r="N59" i="53"/>
  <c r="V59" i="53"/>
  <c r="P60" i="53"/>
  <c r="P57" i="53"/>
  <c r="V58" i="53"/>
  <c r="T59" i="53"/>
  <c r="O60" i="26"/>
  <c r="O59" i="26"/>
  <c r="R61" i="54" l="1"/>
  <c r="X61" i="54"/>
  <c r="P60" i="54"/>
  <c r="R60" i="54" s="1"/>
  <c r="W65" i="55"/>
  <c r="S70" i="34"/>
  <c r="U70" i="34" s="1"/>
  <c r="Q70" i="34"/>
  <c r="T56" i="54"/>
  <c r="V56" i="54" s="1"/>
  <c r="T60" i="54"/>
  <c r="V60" i="54" s="1"/>
  <c r="P58" i="54"/>
  <c r="R58" i="54" s="1"/>
  <c r="P55" i="54"/>
  <c r="R55" i="54" s="1"/>
  <c r="T58" i="54"/>
  <c r="V58" i="54" s="1"/>
  <c r="T53" i="54"/>
  <c r="V53" i="54" s="1"/>
  <c r="U62" i="57"/>
  <c r="T55" i="54"/>
  <c r="V55" i="54" s="1"/>
  <c r="S62" i="55"/>
  <c r="U62" i="55" s="1"/>
  <c r="Q65" i="55"/>
  <c r="Q70" i="32"/>
  <c r="S65" i="55"/>
  <c r="U65" i="55" s="1"/>
  <c r="Q70" i="29"/>
  <c r="W71" i="29"/>
  <c r="S71" i="32"/>
  <c r="U71" i="32" s="1"/>
  <c r="O71" i="32"/>
  <c r="W71" i="32" s="1"/>
  <c r="U71" i="29"/>
  <c r="T59" i="54"/>
  <c r="V59" i="54" s="1"/>
  <c r="P59" i="54"/>
  <c r="R59" i="54" s="1"/>
  <c r="S64" i="55"/>
  <c r="U64" i="55" s="1"/>
  <c r="X56" i="54"/>
  <c r="T54" i="54"/>
  <c r="V54" i="54" s="1"/>
  <c r="S49" i="55"/>
  <c r="U49" i="55" s="1"/>
  <c r="O64" i="55"/>
  <c r="Q64" i="55" s="1"/>
  <c r="W70" i="32"/>
  <c r="W70" i="34"/>
  <c r="O70" i="32"/>
  <c r="W70" i="29"/>
  <c r="O61" i="55"/>
  <c r="Q61" i="55" s="1"/>
  <c r="U62" i="53"/>
  <c r="O61" i="53"/>
  <c r="W61" i="53" s="1"/>
  <c r="O62" i="53"/>
  <c r="Q62" i="53" s="1"/>
  <c r="U61" i="53"/>
  <c r="O62" i="57"/>
  <c r="Q62" i="57" s="1"/>
  <c r="S59" i="57"/>
  <c r="U59" i="57" s="1"/>
  <c r="S61" i="57"/>
  <c r="U61" i="57" s="1"/>
  <c r="S58" i="57"/>
  <c r="U58" i="57" s="1"/>
  <c r="O62" i="55"/>
  <c r="O63" i="55"/>
  <c r="O59" i="57"/>
  <c r="W59" i="57" s="1"/>
  <c r="O61" i="57"/>
  <c r="O58" i="57"/>
  <c r="W58" i="57" s="1"/>
  <c r="O60" i="57"/>
  <c r="U60" i="57"/>
  <c r="O55" i="55"/>
  <c r="W55" i="55" s="1"/>
  <c r="Q49" i="55"/>
  <c r="S50" i="55"/>
  <c r="U50" i="55" s="1"/>
  <c r="S48" i="55"/>
  <c r="U48" i="55" s="1"/>
  <c r="S47" i="55"/>
  <c r="W50" i="55"/>
  <c r="U47" i="55"/>
  <c r="Q47" i="55"/>
  <c r="Q50" i="55"/>
  <c r="X49" i="54"/>
  <c r="R48" i="54"/>
  <c r="R51" i="54"/>
  <c r="X52" i="54"/>
  <c r="X50" i="54"/>
  <c r="R57" i="54"/>
  <c r="R53" i="54"/>
  <c r="R54" i="54"/>
  <c r="W54" i="55"/>
  <c r="Q55" i="55"/>
  <c r="S59" i="55"/>
  <c r="U59" i="55" s="1"/>
  <c r="O53" i="55"/>
  <c r="W53" i="55" s="1"/>
  <c r="O51" i="55"/>
  <c r="Q51" i="55" s="1"/>
  <c r="X60" i="54"/>
  <c r="Q54" i="55"/>
  <c r="O56" i="55"/>
  <c r="W56" i="55" s="1"/>
  <c r="O52" i="55"/>
  <c r="W52" i="55" s="1"/>
  <c r="X55" i="54"/>
  <c r="S57" i="55"/>
  <c r="U57" i="55" s="1"/>
  <c r="S60" i="55"/>
  <c r="U60" i="55" s="1"/>
  <c r="S52" i="55"/>
  <c r="U52" i="55" s="1"/>
  <c r="S54" i="55"/>
  <c r="U54" i="55" s="1"/>
  <c r="S56" i="55"/>
  <c r="S51" i="55"/>
  <c r="U51" i="55" s="1"/>
  <c r="S53" i="55"/>
  <c r="U53" i="55" s="1"/>
  <c r="S55" i="55"/>
  <c r="U55" i="55" s="1"/>
  <c r="U56" i="55"/>
  <c r="S58" i="55"/>
  <c r="U58" i="55" s="1"/>
  <c r="X59" i="54"/>
  <c r="X58" i="54"/>
  <c r="O59" i="55"/>
  <c r="W59" i="55" s="1"/>
  <c r="O60" i="55"/>
  <c r="Q60" i="55" s="1"/>
  <c r="O58" i="55"/>
  <c r="W58" i="55" s="1"/>
  <c r="O57" i="55"/>
  <c r="Q57" i="55" s="1"/>
  <c r="O58" i="53"/>
  <c r="W58" i="53" s="1"/>
  <c r="O57" i="53"/>
  <c r="Q57" i="53" s="1"/>
  <c r="S59" i="53"/>
  <c r="U59" i="53" s="1"/>
  <c r="S57" i="53"/>
  <c r="U57" i="53" s="1"/>
  <c r="S58" i="53"/>
  <c r="U58" i="53" s="1"/>
  <c r="S60" i="53"/>
  <c r="U60" i="53" s="1"/>
  <c r="O60" i="53"/>
  <c r="W60" i="53" s="1"/>
  <c r="O59" i="53"/>
  <c r="Q59" i="53" s="1"/>
  <c r="Q71" i="32" l="1"/>
  <c r="W51" i="55"/>
  <c r="W62" i="57"/>
  <c r="W64" i="55"/>
  <c r="Q61" i="53"/>
  <c r="W62" i="53"/>
  <c r="Q59" i="57"/>
  <c r="W62" i="55"/>
  <c r="Q62" i="55"/>
  <c r="W61" i="55"/>
  <c r="Q63" i="55"/>
  <c r="W63" i="55"/>
  <c r="W61" i="57"/>
  <c r="Q61" i="57"/>
  <c r="Q58" i="57"/>
  <c r="W60" i="57"/>
  <c r="Q60" i="57"/>
  <c r="Q52" i="55"/>
  <c r="Q53" i="55"/>
  <c r="Q56" i="55"/>
  <c r="Q59" i="55"/>
  <c r="W60" i="55"/>
  <c r="Q58" i="55"/>
  <c r="W57" i="55"/>
  <c r="W59" i="53"/>
  <c r="Q58" i="53"/>
  <c r="W57" i="53"/>
  <c r="Q60" i="53"/>
  <c r="D60" i="25" l="1"/>
  <c r="E60" i="25"/>
  <c r="G60" i="25"/>
  <c r="H60" i="25"/>
  <c r="I60" i="25"/>
  <c r="J60" i="25"/>
  <c r="K60" i="25"/>
  <c r="L60" i="25"/>
  <c r="N60" i="25"/>
  <c r="R60" i="25"/>
  <c r="C60" i="24"/>
  <c r="S60" i="24" s="1"/>
  <c r="D60" i="24"/>
  <c r="Q60" i="24"/>
  <c r="U60" i="24"/>
  <c r="W60" i="24"/>
  <c r="O60" i="24" l="1"/>
  <c r="D59" i="23"/>
  <c r="E59" i="23"/>
  <c r="N59" i="23" s="1"/>
  <c r="O70" i="23" s="1"/>
  <c r="G59" i="23"/>
  <c r="H59" i="23"/>
  <c r="I59" i="23"/>
  <c r="J59" i="23"/>
  <c r="K59" i="23"/>
  <c r="L59" i="23"/>
  <c r="R59" i="23"/>
  <c r="D60" i="23"/>
  <c r="R60" i="23" s="1"/>
  <c r="E60" i="23"/>
  <c r="G60" i="23"/>
  <c r="H60" i="23"/>
  <c r="I60" i="23"/>
  <c r="J60" i="23"/>
  <c r="K60" i="23"/>
  <c r="L60" i="23"/>
  <c r="N60" i="23"/>
  <c r="C59" i="22"/>
  <c r="D59" i="22"/>
  <c r="O59" i="22"/>
  <c r="Q59" i="22"/>
  <c r="S59" i="22"/>
  <c r="U59" i="22"/>
  <c r="W59" i="22"/>
  <c r="C60" i="22"/>
  <c r="D60" i="22"/>
  <c r="O60" i="22"/>
  <c r="Q60" i="22"/>
  <c r="S60" i="22"/>
  <c r="U60" i="22"/>
  <c r="W60" i="22"/>
  <c r="C60" i="18"/>
  <c r="O60" i="18" s="1"/>
  <c r="D60" i="18"/>
  <c r="Q60" i="18"/>
  <c r="S60" i="18"/>
  <c r="U60" i="18"/>
  <c r="W60" i="18"/>
  <c r="D60" i="19"/>
  <c r="E60" i="19"/>
  <c r="G60" i="19"/>
  <c r="H60" i="19"/>
  <c r="I60" i="19"/>
  <c r="J60" i="19"/>
  <c r="K60" i="19"/>
  <c r="L60" i="19"/>
  <c r="R60" i="19"/>
  <c r="S71" i="19" s="1"/>
  <c r="D59" i="19"/>
  <c r="E59" i="19"/>
  <c r="G59" i="19"/>
  <c r="H59" i="19"/>
  <c r="I59" i="19"/>
  <c r="J59" i="19"/>
  <c r="K59" i="19"/>
  <c r="L59" i="19"/>
  <c r="N59" i="19"/>
  <c r="R59" i="19"/>
  <c r="C59" i="18"/>
  <c r="D59" i="18"/>
  <c r="Q59" i="18"/>
  <c r="U59" i="18"/>
  <c r="W59" i="18"/>
  <c r="N60" i="19" l="1"/>
  <c r="O71" i="19" s="1"/>
  <c r="P70" i="23"/>
  <c r="Q70" i="23" s="1"/>
  <c r="T70" i="23"/>
  <c r="V70" i="23"/>
  <c r="W70" i="23" s="1"/>
  <c r="P70" i="19"/>
  <c r="T70" i="19"/>
  <c r="V70" i="19"/>
  <c r="S70" i="23"/>
  <c r="S70" i="19"/>
  <c r="O70" i="19"/>
  <c r="V71" i="19"/>
  <c r="W71" i="19" s="1"/>
  <c r="P71" i="19"/>
  <c r="Q71" i="19" s="1"/>
  <c r="T71" i="19"/>
  <c r="U71" i="19" s="1"/>
  <c r="O59" i="18"/>
  <c r="S59" i="18"/>
  <c r="R59" i="51"/>
  <c r="S70" i="51" s="1"/>
  <c r="U70" i="51" s="1"/>
  <c r="R57" i="51"/>
  <c r="R56" i="51"/>
  <c r="R41" i="51"/>
  <c r="N40" i="51"/>
  <c r="R38" i="51"/>
  <c r="R37" i="51"/>
  <c r="N36" i="51"/>
  <c r="R34" i="51"/>
  <c r="R33" i="51"/>
  <c r="N32" i="51"/>
  <c r="R30" i="51"/>
  <c r="R29" i="51"/>
  <c r="N28" i="51"/>
  <c r="V37" i="51"/>
  <c r="R26" i="51"/>
  <c r="R25" i="51"/>
  <c r="P35" i="51"/>
  <c r="R24" i="51"/>
  <c r="T34" i="51"/>
  <c r="R23" i="51"/>
  <c r="P32" i="51"/>
  <c r="R21" i="51"/>
  <c r="P31" i="51"/>
  <c r="R20" i="51"/>
  <c r="R19" i="51"/>
  <c r="P28" i="51"/>
  <c r="R17" i="51"/>
  <c r="R16" i="51"/>
  <c r="T26" i="51"/>
  <c r="R15" i="51"/>
  <c r="T25" i="51"/>
  <c r="R14" i="51"/>
  <c r="R11" i="51"/>
  <c r="R10" i="51"/>
  <c r="R7" i="51"/>
  <c r="R5" i="51"/>
  <c r="R4" i="51"/>
  <c r="R3" i="51"/>
  <c r="V6" i="51"/>
  <c r="W70" i="19" l="1"/>
  <c r="U70" i="19"/>
  <c r="Q70" i="19"/>
  <c r="U70" i="23"/>
  <c r="R6" i="51"/>
  <c r="N8" i="51"/>
  <c r="R8" i="51"/>
  <c r="N9" i="51"/>
  <c r="R9" i="51"/>
  <c r="S18" i="51" s="1"/>
  <c r="N12" i="51"/>
  <c r="R12" i="51"/>
  <c r="V20" i="51"/>
  <c r="N13" i="51"/>
  <c r="R13" i="51"/>
  <c r="N18" i="51"/>
  <c r="R18" i="51"/>
  <c r="S25" i="51" s="1"/>
  <c r="U25" i="51" s="1"/>
  <c r="N22" i="51"/>
  <c r="R22" i="51"/>
  <c r="N27" i="51"/>
  <c r="R27" i="51"/>
  <c r="N31" i="51"/>
  <c r="R31" i="51"/>
  <c r="V41" i="51"/>
  <c r="N35" i="51"/>
  <c r="R35" i="51"/>
  <c r="N39" i="51"/>
  <c r="R39" i="51"/>
  <c r="N58" i="51"/>
  <c r="R58" i="51"/>
  <c r="V19" i="51"/>
  <c r="T19" i="51"/>
  <c r="T17" i="51"/>
  <c r="V10" i="51"/>
  <c r="P19" i="51"/>
  <c r="T11" i="51"/>
  <c r="V14" i="51"/>
  <c r="S14" i="51"/>
  <c r="N41" i="51"/>
  <c r="V56" i="51"/>
  <c r="R2" i="51"/>
  <c r="S16" i="51"/>
  <c r="T7" i="51"/>
  <c r="N10" i="51"/>
  <c r="V22" i="51"/>
  <c r="P13" i="51"/>
  <c r="N16" i="51"/>
  <c r="P34" i="51"/>
  <c r="V34" i="51"/>
  <c r="V33" i="51"/>
  <c r="T14" i="51"/>
  <c r="V23" i="51"/>
  <c r="T23" i="51"/>
  <c r="P23" i="51"/>
  <c r="V13" i="51"/>
  <c r="V16" i="51"/>
  <c r="N6" i="51"/>
  <c r="P9" i="51"/>
  <c r="P21" i="51"/>
  <c r="N14" i="51"/>
  <c r="N24" i="51"/>
  <c r="P2" i="51"/>
  <c r="T2" i="51"/>
  <c r="N3" i="51"/>
  <c r="V3" i="51"/>
  <c r="V15" i="51"/>
  <c r="P4" i="51"/>
  <c r="T4" i="51"/>
  <c r="N5" i="51"/>
  <c r="V5" i="51"/>
  <c r="V17" i="51"/>
  <c r="P6" i="51"/>
  <c r="N7" i="51"/>
  <c r="V7" i="51"/>
  <c r="T8" i="51"/>
  <c r="T20" i="51"/>
  <c r="P20" i="51"/>
  <c r="P10" i="51"/>
  <c r="N11" i="51"/>
  <c r="V11" i="51"/>
  <c r="T12" i="51"/>
  <c r="T24" i="51"/>
  <c r="P24" i="51"/>
  <c r="P14" i="51"/>
  <c r="S26" i="51"/>
  <c r="U26" i="51" s="1"/>
  <c r="N15" i="51"/>
  <c r="V28" i="51"/>
  <c r="T28" i="51"/>
  <c r="T33" i="51"/>
  <c r="V36" i="51"/>
  <c r="T36" i="51"/>
  <c r="N26" i="51"/>
  <c r="P38" i="51"/>
  <c r="V38" i="51"/>
  <c r="N29" i="51"/>
  <c r="T41" i="51"/>
  <c r="T38" i="51"/>
  <c r="V58" i="51"/>
  <c r="P7" i="51"/>
  <c r="V8" i="51"/>
  <c r="T9" i="51"/>
  <c r="V21" i="51"/>
  <c r="P11" i="51"/>
  <c r="V12" i="51"/>
  <c r="T13" i="51"/>
  <c r="V25" i="51"/>
  <c r="P15" i="51"/>
  <c r="P27" i="51"/>
  <c r="P30" i="51"/>
  <c r="V30" i="51"/>
  <c r="N20" i="51"/>
  <c r="T21" i="51"/>
  <c r="V24" i="51"/>
  <c r="P39" i="51"/>
  <c r="V29" i="51"/>
  <c r="N33" i="51"/>
  <c r="P36" i="51"/>
  <c r="V59" i="51"/>
  <c r="N2" i="51"/>
  <c r="V2" i="51"/>
  <c r="P3" i="51"/>
  <c r="T3" i="51"/>
  <c r="N4" i="51"/>
  <c r="V4" i="51"/>
  <c r="T16" i="51"/>
  <c r="U16" i="51" s="1"/>
  <c r="P16" i="51"/>
  <c r="P5" i="51"/>
  <c r="T5" i="51"/>
  <c r="T6" i="51"/>
  <c r="T18" i="51"/>
  <c r="P18" i="51"/>
  <c r="P8" i="51"/>
  <c r="V9" i="51"/>
  <c r="T10" i="51"/>
  <c r="T22" i="51"/>
  <c r="P22" i="51"/>
  <c r="P12" i="51"/>
  <c r="P26" i="51"/>
  <c r="V26" i="51"/>
  <c r="T15" i="51"/>
  <c r="P17" i="51"/>
  <c r="T29" i="51"/>
  <c r="V18" i="51"/>
  <c r="V32" i="51"/>
  <c r="T32" i="51"/>
  <c r="P25" i="51"/>
  <c r="T37" i="51"/>
  <c r="V40" i="51"/>
  <c r="T30" i="51"/>
  <c r="N37" i="51"/>
  <c r="P40" i="51"/>
  <c r="T59" i="51"/>
  <c r="T27" i="51"/>
  <c r="R28" i="51"/>
  <c r="P29" i="51"/>
  <c r="N30" i="51"/>
  <c r="T31" i="51"/>
  <c r="R32" i="51"/>
  <c r="P33" i="51"/>
  <c r="N34" i="51"/>
  <c r="T35" i="51"/>
  <c r="R36" i="51"/>
  <c r="P37" i="51"/>
  <c r="N38" i="51"/>
  <c r="T39" i="51"/>
  <c r="R40" i="51"/>
  <c r="P41" i="51"/>
  <c r="T56" i="51"/>
  <c r="P56" i="51"/>
  <c r="P57" i="51"/>
  <c r="N17" i="51"/>
  <c r="N19" i="51"/>
  <c r="N21" i="51"/>
  <c r="N23" i="51"/>
  <c r="N25" i="51"/>
  <c r="V27" i="51"/>
  <c r="V31" i="51"/>
  <c r="V35" i="51"/>
  <c r="V39" i="51"/>
  <c r="T40" i="51"/>
  <c r="S57" i="51"/>
  <c r="T58" i="51"/>
  <c r="P58" i="51"/>
  <c r="N56" i="51"/>
  <c r="T57" i="51"/>
  <c r="U57" i="51" s="1"/>
  <c r="P59" i="51"/>
  <c r="S56" i="51"/>
  <c r="V57" i="51"/>
  <c r="N57" i="51"/>
  <c r="O68" i="51" s="1"/>
  <c r="N59" i="51"/>
  <c r="O70" i="51" s="1"/>
  <c r="N59" i="45"/>
  <c r="O70" i="45" s="1"/>
  <c r="R59" i="45"/>
  <c r="S70" i="45" s="1"/>
  <c r="U70" i="45" s="1"/>
  <c r="R59" i="49"/>
  <c r="S70" i="49" s="1"/>
  <c r="U70" i="49" s="1"/>
  <c r="R58" i="49"/>
  <c r="R57" i="49"/>
  <c r="R56" i="49"/>
  <c r="R54" i="49"/>
  <c r="R52" i="49"/>
  <c r="R50" i="49"/>
  <c r="R49" i="49"/>
  <c r="V59" i="49"/>
  <c r="R48" i="49"/>
  <c r="V57" i="49"/>
  <c r="R46" i="49"/>
  <c r="V55" i="49"/>
  <c r="R44" i="49"/>
  <c r="V53" i="49"/>
  <c r="R42" i="49"/>
  <c r="R41" i="49"/>
  <c r="V51" i="49"/>
  <c r="R40" i="49"/>
  <c r="V49" i="49"/>
  <c r="R38" i="49"/>
  <c r="T48" i="49"/>
  <c r="V47" i="49"/>
  <c r="R36" i="49"/>
  <c r="V45" i="49"/>
  <c r="R34" i="49"/>
  <c r="R33" i="49"/>
  <c r="R32" i="49"/>
  <c r="T42" i="49"/>
  <c r="R30" i="49"/>
  <c r="R29" i="49"/>
  <c r="R28" i="49"/>
  <c r="T38" i="49"/>
  <c r="N26" i="49"/>
  <c r="R25" i="49"/>
  <c r="R24" i="49"/>
  <c r="R23" i="49"/>
  <c r="R22" i="49"/>
  <c r="T32" i="49"/>
  <c r="R21" i="49"/>
  <c r="R19" i="49"/>
  <c r="V29" i="49"/>
  <c r="R18" i="49"/>
  <c r="V28" i="49"/>
  <c r="R17" i="49"/>
  <c r="N16" i="49"/>
  <c r="R15" i="49"/>
  <c r="R14" i="49"/>
  <c r="R13" i="49"/>
  <c r="N12" i="49"/>
  <c r="R11" i="49"/>
  <c r="R10" i="49"/>
  <c r="R9" i="49"/>
  <c r="R7" i="49"/>
  <c r="N6" i="49"/>
  <c r="R4" i="49"/>
  <c r="R3" i="49"/>
  <c r="R2" i="49"/>
  <c r="S15" i="51" l="1"/>
  <c r="S27" i="51"/>
  <c r="S24" i="51"/>
  <c r="U24" i="51" s="1"/>
  <c r="Q68" i="51"/>
  <c r="W68" i="51"/>
  <c r="U27" i="51"/>
  <c r="U21" i="51"/>
  <c r="S20" i="51"/>
  <c r="U20" i="51" s="1"/>
  <c r="S22" i="51"/>
  <c r="S21" i="51"/>
  <c r="S59" i="51"/>
  <c r="U59" i="51" s="1"/>
  <c r="S69" i="51"/>
  <c r="U69" i="51" s="1"/>
  <c r="Q70" i="45"/>
  <c r="W70" i="45"/>
  <c r="S19" i="51"/>
  <c r="U19" i="51" s="1"/>
  <c r="S17" i="51"/>
  <c r="U17" i="51" s="1"/>
  <c r="O69" i="51"/>
  <c r="S68" i="49"/>
  <c r="U68" i="49" s="1"/>
  <c r="O36" i="51"/>
  <c r="W36" i="51" s="1"/>
  <c r="S69" i="49"/>
  <c r="U69" i="49" s="1"/>
  <c r="Q70" i="51"/>
  <c r="W70" i="51"/>
  <c r="S30" i="51"/>
  <c r="U30" i="51" s="1"/>
  <c r="U18" i="51"/>
  <c r="S68" i="51"/>
  <c r="U68" i="51" s="1"/>
  <c r="S65" i="51"/>
  <c r="U65" i="51" s="1"/>
  <c r="O56" i="51"/>
  <c r="W56" i="51" s="1"/>
  <c r="O66" i="51"/>
  <c r="O67" i="51"/>
  <c r="O64" i="51"/>
  <c r="O65" i="51"/>
  <c r="O62" i="51"/>
  <c r="O63" i="51"/>
  <c r="S64" i="51"/>
  <c r="U64" i="51" s="1"/>
  <c r="S63" i="51"/>
  <c r="U63" i="51" s="1"/>
  <c r="S67" i="51"/>
  <c r="U67" i="51" s="1"/>
  <c r="S62" i="51"/>
  <c r="U62" i="51" s="1"/>
  <c r="S66" i="51"/>
  <c r="U66" i="51" s="1"/>
  <c r="S67" i="49"/>
  <c r="U67" i="49" s="1"/>
  <c r="S61" i="51"/>
  <c r="U61" i="51" s="1"/>
  <c r="S58" i="51"/>
  <c r="U58" i="51" s="1"/>
  <c r="S60" i="51"/>
  <c r="U60" i="51" s="1"/>
  <c r="O60" i="51"/>
  <c r="O61" i="51"/>
  <c r="V5" i="49"/>
  <c r="V2" i="49"/>
  <c r="R8" i="49"/>
  <c r="R12" i="49"/>
  <c r="R16" i="49"/>
  <c r="T30" i="49"/>
  <c r="P32" i="49"/>
  <c r="N27" i="49"/>
  <c r="R27" i="49"/>
  <c r="N31" i="49"/>
  <c r="R31" i="49"/>
  <c r="O33" i="51"/>
  <c r="W33" i="51" s="1"/>
  <c r="O32" i="51"/>
  <c r="Q32" i="51" s="1"/>
  <c r="U56" i="51"/>
  <c r="O38" i="51"/>
  <c r="Q38" i="51" s="1"/>
  <c r="O39" i="51"/>
  <c r="Q39" i="51" s="1"/>
  <c r="O17" i="51"/>
  <c r="S23" i="51"/>
  <c r="U23" i="51" s="1"/>
  <c r="O57" i="51"/>
  <c r="W57" i="51" s="1"/>
  <c r="S37" i="51"/>
  <c r="U37" i="51" s="1"/>
  <c r="S31" i="51"/>
  <c r="U31" i="51" s="1"/>
  <c r="O30" i="51"/>
  <c r="W30" i="51" s="1"/>
  <c r="S41" i="51"/>
  <c r="W32" i="51"/>
  <c r="S28" i="51"/>
  <c r="S34" i="51"/>
  <c r="U34" i="51" s="1"/>
  <c r="W38" i="51"/>
  <c r="U28" i="51"/>
  <c r="O35" i="51"/>
  <c r="Q35" i="51" s="1"/>
  <c r="S33" i="51"/>
  <c r="U14" i="51"/>
  <c r="O27" i="51"/>
  <c r="W27" i="51" s="1"/>
  <c r="S32" i="51"/>
  <c r="U32" i="51" s="1"/>
  <c r="O29" i="51"/>
  <c r="W29" i="51" s="1"/>
  <c r="O59" i="51"/>
  <c r="Q59" i="51" s="1"/>
  <c r="O28" i="51"/>
  <c r="Q28" i="51" s="1"/>
  <c r="O41" i="51"/>
  <c r="W41" i="51" s="1"/>
  <c r="U15" i="51"/>
  <c r="S29" i="51"/>
  <c r="U29" i="51" s="1"/>
  <c r="U41" i="51"/>
  <c r="O18" i="51"/>
  <c r="W18" i="51" s="1"/>
  <c r="O16" i="51"/>
  <c r="Q16" i="51" s="1"/>
  <c r="S35" i="51"/>
  <c r="U35" i="51" s="1"/>
  <c r="O25" i="51"/>
  <c r="W25" i="51" s="1"/>
  <c r="O21" i="51"/>
  <c r="W21" i="51" s="1"/>
  <c r="S39" i="51"/>
  <c r="U39" i="51" s="1"/>
  <c r="S40" i="51"/>
  <c r="U40" i="51" s="1"/>
  <c r="O24" i="51"/>
  <c r="W24" i="51" s="1"/>
  <c r="O58" i="51"/>
  <c r="Q58" i="51" s="1"/>
  <c r="W39" i="51"/>
  <c r="O34" i="51"/>
  <c r="W34" i="51" s="1"/>
  <c r="Q29" i="51"/>
  <c r="S38" i="51"/>
  <c r="U38" i="51" s="1"/>
  <c r="S36" i="51"/>
  <c r="U36" i="51" s="1"/>
  <c r="U22" i="51"/>
  <c r="Q18" i="51"/>
  <c r="O15" i="51"/>
  <c r="W15" i="51" s="1"/>
  <c r="O13" i="51"/>
  <c r="W13" i="51" s="1"/>
  <c r="O11" i="51"/>
  <c r="Q11" i="51" s="1"/>
  <c r="O9" i="51"/>
  <c r="W9" i="51" s="1"/>
  <c r="O7" i="51"/>
  <c r="W7" i="51" s="1"/>
  <c r="O12" i="51"/>
  <c r="Q12" i="51" s="1"/>
  <c r="O10" i="51"/>
  <c r="W10" i="51" s="1"/>
  <c r="O8" i="51"/>
  <c r="Q8" i="51" s="1"/>
  <c r="O5" i="51"/>
  <c r="O3" i="51"/>
  <c r="Q3" i="51" s="1"/>
  <c r="O6" i="51"/>
  <c r="W6" i="51" s="1"/>
  <c r="O4" i="51"/>
  <c r="W4" i="51" s="1"/>
  <c r="O2" i="51"/>
  <c r="Q2" i="51" s="1"/>
  <c r="O31" i="51"/>
  <c r="Q31" i="51" s="1"/>
  <c r="Q27" i="51"/>
  <c r="W12" i="51"/>
  <c r="O40" i="51"/>
  <c r="Q40" i="51" s="1"/>
  <c r="O37" i="51"/>
  <c r="W37" i="51" s="1"/>
  <c r="U33" i="51"/>
  <c r="O26" i="51"/>
  <c r="Q26" i="51" s="1"/>
  <c r="O22" i="51"/>
  <c r="W22" i="51" s="1"/>
  <c r="O14" i="51"/>
  <c r="Q14" i="51" s="1"/>
  <c r="O20" i="51"/>
  <c r="W20" i="51" s="1"/>
  <c r="O19" i="51"/>
  <c r="W19" i="51" s="1"/>
  <c r="Q13" i="51"/>
  <c r="S13" i="51"/>
  <c r="U13" i="51" s="1"/>
  <c r="S11" i="51"/>
  <c r="U11" i="51" s="1"/>
  <c r="S9" i="51"/>
  <c r="U9" i="51" s="1"/>
  <c r="S7" i="51"/>
  <c r="U7" i="51" s="1"/>
  <c r="S12" i="51"/>
  <c r="U12" i="51" s="1"/>
  <c r="S10" i="51"/>
  <c r="U10" i="51" s="1"/>
  <c r="S8" i="51"/>
  <c r="U8" i="51" s="1"/>
  <c r="S6" i="51"/>
  <c r="U6" i="51" s="1"/>
  <c r="S5" i="51"/>
  <c r="U5" i="51" s="1"/>
  <c r="S3" i="51"/>
  <c r="U3" i="51" s="1"/>
  <c r="S4" i="51"/>
  <c r="U4" i="51" s="1"/>
  <c r="S2" i="51"/>
  <c r="U2" i="51" s="1"/>
  <c r="O23" i="51"/>
  <c r="Q23" i="51" s="1"/>
  <c r="T3" i="49"/>
  <c r="P3" i="49"/>
  <c r="T6" i="49"/>
  <c r="P28" i="49"/>
  <c r="S4" i="49"/>
  <c r="S2" i="49"/>
  <c r="S3" i="49"/>
  <c r="T15" i="49"/>
  <c r="R5" i="49"/>
  <c r="S18" i="49"/>
  <c r="T5" i="49"/>
  <c r="N8" i="49"/>
  <c r="N2" i="49"/>
  <c r="T14" i="49"/>
  <c r="P14" i="49"/>
  <c r="N4" i="49"/>
  <c r="V4" i="49"/>
  <c r="V16" i="49"/>
  <c r="T16" i="49"/>
  <c r="P16" i="49"/>
  <c r="P5" i="49"/>
  <c r="T17" i="49"/>
  <c r="P17" i="49"/>
  <c r="V17" i="49"/>
  <c r="P6" i="49"/>
  <c r="V6" i="49"/>
  <c r="V18" i="49"/>
  <c r="T18" i="49"/>
  <c r="P18" i="49"/>
  <c r="T7" i="49"/>
  <c r="T19" i="49"/>
  <c r="P9" i="49"/>
  <c r="N10" i="49"/>
  <c r="V10" i="49"/>
  <c r="V22" i="49"/>
  <c r="T22" i="49"/>
  <c r="P22" i="49"/>
  <c r="T11" i="49"/>
  <c r="T23" i="49"/>
  <c r="P13" i="49"/>
  <c r="N14" i="49"/>
  <c r="V14" i="49"/>
  <c r="T26" i="49"/>
  <c r="V26" i="49"/>
  <c r="T56" i="49"/>
  <c r="R6" i="49"/>
  <c r="S17" i="49" s="1"/>
  <c r="P26" i="49"/>
  <c r="N29" i="49"/>
  <c r="V41" i="49"/>
  <c r="T41" i="49"/>
  <c r="P41" i="49"/>
  <c r="V13" i="49"/>
  <c r="T12" i="49"/>
  <c r="P12" i="49"/>
  <c r="V11" i="49"/>
  <c r="T10" i="49"/>
  <c r="P10" i="49"/>
  <c r="V9" i="49"/>
  <c r="T8" i="49"/>
  <c r="P8" i="49"/>
  <c r="V7" i="49"/>
  <c r="P2" i="49"/>
  <c r="T2" i="49"/>
  <c r="N3" i="49"/>
  <c r="V3" i="49"/>
  <c r="V15" i="49"/>
  <c r="P4" i="49"/>
  <c r="T4" i="49"/>
  <c r="N5" i="49"/>
  <c r="P7" i="49"/>
  <c r="V8" i="49"/>
  <c r="V20" i="49"/>
  <c r="T20" i="49"/>
  <c r="P20" i="49"/>
  <c r="T9" i="49"/>
  <c r="T21" i="49"/>
  <c r="P11" i="49"/>
  <c r="V12" i="49"/>
  <c r="V24" i="49"/>
  <c r="T24" i="49"/>
  <c r="P24" i="49"/>
  <c r="T13" i="49"/>
  <c r="T25" i="49"/>
  <c r="P15" i="49"/>
  <c r="P30" i="49"/>
  <c r="R20" i="49"/>
  <c r="S25" i="49" s="1"/>
  <c r="N7" i="49"/>
  <c r="N9" i="49"/>
  <c r="N11" i="49"/>
  <c r="N13" i="49"/>
  <c r="N15" i="49"/>
  <c r="T27" i="49"/>
  <c r="P27" i="49"/>
  <c r="N17" i="49"/>
  <c r="T29" i="49"/>
  <c r="P29" i="49"/>
  <c r="N19" i="49"/>
  <c r="V19" i="49"/>
  <c r="T31" i="49"/>
  <c r="P31" i="49"/>
  <c r="N21" i="49"/>
  <c r="V21" i="49"/>
  <c r="V33" i="49"/>
  <c r="T33" i="49"/>
  <c r="P33" i="49"/>
  <c r="N23" i="49"/>
  <c r="V23" i="49"/>
  <c r="V35" i="49"/>
  <c r="T35" i="49"/>
  <c r="P35" i="49"/>
  <c r="N25" i="49"/>
  <c r="V25" i="49"/>
  <c r="V37" i="49"/>
  <c r="T37" i="49"/>
  <c r="P37" i="49"/>
  <c r="R35" i="49"/>
  <c r="T50" i="49"/>
  <c r="R43" i="49"/>
  <c r="T58" i="49"/>
  <c r="R51" i="49"/>
  <c r="R26" i="49"/>
  <c r="S33" i="49" s="1"/>
  <c r="V27" i="49"/>
  <c r="V39" i="49"/>
  <c r="T39" i="49"/>
  <c r="P39" i="49"/>
  <c r="T28" i="49"/>
  <c r="T40" i="49"/>
  <c r="V31" i="49"/>
  <c r="V43" i="49"/>
  <c r="T43" i="49"/>
  <c r="P43" i="49"/>
  <c r="T44" i="49"/>
  <c r="R37" i="49"/>
  <c r="T52" i="49"/>
  <c r="R45" i="49"/>
  <c r="R53" i="49"/>
  <c r="N18" i="49"/>
  <c r="V30" i="49"/>
  <c r="P19" i="49"/>
  <c r="N20" i="49"/>
  <c r="V32" i="49"/>
  <c r="P21" i="49"/>
  <c r="N22" i="49"/>
  <c r="T34" i="49"/>
  <c r="P34" i="49"/>
  <c r="V34" i="49"/>
  <c r="P23" i="49"/>
  <c r="N24" i="49"/>
  <c r="T36" i="49"/>
  <c r="P36" i="49"/>
  <c r="V36" i="49"/>
  <c r="P25" i="49"/>
  <c r="T46" i="49"/>
  <c r="R39" i="49"/>
  <c r="T54" i="49"/>
  <c r="R47" i="49"/>
  <c r="R55" i="49"/>
  <c r="S66" i="49" s="1"/>
  <c r="U66" i="49" s="1"/>
  <c r="N28" i="49"/>
  <c r="N30" i="49"/>
  <c r="N32" i="49"/>
  <c r="N34" i="49"/>
  <c r="N36" i="49"/>
  <c r="N38" i="49"/>
  <c r="V38" i="49"/>
  <c r="N40" i="49"/>
  <c r="V40" i="49"/>
  <c r="N42" i="49"/>
  <c r="V42" i="49"/>
  <c r="N44" i="49"/>
  <c r="V44" i="49"/>
  <c r="P45" i="49"/>
  <c r="T45" i="49"/>
  <c r="N46" i="49"/>
  <c r="V46" i="49"/>
  <c r="P47" i="49"/>
  <c r="T47" i="49"/>
  <c r="N48" i="49"/>
  <c r="V48" i="49"/>
  <c r="P49" i="49"/>
  <c r="T49" i="49"/>
  <c r="N50" i="49"/>
  <c r="V50" i="49"/>
  <c r="P51" i="49"/>
  <c r="T51" i="49"/>
  <c r="N52" i="49"/>
  <c r="V52" i="49"/>
  <c r="P53" i="49"/>
  <c r="T53" i="49"/>
  <c r="N54" i="49"/>
  <c r="V54" i="49"/>
  <c r="P55" i="49"/>
  <c r="T55" i="49"/>
  <c r="N56" i="49"/>
  <c r="V56" i="49"/>
  <c r="P57" i="49"/>
  <c r="T57" i="49"/>
  <c r="N58" i="49"/>
  <c r="V58" i="49"/>
  <c r="P59" i="49"/>
  <c r="T59" i="49"/>
  <c r="N33" i="49"/>
  <c r="N35" i="49"/>
  <c r="N37" i="49"/>
  <c r="P38" i="49"/>
  <c r="N39" i="49"/>
  <c r="P40" i="49"/>
  <c r="N41" i="49"/>
  <c r="P42" i="49"/>
  <c r="N43" i="49"/>
  <c r="P44" i="49"/>
  <c r="N45" i="49"/>
  <c r="P46" i="49"/>
  <c r="N47" i="49"/>
  <c r="P48" i="49"/>
  <c r="N49" i="49"/>
  <c r="P50" i="49"/>
  <c r="N51" i="49"/>
  <c r="P52" i="49"/>
  <c r="N53" i="49"/>
  <c r="P54" i="49"/>
  <c r="N55" i="49"/>
  <c r="P56" i="49"/>
  <c r="N57" i="49"/>
  <c r="O68" i="49" s="1"/>
  <c r="P58" i="49"/>
  <c r="N59" i="49"/>
  <c r="O70" i="49" s="1"/>
  <c r="Q33" i="51" l="1"/>
  <c r="Q57" i="51"/>
  <c r="W28" i="51"/>
  <c r="W70" i="49"/>
  <c r="Q70" i="49"/>
  <c r="O69" i="49"/>
  <c r="U18" i="49"/>
  <c r="W14" i="51"/>
  <c r="Q24" i="51"/>
  <c r="Q36" i="51"/>
  <c r="Q56" i="51"/>
  <c r="W69" i="51"/>
  <c r="Q69" i="51"/>
  <c r="Q68" i="49"/>
  <c r="W68" i="49"/>
  <c r="W35" i="51"/>
  <c r="W63" i="51"/>
  <c r="Q63" i="51"/>
  <c r="Q67" i="51"/>
  <c r="W67" i="51"/>
  <c r="Q6" i="51"/>
  <c r="Q30" i="51"/>
  <c r="W62" i="51"/>
  <c r="Q62" i="51"/>
  <c r="W66" i="51"/>
  <c r="Q66" i="51"/>
  <c r="W65" i="51"/>
  <c r="Q65" i="51"/>
  <c r="W64" i="51"/>
  <c r="Q64" i="51"/>
  <c r="S64" i="49"/>
  <c r="U64" i="49" s="1"/>
  <c r="U2" i="49"/>
  <c r="S60" i="49"/>
  <c r="U60" i="49" s="1"/>
  <c r="S61" i="49"/>
  <c r="U61" i="49" s="1"/>
  <c r="O64" i="49"/>
  <c r="S63" i="49"/>
  <c r="U63" i="49" s="1"/>
  <c r="S62" i="49"/>
  <c r="U62" i="49" s="1"/>
  <c r="O66" i="49"/>
  <c r="O62" i="49"/>
  <c r="O67" i="49"/>
  <c r="O65" i="49"/>
  <c r="O63" i="49"/>
  <c r="O61" i="49"/>
  <c r="O60" i="49"/>
  <c r="S65" i="49"/>
  <c r="U65" i="49" s="1"/>
  <c r="W61" i="51"/>
  <c r="Q61" i="51"/>
  <c r="Q60" i="51"/>
  <c r="W60" i="51"/>
  <c r="S59" i="49"/>
  <c r="S52" i="49"/>
  <c r="S46" i="49"/>
  <c r="O23" i="49"/>
  <c r="Q23" i="49" s="1"/>
  <c r="O20" i="49"/>
  <c r="U17" i="49"/>
  <c r="S16" i="49"/>
  <c r="W5" i="51"/>
  <c r="Q5" i="51"/>
  <c r="Q17" i="51"/>
  <c r="W17" i="51"/>
  <c r="S19" i="49"/>
  <c r="U19" i="49" s="1"/>
  <c r="Q34" i="51"/>
  <c r="Q19" i="51"/>
  <c r="W8" i="51"/>
  <c r="W26" i="51"/>
  <c r="Q9" i="51"/>
  <c r="W3" i="51"/>
  <c r="W11" i="51"/>
  <c r="Q25" i="51"/>
  <c r="Q37" i="51"/>
  <c r="Q7" i="51"/>
  <c r="W23" i="51"/>
  <c r="Q21" i="51"/>
  <c r="Q41" i="51"/>
  <c r="Q4" i="51"/>
  <c r="W2" i="51"/>
  <c r="Q22" i="51"/>
  <c r="W40" i="51"/>
  <c r="W58" i="51"/>
  <c r="W59" i="51"/>
  <c r="Q10" i="51"/>
  <c r="Q15" i="51"/>
  <c r="Q20" i="51"/>
  <c r="W16" i="51"/>
  <c r="W31" i="51"/>
  <c r="O52" i="49"/>
  <c r="Q52" i="49" s="1"/>
  <c r="O53" i="49"/>
  <c r="W53" i="49" s="1"/>
  <c r="U33" i="49"/>
  <c r="U25" i="49"/>
  <c r="S53" i="49"/>
  <c r="S35" i="49"/>
  <c r="S55" i="49"/>
  <c r="U55" i="49" s="1"/>
  <c r="S24" i="49"/>
  <c r="U24" i="49" s="1"/>
  <c r="S5" i="49"/>
  <c r="U5" i="49" s="1"/>
  <c r="S39" i="49"/>
  <c r="O46" i="49"/>
  <c r="W46" i="49" s="1"/>
  <c r="W52" i="49"/>
  <c r="O47" i="49"/>
  <c r="W47" i="49" s="1"/>
  <c r="O39" i="49"/>
  <c r="W39" i="49" s="1"/>
  <c r="S50" i="49"/>
  <c r="U50" i="49" s="1"/>
  <c r="S56" i="49"/>
  <c r="U56" i="49" s="1"/>
  <c r="O36" i="49"/>
  <c r="W36" i="49" s="1"/>
  <c r="O26" i="49"/>
  <c r="O18" i="49"/>
  <c r="S44" i="49"/>
  <c r="U44" i="49" s="1"/>
  <c r="Q20" i="49"/>
  <c r="Q26" i="49"/>
  <c r="S30" i="49"/>
  <c r="U30" i="49" s="1"/>
  <c r="O25" i="49"/>
  <c r="O21" i="49"/>
  <c r="Q21" i="49" s="1"/>
  <c r="Q18" i="49"/>
  <c r="O13" i="49"/>
  <c r="Q13" i="49" s="1"/>
  <c r="O11" i="49"/>
  <c r="W11" i="49" s="1"/>
  <c r="O9" i="49"/>
  <c r="W9" i="49" s="1"/>
  <c r="O7" i="49"/>
  <c r="Q7" i="49" s="1"/>
  <c r="O10" i="49"/>
  <c r="W10" i="49" s="1"/>
  <c r="O4" i="49"/>
  <c r="W4" i="49" s="1"/>
  <c r="O2" i="49"/>
  <c r="W2" i="49" s="1"/>
  <c r="O8" i="49"/>
  <c r="Q8" i="49" s="1"/>
  <c r="O5" i="49"/>
  <c r="W5" i="49" s="1"/>
  <c r="O6" i="49"/>
  <c r="Q6" i="49" s="1"/>
  <c r="O3" i="49"/>
  <c r="Q3" i="49" s="1"/>
  <c r="O12" i="49"/>
  <c r="S41" i="49"/>
  <c r="U41" i="49" s="1"/>
  <c r="S10" i="49"/>
  <c r="S8" i="49"/>
  <c r="U8" i="49" s="1"/>
  <c r="S7" i="49"/>
  <c r="U7" i="49" s="1"/>
  <c r="O56" i="49"/>
  <c r="O48" i="49"/>
  <c r="Q48" i="49" s="1"/>
  <c r="O41" i="49"/>
  <c r="W41" i="49" s="1"/>
  <c r="O33" i="49"/>
  <c r="W33" i="49" s="1"/>
  <c r="W25" i="49"/>
  <c r="S31" i="49"/>
  <c r="U31" i="49" s="1"/>
  <c r="S20" i="49"/>
  <c r="W8" i="49"/>
  <c r="S29" i="49"/>
  <c r="U29" i="49" s="1"/>
  <c r="S13" i="49"/>
  <c r="U13" i="49" s="1"/>
  <c r="S23" i="49"/>
  <c r="O58" i="49"/>
  <c r="W58" i="49" s="1"/>
  <c r="O54" i="49"/>
  <c r="W54" i="49" s="1"/>
  <c r="O50" i="49"/>
  <c r="W50" i="49" s="1"/>
  <c r="O44" i="49"/>
  <c r="W44" i="49" s="1"/>
  <c r="O59" i="49"/>
  <c r="W59" i="49" s="1"/>
  <c r="O57" i="49"/>
  <c r="W57" i="49" s="1"/>
  <c r="O55" i="49"/>
  <c r="W55" i="49" s="1"/>
  <c r="O51" i="49"/>
  <c r="W51" i="49" s="1"/>
  <c r="O45" i="49"/>
  <c r="W45" i="49" s="1"/>
  <c r="U46" i="49"/>
  <c r="O29" i="49"/>
  <c r="W29" i="49" s="1"/>
  <c r="U52" i="49"/>
  <c r="S54" i="49"/>
  <c r="U54" i="49" s="1"/>
  <c r="O34" i="49"/>
  <c r="Q34" i="49" s="1"/>
  <c r="W21" i="49"/>
  <c r="O28" i="49"/>
  <c r="W28" i="49" s="1"/>
  <c r="O24" i="49"/>
  <c r="W24" i="49" s="1"/>
  <c r="U20" i="49"/>
  <c r="O16" i="49"/>
  <c r="W16" i="49" s="1"/>
  <c r="W3" i="49"/>
  <c r="S43" i="49"/>
  <c r="U43" i="49" s="1"/>
  <c r="O40" i="49"/>
  <c r="O37" i="49"/>
  <c r="W37" i="49" s="1"/>
  <c r="S42" i="49"/>
  <c r="U42" i="49" s="1"/>
  <c r="W26" i="49"/>
  <c r="Q9" i="49"/>
  <c r="O15" i="49"/>
  <c r="W15" i="49" s="1"/>
  <c r="S22" i="49"/>
  <c r="U22" i="49" s="1"/>
  <c r="S28" i="49"/>
  <c r="U28" i="49" s="1"/>
  <c r="S21" i="49"/>
  <c r="U21" i="49" s="1"/>
  <c r="S12" i="49"/>
  <c r="U12" i="49" s="1"/>
  <c r="S9" i="49"/>
  <c r="U9" i="49" s="1"/>
  <c r="O17" i="49"/>
  <c r="W17" i="49" s="1"/>
  <c r="S51" i="49"/>
  <c r="S45" i="49"/>
  <c r="S14" i="49"/>
  <c r="U14" i="49" s="1"/>
  <c r="O49" i="49"/>
  <c r="W49" i="49" s="1"/>
  <c r="U39" i="49"/>
  <c r="Q46" i="49"/>
  <c r="U59" i="49"/>
  <c r="U53" i="49"/>
  <c r="U51" i="49"/>
  <c r="U45" i="49"/>
  <c r="O43" i="49"/>
  <c r="Q43" i="49" s="1"/>
  <c r="S58" i="49"/>
  <c r="U58" i="49" s="1"/>
  <c r="Q25" i="49"/>
  <c r="O35" i="49"/>
  <c r="O31" i="49"/>
  <c r="Q31" i="49" s="1"/>
  <c r="S48" i="49"/>
  <c r="U48" i="49" s="1"/>
  <c r="S47" i="49"/>
  <c r="U47" i="49" s="1"/>
  <c r="W43" i="49"/>
  <c r="S37" i="49"/>
  <c r="U37" i="49" s="1"/>
  <c r="U35" i="49"/>
  <c r="Q33" i="49"/>
  <c r="O32" i="49"/>
  <c r="O30" i="49"/>
  <c r="O22" i="49"/>
  <c r="Q22" i="49" s="1"/>
  <c r="S49" i="49"/>
  <c r="U49" i="49" s="1"/>
  <c r="S34" i="49"/>
  <c r="U34" i="49" s="1"/>
  <c r="S26" i="49"/>
  <c r="U26" i="49" s="1"/>
  <c r="W20" i="49"/>
  <c r="U4" i="49"/>
  <c r="O14" i="49"/>
  <c r="W14" i="49" s="1"/>
  <c r="U10" i="49"/>
  <c r="W13" i="49"/>
  <c r="S40" i="49"/>
  <c r="U40" i="49" s="1"/>
  <c r="S32" i="49"/>
  <c r="U32" i="49" s="1"/>
  <c r="O42" i="49"/>
  <c r="U23" i="49"/>
  <c r="W18" i="49"/>
  <c r="U16" i="49"/>
  <c r="S36" i="49"/>
  <c r="U36" i="49" s="1"/>
  <c r="O19" i="49"/>
  <c r="Q19" i="49" s="1"/>
  <c r="S57" i="49"/>
  <c r="U57" i="49" s="1"/>
  <c r="S27" i="49"/>
  <c r="U27" i="49" s="1"/>
  <c r="S6" i="49"/>
  <c r="U6" i="49" s="1"/>
  <c r="S11" i="49"/>
  <c r="U11" i="49" s="1"/>
  <c r="O38" i="49"/>
  <c r="W38" i="49" s="1"/>
  <c r="S15" i="49"/>
  <c r="U15" i="49" s="1"/>
  <c r="O27" i="49"/>
  <c r="U3" i="49"/>
  <c r="S38" i="49"/>
  <c r="U38" i="49" s="1"/>
  <c r="W69" i="49" l="1"/>
  <c r="Q69" i="49"/>
  <c r="W22" i="49"/>
  <c r="Q10" i="49"/>
  <c r="Q50" i="49"/>
  <c r="Q59" i="49"/>
  <c r="Q16" i="49"/>
  <c r="W6" i="49"/>
  <c r="W23" i="49"/>
  <c r="W7" i="49"/>
  <c r="Q14" i="49"/>
  <c r="Q51" i="49"/>
  <c r="Q60" i="49"/>
  <c r="W60" i="49"/>
  <c r="W67" i="49"/>
  <c r="Q67" i="49"/>
  <c r="W61" i="49"/>
  <c r="Q61" i="49"/>
  <c r="W62" i="49"/>
  <c r="Q62" i="49"/>
  <c r="W64" i="49"/>
  <c r="Q64" i="49"/>
  <c r="W65" i="49"/>
  <c r="Q65" i="49"/>
  <c r="Q63" i="49"/>
  <c r="W63" i="49"/>
  <c r="W66" i="49"/>
  <c r="Q66" i="49"/>
  <c r="W27" i="49"/>
  <c r="Q27" i="49"/>
  <c r="Q42" i="49"/>
  <c r="W42" i="49"/>
  <c r="W30" i="49"/>
  <c r="Q30" i="49"/>
  <c r="Q32" i="49"/>
  <c r="W32" i="49"/>
  <c r="W35" i="49"/>
  <c r="Q35" i="49"/>
  <c r="W40" i="49"/>
  <c r="Q40" i="49"/>
  <c r="W56" i="49"/>
  <c r="Q56" i="49"/>
  <c r="W12" i="49"/>
  <c r="Q12" i="49"/>
  <c r="Q29" i="49"/>
  <c r="Q39" i="49"/>
  <c r="Q38" i="49"/>
  <c r="Q54" i="49"/>
  <c r="Q11" i="49"/>
  <c r="W31" i="49"/>
  <c r="Q45" i="49"/>
  <c r="Q37" i="49"/>
  <c r="W34" i="49"/>
  <c r="W48" i="49"/>
  <c r="Q44" i="49"/>
  <c r="Q4" i="49"/>
  <c r="Q57" i="49"/>
  <c r="Q17" i="49"/>
  <c r="Q58" i="49"/>
  <c r="Q28" i="49"/>
  <c r="Q24" i="49"/>
  <c r="W19" i="49"/>
  <c r="Q49" i="49"/>
  <c r="Q2" i="49"/>
  <c r="Q36" i="49"/>
  <c r="Q47" i="49"/>
  <c r="Q41" i="49"/>
  <c r="Q15" i="49"/>
  <c r="Q55" i="49"/>
  <c r="Q5" i="49"/>
  <c r="Q53" i="49"/>
  <c r="N59" i="47" l="1"/>
  <c r="O70" i="47" s="1"/>
  <c r="R59" i="47"/>
  <c r="S70" i="47" s="1"/>
  <c r="U70" i="47" s="1"/>
  <c r="W70" i="47" l="1"/>
  <c r="Q70" i="47"/>
  <c r="R58" i="47"/>
  <c r="S69" i="47" s="1"/>
  <c r="U69" i="47" s="1"/>
  <c r="V57" i="47"/>
  <c r="T56" i="47"/>
  <c r="N44" i="47"/>
  <c r="P54" i="47"/>
  <c r="N43" i="47"/>
  <c r="N42" i="47"/>
  <c r="N41" i="47"/>
  <c r="T48" i="47"/>
  <c r="N36" i="47"/>
  <c r="P46" i="47"/>
  <c r="N35" i="47"/>
  <c r="N34" i="47"/>
  <c r="T44" i="47"/>
  <c r="V43" i="47"/>
  <c r="T42" i="47"/>
  <c r="N31" i="47"/>
  <c r="V41" i="47"/>
  <c r="N30" i="47"/>
  <c r="T40" i="47"/>
  <c r="V39" i="47"/>
  <c r="T38" i="47"/>
  <c r="N27" i="47"/>
  <c r="V37" i="47"/>
  <c r="P35" i="47"/>
  <c r="R24" i="47"/>
  <c r="T34" i="47"/>
  <c r="R22" i="47"/>
  <c r="N21" i="47"/>
  <c r="R20" i="47"/>
  <c r="T30" i="47"/>
  <c r="R18" i="47"/>
  <c r="N17" i="47"/>
  <c r="R16" i="47"/>
  <c r="T26" i="47"/>
  <c r="R14" i="47"/>
  <c r="N13" i="47"/>
  <c r="R12" i="47"/>
  <c r="V22" i="47"/>
  <c r="R10" i="47"/>
  <c r="N9" i="47"/>
  <c r="R8" i="47"/>
  <c r="V18" i="47"/>
  <c r="R6" i="47"/>
  <c r="N5" i="47"/>
  <c r="R4" i="47"/>
  <c r="P14" i="47"/>
  <c r="P3" i="47"/>
  <c r="N2" i="47" l="1"/>
  <c r="R2" i="47"/>
  <c r="N3" i="47"/>
  <c r="R3" i="47"/>
  <c r="T16" i="47"/>
  <c r="N7" i="47"/>
  <c r="R7" i="47"/>
  <c r="T20" i="47"/>
  <c r="N11" i="47"/>
  <c r="R11" i="47"/>
  <c r="P24" i="47"/>
  <c r="N15" i="47"/>
  <c r="R15" i="47"/>
  <c r="S26" i="47" s="1"/>
  <c r="U26" i="47" s="1"/>
  <c r="N19" i="47"/>
  <c r="R19" i="47"/>
  <c r="R25" i="47"/>
  <c r="N28" i="47"/>
  <c r="R28" i="47"/>
  <c r="N29" i="47"/>
  <c r="R29" i="47"/>
  <c r="N32" i="47"/>
  <c r="R32" i="47"/>
  <c r="R33" i="47"/>
  <c r="N33" i="47"/>
  <c r="V51" i="47"/>
  <c r="R43" i="47"/>
  <c r="N45" i="47"/>
  <c r="R47" i="47"/>
  <c r="V58" i="47"/>
  <c r="T58" i="47"/>
  <c r="P58" i="47"/>
  <c r="V59" i="47"/>
  <c r="P59" i="47"/>
  <c r="T59" i="47"/>
  <c r="N49" i="47"/>
  <c r="R51" i="47"/>
  <c r="N53" i="47"/>
  <c r="R55" i="47"/>
  <c r="N57" i="47"/>
  <c r="R44" i="47"/>
  <c r="R35" i="47"/>
  <c r="R36" i="47"/>
  <c r="R37" i="47"/>
  <c r="N39" i="47"/>
  <c r="R40" i="47"/>
  <c r="R41" i="47"/>
  <c r="R39" i="47"/>
  <c r="R45" i="47"/>
  <c r="R49" i="47"/>
  <c r="R53" i="47"/>
  <c r="R57" i="47"/>
  <c r="S68" i="47" s="1"/>
  <c r="U68" i="47" s="1"/>
  <c r="N37" i="47"/>
  <c r="N40" i="47"/>
  <c r="R46" i="47"/>
  <c r="N47" i="47"/>
  <c r="R50" i="47"/>
  <c r="N51" i="47"/>
  <c r="R54" i="47"/>
  <c r="N55" i="47"/>
  <c r="N38" i="47"/>
  <c r="R48" i="47"/>
  <c r="R52" i="47"/>
  <c r="R56" i="47"/>
  <c r="S67" i="47" s="1"/>
  <c r="U67" i="47" s="1"/>
  <c r="O2" i="47"/>
  <c r="O3" i="47"/>
  <c r="Q3" i="47" s="1"/>
  <c r="T2" i="47"/>
  <c r="V3" i="47"/>
  <c r="W3" i="47" s="1"/>
  <c r="T15" i="47"/>
  <c r="P15" i="47"/>
  <c r="T4" i="47"/>
  <c r="V16" i="47"/>
  <c r="R5" i="47"/>
  <c r="P6" i="47"/>
  <c r="V7" i="47"/>
  <c r="T19" i="47"/>
  <c r="P19" i="47"/>
  <c r="T8" i="47"/>
  <c r="V20" i="47"/>
  <c r="R9" i="47"/>
  <c r="P10" i="47"/>
  <c r="V11" i="47"/>
  <c r="V23" i="47"/>
  <c r="P23" i="47"/>
  <c r="T12" i="47"/>
  <c r="V24" i="47"/>
  <c r="R13" i="47"/>
  <c r="S22" i="47" s="1"/>
  <c r="V15" i="47"/>
  <c r="V27" i="47"/>
  <c r="P26" i="47"/>
  <c r="T27" i="47"/>
  <c r="V26" i="47"/>
  <c r="P27" i="47"/>
  <c r="P28" i="47"/>
  <c r="R17" i="47"/>
  <c r="P18" i="47"/>
  <c r="V19" i="47"/>
  <c r="V31" i="47"/>
  <c r="P30" i="47"/>
  <c r="T31" i="47"/>
  <c r="V30" i="47"/>
  <c r="P31" i="47"/>
  <c r="P32" i="47"/>
  <c r="R21" i="47"/>
  <c r="P22" i="47"/>
  <c r="R23" i="47"/>
  <c r="N23" i="47"/>
  <c r="N24" i="47"/>
  <c r="N25" i="47"/>
  <c r="P25" i="47"/>
  <c r="P2" i="47"/>
  <c r="Q2" i="47" s="1"/>
  <c r="V14" i="47"/>
  <c r="S5" i="47"/>
  <c r="S9" i="47"/>
  <c r="N26" i="47"/>
  <c r="R26" i="47"/>
  <c r="T13" i="47"/>
  <c r="P13" i="47"/>
  <c r="V12" i="47"/>
  <c r="T11" i="47"/>
  <c r="P11" i="47"/>
  <c r="V10" i="47"/>
  <c r="T9" i="47"/>
  <c r="P9" i="47"/>
  <c r="V8" i="47"/>
  <c r="T7" i="47"/>
  <c r="P7" i="47"/>
  <c r="V6" i="47"/>
  <c r="T5" i="47"/>
  <c r="U5" i="47" s="1"/>
  <c r="P5" i="47"/>
  <c r="V4" i="47"/>
  <c r="T3" i="47"/>
  <c r="V2" i="47"/>
  <c r="W2" i="47" s="1"/>
  <c r="P4" i="47"/>
  <c r="V5" i="47"/>
  <c r="T17" i="47"/>
  <c r="P17" i="47"/>
  <c r="T6" i="47"/>
  <c r="P8" i="47"/>
  <c r="V9" i="47"/>
  <c r="T21" i="47"/>
  <c r="P21" i="47"/>
  <c r="T10" i="47"/>
  <c r="P12" i="47"/>
  <c r="V13" i="47"/>
  <c r="V25" i="47"/>
  <c r="T25" i="47"/>
  <c r="T14" i="47"/>
  <c r="P16" i="47"/>
  <c r="V17" i="47"/>
  <c r="T28" i="47"/>
  <c r="P29" i="47"/>
  <c r="V29" i="47"/>
  <c r="T29" i="47"/>
  <c r="T18" i="47"/>
  <c r="P20" i="47"/>
  <c r="V21" i="47"/>
  <c r="T32" i="47"/>
  <c r="P33" i="47"/>
  <c r="V33" i="47"/>
  <c r="T33" i="47"/>
  <c r="T22" i="47"/>
  <c r="T24" i="47"/>
  <c r="T36" i="47"/>
  <c r="V35" i="47"/>
  <c r="P34" i="47"/>
  <c r="T35" i="47"/>
  <c r="V34" i="47"/>
  <c r="P36" i="47"/>
  <c r="V36" i="47"/>
  <c r="S12" i="47"/>
  <c r="S10" i="47"/>
  <c r="S8" i="47"/>
  <c r="S6" i="47"/>
  <c r="S4" i="47"/>
  <c r="S2" i="47"/>
  <c r="S3" i="47"/>
  <c r="S7" i="47"/>
  <c r="S11" i="47"/>
  <c r="T23" i="47"/>
  <c r="N4" i="47"/>
  <c r="N6" i="47"/>
  <c r="N8" i="47"/>
  <c r="N10" i="47"/>
  <c r="N12" i="47"/>
  <c r="N14" i="47"/>
  <c r="N16" i="47"/>
  <c r="N18" i="47"/>
  <c r="N20" i="47"/>
  <c r="N22" i="47"/>
  <c r="V28" i="47"/>
  <c r="R30" i="47"/>
  <c r="V32" i="47"/>
  <c r="R34" i="47"/>
  <c r="T37" i="47"/>
  <c r="R38" i="47"/>
  <c r="P39" i="47"/>
  <c r="V40" i="47"/>
  <c r="T41" i="47"/>
  <c r="R42" i="47"/>
  <c r="P43" i="47"/>
  <c r="V44" i="47"/>
  <c r="V47" i="47"/>
  <c r="T52" i="47"/>
  <c r="V55" i="47"/>
  <c r="R27" i="47"/>
  <c r="R31" i="47"/>
  <c r="V46" i="47"/>
  <c r="T45" i="47"/>
  <c r="P45" i="47"/>
  <c r="V50" i="47"/>
  <c r="T49" i="47"/>
  <c r="P49" i="47"/>
  <c r="P40" i="47"/>
  <c r="V54" i="47"/>
  <c r="T53" i="47"/>
  <c r="P53" i="47"/>
  <c r="P44" i="47"/>
  <c r="T46" i="47"/>
  <c r="P48" i="47"/>
  <c r="V49" i="47"/>
  <c r="T54" i="47"/>
  <c r="P56" i="47"/>
  <c r="P37" i="47"/>
  <c r="V38" i="47"/>
  <c r="T39" i="47"/>
  <c r="P41" i="47"/>
  <c r="V42" i="47"/>
  <c r="T43" i="47"/>
  <c r="P50" i="47"/>
  <c r="V48" i="47"/>
  <c r="T47" i="47"/>
  <c r="P47" i="47"/>
  <c r="P38" i="47"/>
  <c r="V52" i="47"/>
  <c r="T51" i="47"/>
  <c r="P51" i="47"/>
  <c r="P42" i="47"/>
  <c r="V56" i="47"/>
  <c r="T55" i="47"/>
  <c r="P55" i="47"/>
  <c r="V45" i="47"/>
  <c r="T50" i="47"/>
  <c r="P52" i="47"/>
  <c r="V53" i="47"/>
  <c r="N46" i="47"/>
  <c r="N48" i="47"/>
  <c r="N50" i="47"/>
  <c r="N52" i="47"/>
  <c r="N54" i="47"/>
  <c r="N56" i="47"/>
  <c r="P57" i="47"/>
  <c r="T57" i="47"/>
  <c r="N58" i="47"/>
  <c r="O69" i="47" s="1"/>
  <c r="D59" i="42"/>
  <c r="E59" i="42"/>
  <c r="G59" i="42"/>
  <c r="H59" i="42"/>
  <c r="I59" i="42"/>
  <c r="J59" i="42"/>
  <c r="K59" i="42"/>
  <c r="L59" i="42"/>
  <c r="N59" i="42"/>
  <c r="R59" i="42"/>
  <c r="C59" i="41"/>
  <c r="D59" i="41"/>
  <c r="O59" i="41"/>
  <c r="Q59" i="41"/>
  <c r="S59" i="41"/>
  <c r="U59" i="41"/>
  <c r="W59" i="41"/>
  <c r="S14" i="47" l="1"/>
  <c r="S18" i="47"/>
  <c r="O33" i="47"/>
  <c r="U9" i="47"/>
  <c r="O37" i="47"/>
  <c r="W37" i="47" s="1"/>
  <c r="U22" i="47"/>
  <c r="O68" i="47"/>
  <c r="W69" i="47"/>
  <c r="Q69" i="47"/>
  <c r="S63" i="47"/>
  <c r="U63" i="47" s="1"/>
  <c r="O61" i="47"/>
  <c r="S65" i="47"/>
  <c r="U65" i="47" s="1"/>
  <c r="O60" i="47"/>
  <c r="O67" i="47"/>
  <c r="O62" i="47"/>
  <c r="S64" i="47"/>
  <c r="U64" i="47" s="1"/>
  <c r="S66" i="47"/>
  <c r="U66" i="47" s="1"/>
  <c r="O65" i="47"/>
  <c r="U18" i="47"/>
  <c r="U14" i="47"/>
  <c r="S61" i="47"/>
  <c r="U61" i="47" s="1"/>
  <c r="S60" i="47"/>
  <c r="U60" i="47" s="1"/>
  <c r="O64" i="47"/>
  <c r="O63" i="47"/>
  <c r="O66" i="47"/>
  <c r="S62" i="47"/>
  <c r="U62" i="47" s="1"/>
  <c r="S31" i="47"/>
  <c r="O31" i="47"/>
  <c r="O28" i="47"/>
  <c r="O27" i="47"/>
  <c r="Q27" i="47" s="1"/>
  <c r="O22" i="47"/>
  <c r="W22" i="47" s="1"/>
  <c r="O20" i="47"/>
  <c r="O10" i="47"/>
  <c r="S33" i="47"/>
  <c r="O35" i="47"/>
  <c r="Q35" i="47" s="1"/>
  <c r="S21" i="47"/>
  <c r="S15" i="47"/>
  <c r="S40" i="47"/>
  <c r="U40" i="47" s="1"/>
  <c r="S42" i="47"/>
  <c r="U42" i="47" s="1"/>
  <c r="S46" i="47"/>
  <c r="U46" i="47" s="1"/>
  <c r="S48" i="47"/>
  <c r="U48" i="47" s="1"/>
  <c r="S59" i="47"/>
  <c r="U59" i="47" s="1"/>
  <c r="S44" i="47"/>
  <c r="U44" i="47" s="1"/>
  <c r="O59" i="47"/>
  <c r="W59" i="47" s="1"/>
  <c r="S58" i="47"/>
  <c r="U58" i="47" s="1"/>
  <c r="S51" i="47"/>
  <c r="S47" i="47"/>
  <c r="U47" i="47" s="1"/>
  <c r="O43" i="47"/>
  <c r="W43" i="47" s="1"/>
  <c r="S39" i="47"/>
  <c r="S43" i="47"/>
  <c r="U43" i="47" s="1"/>
  <c r="O42" i="47"/>
  <c r="Q42" i="47" s="1"/>
  <c r="S57" i="47"/>
  <c r="U57" i="47" s="1"/>
  <c r="S50" i="47"/>
  <c r="U50" i="47" s="1"/>
  <c r="S55" i="47"/>
  <c r="U55" i="47" s="1"/>
  <c r="S52" i="47"/>
  <c r="U52" i="47" s="1"/>
  <c r="U39" i="47"/>
  <c r="S54" i="47"/>
  <c r="U54" i="47" s="1"/>
  <c r="O39" i="47"/>
  <c r="W39" i="47" s="1"/>
  <c r="O41" i="47"/>
  <c r="W41" i="47" s="1"/>
  <c r="O45" i="47"/>
  <c r="W45" i="47" s="1"/>
  <c r="S56" i="47"/>
  <c r="U56" i="47" s="1"/>
  <c r="O44" i="47"/>
  <c r="Q44" i="47" s="1"/>
  <c r="O38" i="47"/>
  <c r="Q38" i="47" s="1"/>
  <c r="O40" i="47"/>
  <c r="Q40" i="47" s="1"/>
  <c r="O58" i="47"/>
  <c r="W58" i="47" s="1"/>
  <c r="O51" i="47"/>
  <c r="W51" i="47" s="1"/>
  <c r="U51" i="47"/>
  <c r="Q37" i="47"/>
  <c r="S53" i="47"/>
  <c r="U53" i="47" s="1"/>
  <c r="O50" i="47"/>
  <c r="Q50" i="47" s="1"/>
  <c r="O56" i="47"/>
  <c r="Q56" i="47" s="1"/>
  <c r="O48" i="47"/>
  <c r="Q48" i="47" s="1"/>
  <c r="W28" i="47"/>
  <c r="O19" i="47"/>
  <c r="U33" i="47"/>
  <c r="S27" i="47"/>
  <c r="U27" i="47" s="1"/>
  <c r="U21" i="47"/>
  <c r="U3" i="47"/>
  <c r="U11" i="47"/>
  <c r="S36" i="47"/>
  <c r="U36" i="47" s="1"/>
  <c r="Q22" i="47"/>
  <c r="Q31" i="47"/>
  <c r="W31" i="47"/>
  <c r="S28" i="47"/>
  <c r="U28" i="47" s="1"/>
  <c r="S25" i="47"/>
  <c r="U25" i="47" s="1"/>
  <c r="S20" i="47"/>
  <c r="U20" i="47" s="1"/>
  <c r="S23" i="47"/>
  <c r="U23" i="47" s="1"/>
  <c r="O7" i="47"/>
  <c r="Q7" i="47" s="1"/>
  <c r="O13" i="47"/>
  <c r="O8" i="47"/>
  <c r="O14" i="47"/>
  <c r="Q14" i="47" s="1"/>
  <c r="O57" i="47"/>
  <c r="W57" i="47" s="1"/>
  <c r="W56" i="47"/>
  <c r="S45" i="47"/>
  <c r="U45" i="47" s="1"/>
  <c r="O25" i="47"/>
  <c r="W25" i="47" s="1"/>
  <c r="O17" i="47"/>
  <c r="W33" i="47"/>
  <c r="Q20" i="47"/>
  <c r="U6" i="47"/>
  <c r="O53" i="47"/>
  <c r="W53" i="47" s="1"/>
  <c r="S35" i="47"/>
  <c r="U35" i="47" s="1"/>
  <c r="W19" i="47"/>
  <c r="Q28" i="47"/>
  <c r="S24" i="47"/>
  <c r="U24" i="47" s="1"/>
  <c r="W20" i="47"/>
  <c r="W7" i="47"/>
  <c r="U4" i="47"/>
  <c r="U2" i="47"/>
  <c r="O11" i="47"/>
  <c r="S17" i="47"/>
  <c r="O30" i="47"/>
  <c r="W30" i="47" s="1"/>
  <c r="O54" i="47"/>
  <c r="Q54" i="47" s="1"/>
  <c r="O46" i="47"/>
  <c r="Q46" i="47" s="1"/>
  <c r="O52" i="47"/>
  <c r="W52" i="47" s="1"/>
  <c r="O23" i="47"/>
  <c r="Q23" i="47" s="1"/>
  <c r="O15" i="47"/>
  <c r="Q15" i="47" s="1"/>
  <c r="O55" i="47"/>
  <c r="W55" i="47" s="1"/>
  <c r="Q33" i="47"/>
  <c r="W17" i="47"/>
  <c r="W13" i="47"/>
  <c r="U10" i="47"/>
  <c r="Q8" i="47"/>
  <c r="Q17" i="47"/>
  <c r="U7" i="47"/>
  <c r="W10" i="47"/>
  <c r="Q13" i="47"/>
  <c r="S37" i="47"/>
  <c r="U37" i="47" s="1"/>
  <c r="Q25" i="47"/>
  <c r="O34" i="47"/>
  <c r="W34" i="47" s="1"/>
  <c r="S32" i="47"/>
  <c r="U32" i="47" s="1"/>
  <c r="U31" i="47"/>
  <c r="W11" i="47"/>
  <c r="U8" i="47"/>
  <c r="O26" i="47"/>
  <c r="Q26" i="47" s="1"/>
  <c r="S13" i="47"/>
  <c r="U13" i="47" s="1"/>
  <c r="O5" i="47"/>
  <c r="Q5" i="47" s="1"/>
  <c r="O4" i="47"/>
  <c r="Q4" i="47" s="1"/>
  <c r="O12" i="47"/>
  <c r="W12" i="47" s="1"/>
  <c r="O18" i="47"/>
  <c r="W18" i="47" s="1"/>
  <c r="S38" i="47"/>
  <c r="U38" i="47" s="1"/>
  <c r="S49" i="47"/>
  <c r="U49" i="47" s="1"/>
  <c r="S41" i="47"/>
  <c r="U41" i="47" s="1"/>
  <c r="O29" i="47"/>
  <c r="W29" i="47" s="1"/>
  <c r="O21" i="47"/>
  <c r="W21" i="47" s="1"/>
  <c r="O49" i="47"/>
  <c r="Q49" i="47" s="1"/>
  <c r="S30" i="47"/>
  <c r="U30" i="47" s="1"/>
  <c r="Q12" i="47"/>
  <c r="U17" i="47"/>
  <c r="W8" i="47"/>
  <c r="Q11" i="47"/>
  <c r="O47" i="47"/>
  <c r="Q47" i="47" s="1"/>
  <c r="O36" i="47"/>
  <c r="Q36" i="47" s="1"/>
  <c r="S34" i="47"/>
  <c r="U34" i="47" s="1"/>
  <c r="Q30" i="47"/>
  <c r="S29" i="47"/>
  <c r="U29" i="47" s="1"/>
  <c r="W26" i="47"/>
  <c r="W15" i="47"/>
  <c r="U12" i="47"/>
  <c r="Q10" i="47"/>
  <c r="Q19" i="47"/>
  <c r="S16" i="47"/>
  <c r="U16" i="47" s="1"/>
  <c r="U15" i="47"/>
  <c r="O24" i="47"/>
  <c r="Q24" i="47" s="1"/>
  <c r="O9" i="47"/>
  <c r="Q9" i="47" s="1"/>
  <c r="O6" i="47"/>
  <c r="W6" i="47" s="1"/>
  <c r="S19" i="47"/>
  <c r="U19" i="47" s="1"/>
  <c r="O32" i="47"/>
  <c r="W32" i="47" s="1"/>
  <c r="O16" i="47"/>
  <c r="R58" i="45"/>
  <c r="S69" i="45" s="1"/>
  <c r="U69" i="45" s="1"/>
  <c r="N56" i="45"/>
  <c r="R54" i="45"/>
  <c r="N52" i="45"/>
  <c r="O52" i="45" s="1"/>
  <c r="V57" i="45"/>
  <c r="V55" i="45"/>
  <c r="V54" i="45"/>
  <c r="V53" i="45"/>
  <c r="L58" i="42"/>
  <c r="K58" i="42"/>
  <c r="J58" i="42"/>
  <c r="I58" i="42"/>
  <c r="H58" i="42"/>
  <c r="G58" i="42"/>
  <c r="E58" i="42"/>
  <c r="D58" i="42"/>
  <c r="L57" i="42"/>
  <c r="K57" i="42"/>
  <c r="J57" i="42"/>
  <c r="I57" i="42"/>
  <c r="H57" i="42"/>
  <c r="G57" i="42"/>
  <c r="E57" i="42"/>
  <c r="D57" i="42"/>
  <c r="R57" i="42" s="1"/>
  <c r="L56" i="42"/>
  <c r="K56" i="42"/>
  <c r="J56" i="42"/>
  <c r="I56" i="42"/>
  <c r="H56" i="42"/>
  <c r="G56" i="42"/>
  <c r="E56" i="42"/>
  <c r="D56" i="42"/>
  <c r="R56" i="42" s="1"/>
  <c r="L55" i="42"/>
  <c r="K55" i="42"/>
  <c r="J55" i="42"/>
  <c r="I55" i="42"/>
  <c r="H55" i="42"/>
  <c r="G55" i="42"/>
  <c r="E55" i="42"/>
  <c r="D55" i="42"/>
  <c r="R55" i="42" s="1"/>
  <c r="L54" i="42"/>
  <c r="K54" i="42"/>
  <c r="J54" i="42"/>
  <c r="I54" i="42"/>
  <c r="H54" i="42"/>
  <c r="G54" i="42"/>
  <c r="E54" i="42"/>
  <c r="D54" i="42"/>
  <c r="R54" i="42" s="1"/>
  <c r="L53" i="42"/>
  <c r="K53" i="42"/>
  <c r="J53" i="42"/>
  <c r="I53" i="42"/>
  <c r="H53" i="42"/>
  <c r="G53" i="42"/>
  <c r="E53" i="42"/>
  <c r="D53" i="42"/>
  <c r="R53" i="42" s="1"/>
  <c r="L52" i="42"/>
  <c r="K52" i="42"/>
  <c r="J52" i="42"/>
  <c r="I52" i="42"/>
  <c r="H52" i="42"/>
  <c r="G52" i="42"/>
  <c r="E52" i="42"/>
  <c r="D52" i="42"/>
  <c r="R52" i="42" s="1"/>
  <c r="L51" i="42"/>
  <c r="K51" i="42"/>
  <c r="J51" i="42"/>
  <c r="I51" i="42"/>
  <c r="H51" i="42"/>
  <c r="G51" i="42"/>
  <c r="E51" i="42"/>
  <c r="D51" i="42"/>
  <c r="R51" i="42" s="1"/>
  <c r="L50" i="42"/>
  <c r="K50" i="42"/>
  <c r="J50" i="42"/>
  <c r="I50" i="42"/>
  <c r="H50" i="42"/>
  <c r="G50" i="42"/>
  <c r="E50" i="42"/>
  <c r="D50" i="42"/>
  <c r="R50" i="42" s="1"/>
  <c r="L49" i="42"/>
  <c r="K49" i="42"/>
  <c r="J49" i="42"/>
  <c r="I49" i="42"/>
  <c r="H49" i="42"/>
  <c r="G49" i="42"/>
  <c r="E49" i="42"/>
  <c r="D49" i="42"/>
  <c r="R49" i="42" s="1"/>
  <c r="L48" i="42"/>
  <c r="K48" i="42"/>
  <c r="J48" i="42"/>
  <c r="I48" i="42"/>
  <c r="H48" i="42"/>
  <c r="G48" i="42"/>
  <c r="E48" i="42"/>
  <c r="D48" i="42"/>
  <c r="R48" i="42" s="1"/>
  <c r="L47" i="42"/>
  <c r="K47" i="42"/>
  <c r="J47" i="42"/>
  <c r="I47" i="42"/>
  <c r="H47" i="42"/>
  <c r="G47" i="42"/>
  <c r="V58" i="42" s="1"/>
  <c r="E47" i="42"/>
  <c r="D47" i="42"/>
  <c r="R47" i="42" s="1"/>
  <c r="L46" i="42"/>
  <c r="K46" i="42"/>
  <c r="J46" i="42"/>
  <c r="I46" i="42"/>
  <c r="H46" i="42"/>
  <c r="G46" i="42"/>
  <c r="T57" i="42" s="1"/>
  <c r="E46" i="42"/>
  <c r="D46" i="42"/>
  <c r="R46" i="42" s="1"/>
  <c r="S57" i="42" s="1"/>
  <c r="L45" i="42"/>
  <c r="K45" i="42"/>
  <c r="J45" i="42"/>
  <c r="I45" i="42"/>
  <c r="H45" i="42"/>
  <c r="G45" i="42"/>
  <c r="V56" i="42" s="1"/>
  <c r="E45" i="42"/>
  <c r="D45" i="42"/>
  <c r="R45" i="42" s="1"/>
  <c r="S56" i="42" s="1"/>
  <c r="L44" i="42"/>
  <c r="K44" i="42"/>
  <c r="J44" i="42"/>
  <c r="I44" i="42"/>
  <c r="H44" i="42"/>
  <c r="G44" i="42"/>
  <c r="T55" i="42" s="1"/>
  <c r="E44" i="42"/>
  <c r="D44" i="42"/>
  <c r="R44" i="42" s="1"/>
  <c r="S55" i="42" s="1"/>
  <c r="L43" i="42"/>
  <c r="K43" i="42"/>
  <c r="J43" i="42"/>
  <c r="I43" i="42"/>
  <c r="H43" i="42"/>
  <c r="G43" i="42"/>
  <c r="V54" i="42" s="1"/>
  <c r="E43" i="42"/>
  <c r="D43" i="42"/>
  <c r="R43" i="42" s="1"/>
  <c r="S54" i="42" s="1"/>
  <c r="L42" i="42"/>
  <c r="K42" i="42"/>
  <c r="J42" i="42"/>
  <c r="I42" i="42"/>
  <c r="H42" i="42"/>
  <c r="G42" i="42"/>
  <c r="T53" i="42" s="1"/>
  <c r="E42" i="42"/>
  <c r="D42" i="42"/>
  <c r="R42" i="42" s="1"/>
  <c r="S53" i="42" s="1"/>
  <c r="L41" i="42"/>
  <c r="K41" i="42"/>
  <c r="J41" i="42"/>
  <c r="I41" i="42"/>
  <c r="H41" i="42"/>
  <c r="G41" i="42"/>
  <c r="V52" i="42" s="1"/>
  <c r="E41" i="42"/>
  <c r="D41" i="42"/>
  <c r="R41" i="42" s="1"/>
  <c r="S52" i="42" s="1"/>
  <c r="L40" i="42"/>
  <c r="K40" i="42"/>
  <c r="J40" i="42"/>
  <c r="I40" i="42"/>
  <c r="H40" i="42"/>
  <c r="G40" i="42"/>
  <c r="T51" i="42" s="1"/>
  <c r="E40" i="42"/>
  <c r="D40" i="42"/>
  <c r="R40" i="42" s="1"/>
  <c r="S51" i="42" s="1"/>
  <c r="L39" i="42"/>
  <c r="K39" i="42"/>
  <c r="J39" i="42"/>
  <c r="I39" i="42"/>
  <c r="H39" i="42"/>
  <c r="G39" i="42"/>
  <c r="V50" i="42" s="1"/>
  <c r="E39" i="42"/>
  <c r="D39" i="42"/>
  <c r="R39" i="42" s="1"/>
  <c r="S50" i="42" s="1"/>
  <c r="L38" i="42"/>
  <c r="K38" i="42"/>
  <c r="J38" i="42"/>
  <c r="I38" i="42"/>
  <c r="H38" i="42"/>
  <c r="G38" i="42"/>
  <c r="T49" i="42" s="1"/>
  <c r="E38" i="42"/>
  <c r="D38" i="42"/>
  <c r="R38" i="42" s="1"/>
  <c r="S49" i="42" s="1"/>
  <c r="L37" i="42"/>
  <c r="K37" i="42"/>
  <c r="J37" i="42"/>
  <c r="I37" i="42"/>
  <c r="H37" i="42"/>
  <c r="G37" i="42"/>
  <c r="V48" i="42" s="1"/>
  <c r="E37" i="42"/>
  <c r="D37" i="42"/>
  <c r="R37" i="42" s="1"/>
  <c r="S48" i="42" s="1"/>
  <c r="L36" i="42"/>
  <c r="K36" i="42"/>
  <c r="J36" i="42"/>
  <c r="I36" i="42"/>
  <c r="H36" i="42"/>
  <c r="G36" i="42"/>
  <c r="T47" i="42" s="1"/>
  <c r="E36" i="42"/>
  <c r="D36" i="42"/>
  <c r="R36" i="42" s="1"/>
  <c r="S47" i="42" s="1"/>
  <c r="L35" i="42"/>
  <c r="K35" i="42"/>
  <c r="J35" i="42"/>
  <c r="I35" i="42"/>
  <c r="H35" i="42"/>
  <c r="G35" i="42"/>
  <c r="V46" i="42" s="1"/>
  <c r="E35" i="42"/>
  <c r="D35" i="42"/>
  <c r="R35" i="42" s="1"/>
  <c r="S46" i="42" s="1"/>
  <c r="L34" i="42"/>
  <c r="K34" i="42"/>
  <c r="J34" i="42"/>
  <c r="I34" i="42"/>
  <c r="H34" i="42"/>
  <c r="G34" i="42"/>
  <c r="T45" i="42" s="1"/>
  <c r="E34" i="42"/>
  <c r="D34" i="42"/>
  <c r="R34" i="42" s="1"/>
  <c r="S45" i="42" s="1"/>
  <c r="L33" i="42"/>
  <c r="K33" i="42"/>
  <c r="J33" i="42"/>
  <c r="I33" i="42"/>
  <c r="H33" i="42"/>
  <c r="G33" i="42"/>
  <c r="V44" i="42" s="1"/>
  <c r="E33" i="42"/>
  <c r="D33" i="42"/>
  <c r="R33" i="42" s="1"/>
  <c r="S44" i="42" s="1"/>
  <c r="L32" i="42"/>
  <c r="K32" i="42"/>
  <c r="J32" i="42"/>
  <c r="I32" i="42"/>
  <c r="H32" i="42"/>
  <c r="G32" i="42"/>
  <c r="T43" i="42" s="1"/>
  <c r="E32" i="42"/>
  <c r="D32" i="42"/>
  <c r="R32" i="42" s="1"/>
  <c r="S43" i="42" s="1"/>
  <c r="L31" i="42"/>
  <c r="K31" i="42"/>
  <c r="J31" i="42"/>
  <c r="I31" i="42"/>
  <c r="H31" i="42"/>
  <c r="G31" i="42"/>
  <c r="V42" i="42" s="1"/>
  <c r="E31" i="42"/>
  <c r="D31" i="42"/>
  <c r="R31" i="42" s="1"/>
  <c r="S42" i="42" s="1"/>
  <c r="L30" i="42"/>
  <c r="K30" i="42"/>
  <c r="J30" i="42"/>
  <c r="I30" i="42"/>
  <c r="H30" i="42"/>
  <c r="G30" i="42"/>
  <c r="T41" i="42" s="1"/>
  <c r="E30" i="42"/>
  <c r="D30" i="42"/>
  <c r="R30" i="42" s="1"/>
  <c r="S41" i="42" s="1"/>
  <c r="L29" i="42"/>
  <c r="K29" i="42"/>
  <c r="J29" i="42"/>
  <c r="I29" i="42"/>
  <c r="H29" i="42"/>
  <c r="G29" i="42"/>
  <c r="V40" i="42" s="1"/>
  <c r="E29" i="42"/>
  <c r="D29" i="42"/>
  <c r="R29" i="42" s="1"/>
  <c r="S40" i="42" s="1"/>
  <c r="L28" i="42"/>
  <c r="K28" i="42"/>
  <c r="J28" i="42"/>
  <c r="I28" i="42"/>
  <c r="H28" i="42"/>
  <c r="G28" i="42"/>
  <c r="T39" i="42" s="1"/>
  <c r="E28" i="42"/>
  <c r="D28" i="42"/>
  <c r="R28" i="42" s="1"/>
  <c r="S39" i="42" s="1"/>
  <c r="L27" i="42"/>
  <c r="K27" i="42"/>
  <c r="J27" i="42"/>
  <c r="I27" i="42"/>
  <c r="H27" i="42"/>
  <c r="G27" i="42"/>
  <c r="E27" i="42"/>
  <c r="D27" i="42"/>
  <c r="R27" i="42" s="1"/>
  <c r="S38" i="42" s="1"/>
  <c r="L26" i="42"/>
  <c r="K26" i="42"/>
  <c r="J26" i="42"/>
  <c r="I26" i="42"/>
  <c r="H26" i="42"/>
  <c r="G26" i="42"/>
  <c r="E26" i="42"/>
  <c r="D26" i="42"/>
  <c r="L25" i="42"/>
  <c r="K25" i="42"/>
  <c r="J25" i="42"/>
  <c r="I25" i="42"/>
  <c r="H25" i="42"/>
  <c r="G25" i="42"/>
  <c r="E25" i="42"/>
  <c r="D25" i="42"/>
  <c r="R25" i="42" s="1"/>
  <c r="L24" i="42"/>
  <c r="K24" i="42"/>
  <c r="J24" i="42"/>
  <c r="I24" i="42"/>
  <c r="H24" i="42"/>
  <c r="G24" i="42"/>
  <c r="E24" i="42"/>
  <c r="D24" i="42"/>
  <c r="R24" i="42" s="1"/>
  <c r="L23" i="42"/>
  <c r="K23" i="42"/>
  <c r="J23" i="42"/>
  <c r="I23" i="42"/>
  <c r="H23" i="42"/>
  <c r="G23" i="42"/>
  <c r="E23" i="42"/>
  <c r="D23" i="42"/>
  <c r="R23" i="42" s="1"/>
  <c r="L22" i="42"/>
  <c r="K22" i="42"/>
  <c r="J22" i="42"/>
  <c r="I22" i="42"/>
  <c r="H22" i="42"/>
  <c r="G22" i="42"/>
  <c r="E22" i="42"/>
  <c r="D22" i="42"/>
  <c r="R22" i="42" s="1"/>
  <c r="L21" i="42"/>
  <c r="K21" i="42"/>
  <c r="J21" i="42"/>
  <c r="I21" i="42"/>
  <c r="H21" i="42"/>
  <c r="G21" i="42"/>
  <c r="E21" i="42"/>
  <c r="D21" i="42"/>
  <c r="R21" i="42" s="1"/>
  <c r="L20" i="42"/>
  <c r="K20" i="42"/>
  <c r="J20" i="42"/>
  <c r="I20" i="42"/>
  <c r="H20" i="42"/>
  <c r="G20" i="42"/>
  <c r="E20" i="42"/>
  <c r="D20" i="42"/>
  <c r="R20" i="42" s="1"/>
  <c r="L19" i="42"/>
  <c r="K19" i="42"/>
  <c r="J19" i="42"/>
  <c r="I19" i="42"/>
  <c r="H19" i="42"/>
  <c r="G19" i="42"/>
  <c r="E19" i="42"/>
  <c r="D19" i="42"/>
  <c r="R19" i="42" s="1"/>
  <c r="L18" i="42"/>
  <c r="K18" i="42"/>
  <c r="J18" i="42"/>
  <c r="I18" i="42"/>
  <c r="H18" i="42"/>
  <c r="G18" i="42"/>
  <c r="E18" i="42"/>
  <c r="D18" i="42"/>
  <c r="R18" i="42" s="1"/>
  <c r="L17" i="42"/>
  <c r="K17" i="42"/>
  <c r="J17" i="42"/>
  <c r="I17" i="42"/>
  <c r="H17" i="42"/>
  <c r="G17" i="42"/>
  <c r="E17" i="42"/>
  <c r="D17" i="42"/>
  <c r="R17" i="42" s="1"/>
  <c r="L16" i="42"/>
  <c r="K16" i="42"/>
  <c r="J16" i="42"/>
  <c r="I16" i="42"/>
  <c r="H16" i="42"/>
  <c r="G16" i="42"/>
  <c r="T27" i="42" s="1"/>
  <c r="E16" i="42"/>
  <c r="D16" i="42"/>
  <c r="R16" i="42" s="1"/>
  <c r="L15" i="42"/>
  <c r="K15" i="42"/>
  <c r="J15" i="42"/>
  <c r="I15" i="42"/>
  <c r="H15" i="42"/>
  <c r="G15" i="42"/>
  <c r="V26" i="42" s="1"/>
  <c r="E15" i="42"/>
  <c r="D15" i="42"/>
  <c r="R15" i="42" s="1"/>
  <c r="L14" i="42"/>
  <c r="K14" i="42"/>
  <c r="J14" i="42"/>
  <c r="I14" i="42"/>
  <c r="H14" i="42"/>
  <c r="G14" i="42"/>
  <c r="V25" i="42" s="1"/>
  <c r="E14" i="42"/>
  <c r="D14" i="42"/>
  <c r="R14" i="42" s="1"/>
  <c r="S25" i="42" s="1"/>
  <c r="L13" i="42"/>
  <c r="K13" i="42"/>
  <c r="J13" i="42"/>
  <c r="I13" i="42"/>
  <c r="H13" i="42"/>
  <c r="G13" i="42"/>
  <c r="V24" i="42" s="1"/>
  <c r="E13" i="42"/>
  <c r="D13" i="42"/>
  <c r="R13" i="42" s="1"/>
  <c r="S24" i="42" s="1"/>
  <c r="L12" i="42"/>
  <c r="K12" i="42"/>
  <c r="J12" i="42"/>
  <c r="I12" i="42"/>
  <c r="H12" i="42"/>
  <c r="G12" i="42"/>
  <c r="T23" i="42" s="1"/>
  <c r="E12" i="42"/>
  <c r="D12" i="42"/>
  <c r="R12" i="42" s="1"/>
  <c r="S23" i="42" s="1"/>
  <c r="L11" i="42"/>
  <c r="K11" i="42"/>
  <c r="J11" i="42"/>
  <c r="I11" i="42"/>
  <c r="H11" i="42"/>
  <c r="G11" i="42"/>
  <c r="V22" i="42" s="1"/>
  <c r="E11" i="42"/>
  <c r="D11" i="42"/>
  <c r="R11" i="42" s="1"/>
  <c r="S22" i="42" s="1"/>
  <c r="L10" i="42"/>
  <c r="K10" i="42"/>
  <c r="J10" i="42"/>
  <c r="I10" i="42"/>
  <c r="H10" i="42"/>
  <c r="G10" i="42"/>
  <c r="T21" i="42" s="1"/>
  <c r="E10" i="42"/>
  <c r="D10" i="42"/>
  <c r="R10" i="42" s="1"/>
  <c r="S21" i="42" s="1"/>
  <c r="L9" i="42"/>
  <c r="K9" i="42"/>
  <c r="J9" i="42"/>
  <c r="I9" i="42"/>
  <c r="H9" i="42"/>
  <c r="G9" i="42"/>
  <c r="V20" i="42" s="1"/>
  <c r="E9" i="42"/>
  <c r="D9" i="42"/>
  <c r="R9" i="42" s="1"/>
  <c r="S20" i="42" s="1"/>
  <c r="L8" i="42"/>
  <c r="K8" i="42"/>
  <c r="J8" i="42"/>
  <c r="I8" i="42"/>
  <c r="H8" i="42"/>
  <c r="G8" i="42"/>
  <c r="T19" i="42" s="1"/>
  <c r="E8" i="42"/>
  <c r="D8" i="42"/>
  <c r="R8" i="42" s="1"/>
  <c r="S19" i="42" s="1"/>
  <c r="L7" i="42"/>
  <c r="K7" i="42"/>
  <c r="J7" i="42"/>
  <c r="I7" i="42"/>
  <c r="H7" i="42"/>
  <c r="G7" i="42"/>
  <c r="V18" i="42" s="1"/>
  <c r="E7" i="42"/>
  <c r="D7" i="42"/>
  <c r="R7" i="42" s="1"/>
  <c r="S18" i="42" s="1"/>
  <c r="L6" i="42"/>
  <c r="K6" i="42"/>
  <c r="J6" i="42"/>
  <c r="I6" i="42"/>
  <c r="H6" i="42"/>
  <c r="G6" i="42"/>
  <c r="T17" i="42" s="1"/>
  <c r="E6" i="42"/>
  <c r="D6" i="42"/>
  <c r="R6" i="42" s="1"/>
  <c r="S17" i="42" s="1"/>
  <c r="L5" i="42"/>
  <c r="K5" i="42"/>
  <c r="J5" i="42"/>
  <c r="I5" i="42"/>
  <c r="H5" i="42"/>
  <c r="G5" i="42"/>
  <c r="V16" i="42" s="1"/>
  <c r="E5" i="42"/>
  <c r="D5" i="42"/>
  <c r="R5" i="42" s="1"/>
  <c r="S16" i="42" s="1"/>
  <c r="L4" i="42"/>
  <c r="K4" i="42"/>
  <c r="J4" i="42"/>
  <c r="I4" i="42"/>
  <c r="H4" i="42"/>
  <c r="G4" i="42"/>
  <c r="T15" i="42" s="1"/>
  <c r="E4" i="42"/>
  <c r="D4" i="42"/>
  <c r="R4" i="42" s="1"/>
  <c r="S15" i="42" s="1"/>
  <c r="L3" i="42"/>
  <c r="K3" i="42"/>
  <c r="J3" i="42"/>
  <c r="I3" i="42"/>
  <c r="H3" i="42"/>
  <c r="G3" i="42"/>
  <c r="V14" i="42" s="1"/>
  <c r="E3" i="42"/>
  <c r="D3" i="42"/>
  <c r="R3" i="42" s="1"/>
  <c r="S14" i="42" s="1"/>
  <c r="L2" i="42"/>
  <c r="K2" i="42"/>
  <c r="J2" i="42"/>
  <c r="I2" i="42"/>
  <c r="H2" i="42"/>
  <c r="G2" i="42"/>
  <c r="T13" i="42" s="1"/>
  <c r="E2" i="42"/>
  <c r="D2" i="42"/>
  <c r="R2" i="42" s="1"/>
  <c r="W58" i="41"/>
  <c r="U58" i="41"/>
  <c r="Q58" i="41"/>
  <c r="D58" i="41"/>
  <c r="C58" i="41"/>
  <c r="W57" i="41"/>
  <c r="U57" i="41"/>
  <c r="Q57" i="41"/>
  <c r="D57" i="41"/>
  <c r="C57" i="41"/>
  <c r="W56" i="41"/>
  <c r="U56" i="41"/>
  <c r="Q56" i="41"/>
  <c r="D56" i="41"/>
  <c r="C56" i="41"/>
  <c r="W55" i="41"/>
  <c r="U55" i="41"/>
  <c r="Q55" i="41"/>
  <c r="D55" i="41"/>
  <c r="C55" i="41"/>
  <c r="W54" i="41"/>
  <c r="U54" i="41"/>
  <c r="Q54" i="41"/>
  <c r="D54" i="41"/>
  <c r="C54" i="41"/>
  <c r="W53" i="41"/>
  <c r="U53" i="41"/>
  <c r="Q53" i="41"/>
  <c r="D53" i="41"/>
  <c r="C53" i="41"/>
  <c r="W52" i="41"/>
  <c r="U52" i="41"/>
  <c r="Q52" i="41"/>
  <c r="D52" i="41"/>
  <c r="C52" i="41"/>
  <c r="W51" i="41"/>
  <c r="U51" i="41"/>
  <c r="Q51" i="41"/>
  <c r="D51" i="41"/>
  <c r="C51" i="41"/>
  <c r="W50" i="41"/>
  <c r="U50" i="41"/>
  <c r="Q50" i="41"/>
  <c r="D50" i="41"/>
  <c r="C50" i="41"/>
  <c r="W49" i="41"/>
  <c r="U49" i="41"/>
  <c r="Q49" i="41"/>
  <c r="D49" i="41"/>
  <c r="C49" i="41"/>
  <c r="W48" i="41"/>
  <c r="U48" i="41"/>
  <c r="Q48" i="41"/>
  <c r="D48" i="41"/>
  <c r="C48" i="41"/>
  <c r="W47" i="41"/>
  <c r="U47" i="41"/>
  <c r="Q47" i="41"/>
  <c r="D47" i="41"/>
  <c r="C47" i="41"/>
  <c r="W46" i="41"/>
  <c r="U46" i="41"/>
  <c r="Q46" i="41"/>
  <c r="D46" i="41"/>
  <c r="C46" i="41"/>
  <c r="W45" i="41"/>
  <c r="U45" i="41"/>
  <c r="Q45" i="41"/>
  <c r="D45" i="41"/>
  <c r="C45" i="41"/>
  <c r="W44" i="41"/>
  <c r="U44" i="41"/>
  <c r="Q44" i="41"/>
  <c r="D44" i="41"/>
  <c r="C44" i="41"/>
  <c r="W43" i="41"/>
  <c r="U43" i="41"/>
  <c r="Q43" i="41"/>
  <c r="D43" i="41"/>
  <c r="C43" i="41"/>
  <c r="W42" i="41"/>
  <c r="U42" i="41"/>
  <c r="Q42" i="41"/>
  <c r="D42" i="41"/>
  <c r="C42" i="41"/>
  <c r="W41" i="41"/>
  <c r="U41" i="41"/>
  <c r="Q41" i="41"/>
  <c r="D41" i="41"/>
  <c r="C41" i="41"/>
  <c r="W40" i="41"/>
  <c r="U40" i="41"/>
  <c r="Q40" i="41"/>
  <c r="D40" i="41"/>
  <c r="C40" i="41"/>
  <c r="W39" i="41"/>
  <c r="U39" i="41"/>
  <c r="Q39" i="41"/>
  <c r="D39" i="41"/>
  <c r="C39" i="41"/>
  <c r="S39" i="41" s="1"/>
  <c r="W38" i="41"/>
  <c r="U38" i="41"/>
  <c r="Q38" i="41"/>
  <c r="D38" i="41"/>
  <c r="C38" i="41"/>
  <c r="W37" i="41"/>
  <c r="U37" i="41"/>
  <c r="Q37" i="41"/>
  <c r="D37" i="41"/>
  <c r="C37" i="41"/>
  <c r="W36" i="41"/>
  <c r="U36" i="41"/>
  <c r="Q36" i="41"/>
  <c r="D36" i="41"/>
  <c r="C36" i="41"/>
  <c r="W35" i="41"/>
  <c r="U35" i="41"/>
  <c r="Q35" i="41"/>
  <c r="D35" i="41"/>
  <c r="C35" i="41"/>
  <c r="S35" i="41" s="1"/>
  <c r="W34" i="41"/>
  <c r="U34" i="41"/>
  <c r="Q34" i="41"/>
  <c r="D34" i="41"/>
  <c r="C34" i="41"/>
  <c r="W33" i="41"/>
  <c r="U33" i="41"/>
  <c r="Q33" i="41"/>
  <c r="D33" i="41"/>
  <c r="C33" i="41"/>
  <c r="W32" i="41"/>
  <c r="U32" i="41"/>
  <c r="Q32" i="41"/>
  <c r="D32" i="41"/>
  <c r="C32" i="41"/>
  <c r="W31" i="41"/>
  <c r="U31" i="41"/>
  <c r="Q31" i="41"/>
  <c r="D31" i="41"/>
  <c r="C31" i="41"/>
  <c r="S31" i="41" s="1"/>
  <c r="W30" i="41"/>
  <c r="U30" i="41"/>
  <c r="Q30" i="41"/>
  <c r="D30" i="41"/>
  <c r="C30" i="41"/>
  <c r="W29" i="41"/>
  <c r="U29" i="41"/>
  <c r="Q29" i="41"/>
  <c r="D29" i="41"/>
  <c r="C29" i="41"/>
  <c r="W28" i="41"/>
  <c r="U28" i="41"/>
  <c r="Q28" i="41"/>
  <c r="D28" i="41"/>
  <c r="C28" i="41"/>
  <c r="W27" i="41"/>
  <c r="U27" i="41"/>
  <c r="Q27" i="41"/>
  <c r="D27" i="41"/>
  <c r="C27" i="41"/>
  <c r="S27" i="41" s="1"/>
  <c r="W26" i="41"/>
  <c r="U26" i="41"/>
  <c r="Q26" i="41"/>
  <c r="D26" i="41"/>
  <c r="C26" i="41"/>
  <c r="W25" i="41"/>
  <c r="U25" i="41"/>
  <c r="Q25" i="41"/>
  <c r="D25" i="41"/>
  <c r="C25" i="41"/>
  <c r="W24" i="41"/>
  <c r="U24" i="41"/>
  <c r="Q24" i="41"/>
  <c r="D24" i="41"/>
  <c r="C24" i="41"/>
  <c r="W23" i="41"/>
  <c r="U23" i="41"/>
  <c r="Q23" i="41"/>
  <c r="D23" i="41"/>
  <c r="C23" i="41"/>
  <c r="W22" i="41"/>
  <c r="U22" i="41"/>
  <c r="Q22" i="41"/>
  <c r="D22" i="41"/>
  <c r="C22" i="41"/>
  <c r="W21" i="41"/>
  <c r="U21" i="41"/>
  <c r="Q21" i="41"/>
  <c r="D21" i="41"/>
  <c r="C21" i="41"/>
  <c r="W20" i="41"/>
  <c r="U20" i="41"/>
  <c r="Q20" i="41"/>
  <c r="D20" i="41"/>
  <c r="C20" i="41"/>
  <c r="W19" i="41"/>
  <c r="U19" i="41"/>
  <c r="Q19" i="41"/>
  <c r="D19" i="41"/>
  <c r="C19" i="41"/>
  <c r="W18" i="41"/>
  <c r="U18" i="41"/>
  <c r="Q18" i="41"/>
  <c r="D18" i="41"/>
  <c r="C18" i="41"/>
  <c r="W17" i="41"/>
  <c r="U17" i="41"/>
  <c r="Q17" i="41"/>
  <c r="D17" i="41"/>
  <c r="C17" i="41"/>
  <c r="W16" i="41"/>
  <c r="U16" i="41"/>
  <c r="Q16" i="41"/>
  <c r="D16" i="41"/>
  <c r="C16" i="41"/>
  <c r="W15" i="41"/>
  <c r="U15" i="41"/>
  <c r="Q15" i="41"/>
  <c r="D15" i="41"/>
  <c r="C15" i="41"/>
  <c r="W14" i="41"/>
  <c r="U14" i="41"/>
  <c r="Q14" i="41"/>
  <c r="D14" i="41"/>
  <c r="C14" i="41"/>
  <c r="W13" i="41"/>
  <c r="U13" i="41"/>
  <c r="Q13" i="41"/>
  <c r="D13" i="41"/>
  <c r="C13" i="41"/>
  <c r="W12" i="41"/>
  <c r="U12" i="41"/>
  <c r="Q12" i="41"/>
  <c r="D12" i="41"/>
  <c r="C12" i="41"/>
  <c r="W11" i="41"/>
  <c r="U11" i="41"/>
  <c r="Q11" i="41"/>
  <c r="D11" i="41"/>
  <c r="C11" i="41"/>
  <c r="W10" i="41"/>
  <c r="U10" i="41"/>
  <c r="Q10" i="41"/>
  <c r="D10" i="41"/>
  <c r="C10" i="41"/>
  <c r="W9" i="41"/>
  <c r="U9" i="41"/>
  <c r="Q9" i="41"/>
  <c r="D9" i="41"/>
  <c r="C9" i="41"/>
  <c r="W8" i="41"/>
  <c r="U8" i="41"/>
  <c r="Q8" i="41"/>
  <c r="D8" i="41"/>
  <c r="C8" i="41"/>
  <c r="W7" i="41"/>
  <c r="U7" i="41"/>
  <c r="Q7" i="41"/>
  <c r="D7" i="41"/>
  <c r="C7" i="41"/>
  <c r="W6" i="41"/>
  <c r="U6" i="41"/>
  <c r="Q6" i="41"/>
  <c r="D6" i="41"/>
  <c r="C6" i="41"/>
  <c r="W5" i="41"/>
  <c r="U5" i="41"/>
  <c r="Q5" i="41"/>
  <c r="D5" i="41"/>
  <c r="C5" i="41"/>
  <c r="W4" i="41"/>
  <c r="U4" i="41"/>
  <c r="Q4" i="41"/>
  <c r="D4" i="41"/>
  <c r="C4" i="41"/>
  <c r="W3" i="41"/>
  <c r="U3" i="41"/>
  <c r="Q3" i="41"/>
  <c r="D3" i="41"/>
  <c r="C3" i="41"/>
  <c r="W2" i="41"/>
  <c r="U2" i="41"/>
  <c r="Q2" i="41"/>
  <c r="D2" i="41"/>
  <c r="C2" i="41"/>
  <c r="R59" i="40"/>
  <c r="S70" i="40" s="1"/>
  <c r="U70" i="40" s="1"/>
  <c r="R58" i="40"/>
  <c r="R57" i="40"/>
  <c r="S68" i="40" s="1"/>
  <c r="U68" i="40" s="1"/>
  <c r="R56" i="40"/>
  <c r="R55" i="40"/>
  <c r="R54" i="40"/>
  <c r="R53" i="40"/>
  <c r="R52" i="40"/>
  <c r="R51" i="40"/>
  <c r="R50" i="40"/>
  <c r="R49" i="40"/>
  <c r="V59" i="40"/>
  <c r="R48" i="40"/>
  <c r="T58" i="40"/>
  <c r="V57" i="40"/>
  <c r="R46" i="40"/>
  <c r="T56" i="40"/>
  <c r="R45" i="40"/>
  <c r="R44" i="40"/>
  <c r="R43" i="40"/>
  <c r="R41" i="40"/>
  <c r="R40" i="40"/>
  <c r="R39" i="40"/>
  <c r="R38" i="40"/>
  <c r="R37" i="40"/>
  <c r="R36" i="40"/>
  <c r="R35" i="40"/>
  <c r="R34" i="40"/>
  <c r="R33" i="40"/>
  <c r="R32" i="40"/>
  <c r="P42" i="40"/>
  <c r="R31" i="40"/>
  <c r="T41" i="40"/>
  <c r="R30" i="40"/>
  <c r="V40" i="40"/>
  <c r="R29" i="40"/>
  <c r="T39" i="40"/>
  <c r="R28" i="40"/>
  <c r="V38" i="40"/>
  <c r="R27" i="40"/>
  <c r="T37" i="40"/>
  <c r="R26" i="40"/>
  <c r="V36" i="40"/>
  <c r="R25" i="40"/>
  <c r="T35" i="40"/>
  <c r="R24" i="40"/>
  <c r="V34" i="40"/>
  <c r="R23" i="40"/>
  <c r="T33" i="40"/>
  <c r="R22" i="40"/>
  <c r="V32" i="40"/>
  <c r="R21" i="40"/>
  <c r="S32" i="40" s="1"/>
  <c r="T31" i="40"/>
  <c r="R20" i="40"/>
  <c r="S31" i="40" s="1"/>
  <c r="V30" i="40"/>
  <c r="R19" i="40"/>
  <c r="T29" i="40"/>
  <c r="R18" i="40"/>
  <c r="V28" i="40"/>
  <c r="R17" i="40"/>
  <c r="S28" i="40" s="1"/>
  <c r="T27" i="40"/>
  <c r="R16" i="40"/>
  <c r="S27" i="40" s="1"/>
  <c r="V26" i="40"/>
  <c r="R15" i="40"/>
  <c r="T25" i="40"/>
  <c r="R14" i="40"/>
  <c r="V24" i="40"/>
  <c r="R13" i="40"/>
  <c r="S24" i="40" s="1"/>
  <c r="T23" i="40"/>
  <c r="R12" i="40"/>
  <c r="S23" i="40" s="1"/>
  <c r="V22" i="40"/>
  <c r="R11" i="40"/>
  <c r="T21" i="40"/>
  <c r="R10" i="40"/>
  <c r="V20" i="40"/>
  <c r="R9" i="40"/>
  <c r="S20" i="40" s="1"/>
  <c r="T19" i="40"/>
  <c r="R8" i="40"/>
  <c r="S19" i="40" s="1"/>
  <c r="V18" i="40"/>
  <c r="R7" i="40"/>
  <c r="T17" i="40"/>
  <c r="R6" i="40"/>
  <c r="V16" i="40"/>
  <c r="R5" i="40"/>
  <c r="S16" i="40" s="1"/>
  <c r="T15" i="40"/>
  <c r="R4" i="40"/>
  <c r="S15" i="40" s="1"/>
  <c r="V14" i="40"/>
  <c r="R3" i="40"/>
  <c r="T13" i="40"/>
  <c r="R2" i="40"/>
  <c r="E59" i="38"/>
  <c r="D59" i="38"/>
  <c r="L58" i="38"/>
  <c r="K58" i="38"/>
  <c r="J58" i="38"/>
  <c r="I58" i="38"/>
  <c r="H58" i="38"/>
  <c r="G58" i="38"/>
  <c r="E58" i="38"/>
  <c r="D58" i="38"/>
  <c r="L57" i="38"/>
  <c r="K57" i="38"/>
  <c r="J57" i="38"/>
  <c r="I57" i="38"/>
  <c r="H57" i="38"/>
  <c r="G57" i="38"/>
  <c r="E57" i="38"/>
  <c r="D57" i="38"/>
  <c r="L56" i="38"/>
  <c r="K56" i="38"/>
  <c r="J56" i="38"/>
  <c r="I56" i="38"/>
  <c r="H56" i="38"/>
  <c r="G56" i="38"/>
  <c r="E56" i="38"/>
  <c r="D56" i="38"/>
  <c r="L55" i="38"/>
  <c r="K55" i="38"/>
  <c r="J55" i="38"/>
  <c r="I55" i="38"/>
  <c r="H55" i="38"/>
  <c r="G55" i="38"/>
  <c r="E55" i="38"/>
  <c r="D55" i="38"/>
  <c r="L54" i="38"/>
  <c r="K54" i="38"/>
  <c r="J54" i="38"/>
  <c r="I54" i="38"/>
  <c r="H54" i="38"/>
  <c r="G54" i="38"/>
  <c r="E54" i="38"/>
  <c r="D54" i="38"/>
  <c r="L53" i="38"/>
  <c r="K53" i="38"/>
  <c r="J53" i="38"/>
  <c r="I53" i="38"/>
  <c r="H53" i="38"/>
  <c r="G53" i="38"/>
  <c r="E53" i="38"/>
  <c r="D53" i="38"/>
  <c r="L52" i="38"/>
  <c r="K52" i="38"/>
  <c r="J52" i="38"/>
  <c r="I52" i="38"/>
  <c r="H52" i="38"/>
  <c r="G52" i="38"/>
  <c r="E52" i="38"/>
  <c r="D52" i="38"/>
  <c r="L51" i="38"/>
  <c r="K51" i="38"/>
  <c r="J51" i="38"/>
  <c r="I51" i="38"/>
  <c r="H51" i="38"/>
  <c r="G51" i="38"/>
  <c r="E51" i="38"/>
  <c r="D51" i="38"/>
  <c r="L50" i="38"/>
  <c r="K50" i="38"/>
  <c r="J50" i="38"/>
  <c r="I50" i="38"/>
  <c r="H50" i="38"/>
  <c r="G50" i="38"/>
  <c r="E50" i="38"/>
  <c r="D50" i="38"/>
  <c r="L49" i="38"/>
  <c r="K49" i="38"/>
  <c r="J49" i="38"/>
  <c r="I49" i="38"/>
  <c r="H49" i="38"/>
  <c r="G49" i="38"/>
  <c r="E49" i="38"/>
  <c r="D49" i="38"/>
  <c r="L48" i="38"/>
  <c r="K48" i="38"/>
  <c r="J48" i="38"/>
  <c r="I48" i="38"/>
  <c r="H48" i="38"/>
  <c r="G48" i="38"/>
  <c r="V59" i="38" s="1"/>
  <c r="E48" i="38"/>
  <c r="D48" i="38"/>
  <c r="L47" i="38"/>
  <c r="K47" i="38"/>
  <c r="J47" i="38"/>
  <c r="I47" i="38"/>
  <c r="H47" i="38"/>
  <c r="G47" i="38"/>
  <c r="E47" i="38"/>
  <c r="D47" i="38"/>
  <c r="L46" i="38"/>
  <c r="K46" i="38"/>
  <c r="J46" i="38"/>
  <c r="I46" i="38"/>
  <c r="H46" i="38"/>
  <c r="G46" i="38"/>
  <c r="E46" i="38"/>
  <c r="D46" i="38"/>
  <c r="L45" i="38"/>
  <c r="K45" i="38"/>
  <c r="J45" i="38"/>
  <c r="I45" i="38"/>
  <c r="H45" i="38"/>
  <c r="G45" i="38"/>
  <c r="E45" i="38"/>
  <c r="D45" i="38"/>
  <c r="L44" i="38"/>
  <c r="K44" i="38"/>
  <c r="J44" i="38"/>
  <c r="I44" i="38"/>
  <c r="H44" i="38"/>
  <c r="G44" i="38"/>
  <c r="E44" i="38"/>
  <c r="D44" i="38"/>
  <c r="L43" i="38"/>
  <c r="K43" i="38"/>
  <c r="J43" i="38"/>
  <c r="I43" i="38"/>
  <c r="H43" i="38"/>
  <c r="G43" i="38"/>
  <c r="E43" i="38"/>
  <c r="D43" i="38"/>
  <c r="L42" i="38"/>
  <c r="K42" i="38"/>
  <c r="J42" i="38"/>
  <c r="I42" i="38"/>
  <c r="H42" i="38"/>
  <c r="G42" i="38"/>
  <c r="E42" i="38"/>
  <c r="D42" i="38"/>
  <c r="L41" i="38"/>
  <c r="K41" i="38"/>
  <c r="J41" i="38"/>
  <c r="I41" i="38"/>
  <c r="H41" i="38"/>
  <c r="G41" i="38"/>
  <c r="E41" i="38"/>
  <c r="D41" i="38"/>
  <c r="L40" i="38"/>
  <c r="K40" i="38"/>
  <c r="J40" i="38"/>
  <c r="I40" i="38"/>
  <c r="H40" i="38"/>
  <c r="G40" i="38"/>
  <c r="E40" i="38"/>
  <c r="D40" i="38"/>
  <c r="L39" i="38"/>
  <c r="K39" i="38"/>
  <c r="J39" i="38"/>
  <c r="I39" i="38"/>
  <c r="H39" i="38"/>
  <c r="G39" i="38"/>
  <c r="E39" i="38"/>
  <c r="D39" i="38"/>
  <c r="L38" i="38"/>
  <c r="K38" i="38"/>
  <c r="J38" i="38"/>
  <c r="I38" i="38"/>
  <c r="H38" i="38"/>
  <c r="G38" i="38"/>
  <c r="E38" i="38"/>
  <c r="D38" i="38"/>
  <c r="L37" i="38"/>
  <c r="K37" i="38"/>
  <c r="J37" i="38"/>
  <c r="I37" i="38"/>
  <c r="H37" i="38"/>
  <c r="G37" i="38"/>
  <c r="E37" i="38"/>
  <c r="D37" i="38"/>
  <c r="L36" i="38"/>
  <c r="K36" i="38"/>
  <c r="J36" i="38"/>
  <c r="I36" i="38"/>
  <c r="H36" i="38"/>
  <c r="G36" i="38"/>
  <c r="E36" i="38"/>
  <c r="D36" i="38"/>
  <c r="L35" i="38"/>
  <c r="K35" i="38"/>
  <c r="J35" i="38"/>
  <c r="I35" i="38"/>
  <c r="H35" i="38"/>
  <c r="G35" i="38"/>
  <c r="E35" i="38"/>
  <c r="D35" i="38"/>
  <c r="L34" i="38"/>
  <c r="K34" i="38"/>
  <c r="J34" i="38"/>
  <c r="I34" i="38"/>
  <c r="H34" i="38"/>
  <c r="G34" i="38"/>
  <c r="E34" i="38"/>
  <c r="D34" i="38"/>
  <c r="L33" i="38"/>
  <c r="K33" i="38"/>
  <c r="J33" i="38"/>
  <c r="I33" i="38"/>
  <c r="H33" i="38"/>
  <c r="G33" i="38"/>
  <c r="E33" i="38"/>
  <c r="D33" i="38"/>
  <c r="L32" i="38"/>
  <c r="K32" i="38"/>
  <c r="J32" i="38"/>
  <c r="I32" i="38"/>
  <c r="H32" i="38"/>
  <c r="G32" i="38"/>
  <c r="E32" i="38"/>
  <c r="D32" i="38"/>
  <c r="L31" i="38"/>
  <c r="K31" i="38"/>
  <c r="J31" i="38"/>
  <c r="I31" i="38"/>
  <c r="H31" i="38"/>
  <c r="G31" i="38"/>
  <c r="E31" i="38"/>
  <c r="D31" i="38"/>
  <c r="L30" i="38"/>
  <c r="K30" i="38"/>
  <c r="J30" i="38"/>
  <c r="I30" i="38"/>
  <c r="H30" i="38"/>
  <c r="G30" i="38"/>
  <c r="V41" i="38" s="1"/>
  <c r="E30" i="38"/>
  <c r="D30" i="38"/>
  <c r="L29" i="38"/>
  <c r="K29" i="38"/>
  <c r="J29" i="38"/>
  <c r="I29" i="38"/>
  <c r="H29" i="38"/>
  <c r="G29" i="38"/>
  <c r="E29" i="38"/>
  <c r="D29" i="38"/>
  <c r="L28" i="38"/>
  <c r="K28" i="38"/>
  <c r="J28" i="38"/>
  <c r="I28" i="38"/>
  <c r="H28" i="38"/>
  <c r="G28" i="38"/>
  <c r="V39" i="38" s="1"/>
  <c r="E28" i="38"/>
  <c r="D28" i="38"/>
  <c r="L27" i="38"/>
  <c r="K27" i="38"/>
  <c r="J27" i="38"/>
  <c r="I27" i="38"/>
  <c r="H27" i="38"/>
  <c r="G27" i="38"/>
  <c r="E27" i="38"/>
  <c r="D27" i="38"/>
  <c r="L26" i="38"/>
  <c r="K26" i="38"/>
  <c r="J26" i="38"/>
  <c r="I26" i="38"/>
  <c r="H26" i="38"/>
  <c r="G26" i="38"/>
  <c r="V37" i="38" s="1"/>
  <c r="E26" i="38"/>
  <c r="D26" i="38"/>
  <c r="L25" i="38"/>
  <c r="K25" i="38"/>
  <c r="J25" i="38"/>
  <c r="I25" i="38"/>
  <c r="H25" i="38"/>
  <c r="G25" i="38"/>
  <c r="E25" i="38"/>
  <c r="D25" i="38"/>
  <c r="L24" i="38"/>
  <c r="K24" i="38"/>
  <c r="J24" i="38"/>
  <c r="I24" i="38"/>
  <c r="H24" i="38"/>
  <c r="G24" i="38"/>
  <c r="V35" i="38" s="1"/>
  <c r="E24" i="38"/>
  <c r="D24" i="38"/>
  <c r="L23" i="38"/>
  <c r="K23" i="38"/>
  <c r="J23" i="38"/>
  <c r="I23" i="38"/>
  <c r="H23" i="38"/>
  <c r="G23" i="38"/>
  <c r="E23" i="38"/>
  <c r="D23" i="38"/>
  <c r="L22" i="38"/>
  <c r="K22" i="38"/>
  <c r="J22" i="38"/>
  <c r="I22" i="38"/>
  <c r="H22" i="38"/>
  <c r="G22" i="38"/>
  <c r="V33" i="38" s="1"/>
  <c r="E22" i="38"/>
  <c r="D22" i="38"/>
  <c r="L21" i="38"/>
  <c r="K21" i="38"/>
  <c r="J21" i="38"/>
  <c r="I21" i="38"/>
  <c r="H21" i="38"/>
  <c r="G21" i="38"/>
  <c r="E21" i="38"/>
  <c r="D21" i="38"/>
  <c r="L20" i="38"/>
  <c r="K20" i="38"/>
  <c r="J20" i="38"/>
  <c r="I20" i="38"/>
  <c r="H20" i="38"/>
  <c r="G20" i="38"/>
  <c r="V31" i="38" s="1"/>
  <c r="E20" i="38"/>
  <c r="D20" i="38"/>
  <c r="L19" i="38"/>
  <c r="K19" i="38"/>
  <c r="J19" i="38"/>
  <c r="I19" i="38"/>
  <c r="H19" i="38"/>
  <c r="G19" i="38"/>
  <c r="E19" i="38"/>
  <c r="D19" i="38"/>
  <c r="L18" i="38"/>
  <c r="K18" i="38"/>
  <c r="J18" i="38"/>
  <c r="I18" i="38"/>
  <c r="H18" i="38"/>
  <c r="G18" i="38"/>
  <c r="V29" i="38" s="1"/>
  <c r="E18" i="38"/>
  <c r="D18" i="38"/>
  <c r="L17" i="38"/>
  <c r="K17" i="38"/>
  <c r="J17" i="38"/>
  <c r="I17" i="38"/>
  <c r="H17" i="38"/>
  <c r="G17" i="38"/>
  <c r="E17" i="38"/>
  <c r="D17" i="38"/>
  <c r="L16" i="38"/>
  <c r="K16" i="38"/>
  <c r="J16" i="38"/>
  <c r="I16" i="38"/>
  <c r="H16" i="38"/>
  <c r="G16" i="38"/>
  <c r="E16" i="38"/>
  <c r="D16" i="38"/>
  <c r="L15" i="38"/>
  <c r="K15" i="38"/>
  <c r="J15" i="38"/>
  <c r="I15" i="38"/>
  <c r="H15" i="38"/>
  <c r="G15" i="38"/>
  <c r="E15" i="38"/>
  <c r="D15" i="38"/>
  <c r="L14" i="38"/>
  <c r="K14" i="38"/>
  <c r="J14" i="38"/>
  <c r="I14" i="38"/>
  <c r="H14" i="38"/>
  <c r="G14" i="38"/>
  <c r="E14" i="38"/>
  <c r="D14" i="38"/>
  <c r="L13" i="38"/>
  <c r="K13" i="38"/>
  <c r="J13" i="38"/>
  <c r="I13" i="38"/>
  <c r="H13" i="38"/>
  <c r="G13" i="38"/>
  <c r="E13" i="38"/>
  <c r="D13" i="38"/>
  <c r="L12" i="38"/>
  <c r="K12" i="38"/>
  <c r="J12" i="38"/>
  <c r="I12" i="38"/>
  <c r="H12" i="38"/>
  <c r="G12" i="38"/>
  <c r="E12" i="38"/>
  <c r="D12" i="38"/>
  <c r="L11" i="38"/>
  <c r="K11" i="38"/>
  <c r="J11" i="38"/>
  <c r="I11" i="38"/>
  <c r="H11" i="38"/>
  <c r="G11" i="38"/>
  <c r="E11" i="38"/>
  <c r="D11" i="38"/>
  <c r="L10" i="38"/>
  <c r="K10" i="38"/>
  <c r="J10" i="38"/>
  <c r="I10" i="38"/>
  <c r="H10" i="38"/>
  <c r="G10" i="38"/>
  <c r="E10" i="38"/>
  <c r="D10" i="38"/>
  <c r="L9" i="38"/>
  <c r="K9" i="38"/>
  <c r="J9" i="38"/>
  <c r="I9" i="38"/>
  <c r="H9" i="38"/>
  <c r="G9" i="38"/>
  <c r="E9" i="38"/>
  <c r="D9" i="38"/>
  <c r="L8" i="38"/>
  <c r="K8" i="38"/>
  <c r="J8" i="38"/>
  <c r="I8" i="38"/>
  <c r="H8" i="38"/>
  <c r="G8" i="38"/>
  <c r="E8" i="38"/>
  <c r="D8" i="38"/>
  <c r="L7" i="38"/>
  <c r="K7" i="38"/>
  <c r="J7" i="38"/>
  <c r="I7" i="38"/>
  <c r="H7" i="38"/>
  <c r="G7" i="38"/>
  <c r="E7" i="38"/>
  <c r="D7" i="38"/>
  <c r="L6" i="38"/>
  <c r="K6" i="38"/>
  <c r="J6" i="38"/>
  <c r="I6" i="38"/>
  <c r="H6" i="38"/>
  <c r="G6" i="38"/>
  <c r="E6" i="38"/>
  <c r="D6" i="38"/>
  <c r="L5" i="38"/>
  <c r="K5" i="38"/>
  <c r="J5" i="38"/>
  <c r="I5" i="38"/>
  <c r="H5" i="38"/>
  <c r="G5" i="38"/>
  <c r="E5" i="38"/>
  <c r="D5" i="38"/>
  <c r="L4" i="38"/>
  <c r="K4" i="38"/>
  <c r="J4" i="38"/>
  <c r="I4" i="38"/>
  <c r="H4" i="38"/>
  <c r="G4" i="38"/>
  <c r="V15" i="38" s="1"/>
  <c r="E4" i="38"/>
  <c r="D4" i="38"/>
  <c r="L3" i="38"/>
  <c r="K3" i="38"/>
  <c r="J3" i="38"/>
  <c r="I3" i="38"/>
  <c r="H3" i="38"/>
  <c r="G3" i="38"/>
  <c r="E3" i="38"/>
  <c r="D3" i="38"/>
  <c r="L2" i="38"/>
  <c r="K2" i="38"/>
  <c r="J2" i="38"/>
  <c r="I2" i="38"/>
  <c r="H2" i="38"/>
  <c r="G2" i="38"/>
  <c r="V13" i="38" s="1"/>
  <c r="E2" i="38"/>
  <c r="D2" i="38"/>
  <c r="W59" i="37"/>
  <c r="U59" i="37"/>
  <c r="Q59" i="37"/>
  <c r="D59" i="37"/>
  <c r="C59" i="37"/>
  <c r="W58" i="37"/>
  <c r="U58" i="37"/>
  <c r="Q58" i="37"/>
  <c r="D58" i="37"/>
  <c r="C58" i="37"/>
  <c r="W57" i="37"/>
  <c r="U57" i="37"/>
  <c r="Q57" i="37"/>
  <c r="D57" i="37"/>
  <c r="C57" i="37"/>
  <c r="W56" i="37"/>
  <c r="U56" i="37"/>
  <c r="Q56" i="37"/>
  <c r="D56" i="37"/>
  <c r="C56" i="37"/>
  <c r="W55" i="37"/>
  <c r="U55" i="37"/>
  <c r="Q55" i="37"/>
  <c r="D55" i="37"/>
  <c r="C55" i="37"/>
  <c r="W54" i="37"/>
  <c r="U54" i="37"/>
  <c r="Q54" i="37"/>
  <c r="D54" i="37"/>
  <c r="C54" i="37"/>
  <c r="W53" i="37"/>
  <c r="U53" i="37"/>
  <c r="Q53" i="37"/>
  <c r="D53" i="37"/>
  <c r="C53" i="37"/>
  <c r="W52" i="37"/>
  <c r="U52" i="37"/>
  <c r="Q52" i="37"/>
  <c r="D52" i="37"/>
  <c r="C52" i="37"/>
  <c r="W51" i="37"/>
  <c r="U51" i="37"/>
  <c r="Q51" i="37"/>
  <c r="D51" i="37"/>
  <c r="C51" i="37"/>
  <c r="W50" i="37"/>
  <c r="U50" i="37"/>
  <c r="Q50" i="37"/>
  <c r="D50" i="37"/>
  <c r="C50" i="37"/>
  <c r="W49" i="37"/>
  <c r="U49" i="37"/>
  <c r="Q49" i="37"/>
  <c r="D49" i="37"/>
  <c r="C49" i="37"/>
  <c r="W48" i="37"/>
  <c r="U48" i="37"/>
  <c r="Q48" i="37"/>
  <c r="D48" i="37"/>
  <c r="C48" i="37"/>
  <c r="W47" i="37"/>
  <c r="U47" i="37"/>
  <c r="Q47" i="37"/>
  <c r="D47" i="37"/>
  <c r="C47" i="37"/>
  <c r="W46" i="37"/>
  <c r="U46" i="37"/>
  <c r="Q46" i="37"/>
  <c r="D46" i="37"/>
  <c r="C46" i="37"/>
  <c r="W45" i="37"/>
  <c r="U45" i="37"/>
  <c r="Q45" i="37"/>
  <c r="D45" i="37"/>
  <c r="C45" i="37"/>
  <c r="W44" i="37"/>
  <c r="U44" i="37"/>
  <c r="Q44" i="37"/>
  <c r="D44" i="37"/>
  <c r="C44" i="37"/>
  <c r="W43" i="37"/>
  <c r="U43" i="37"/>
  <c r="Q43" i="37"/>
  <c r="D43" i="37"/>
  <c r="C43" i="37"/>
  <c r="W42" i="37"/>
  <c r="U42" i="37"/>
  <c r="Q42" i="37"/>
  <c r="D42" i="37"/>
  <c r="C42" i="37"/>
  <c r="W41" i="37"/>
  <c r="U41" i="37"/>
  <c r="Q41" i="37"/>
  <c r="D41" i="37"/>
  <c r="C41" i="37"/>
  <c r="W40" i="37"/>
  <c r="U40" i="37"/>
  <c r="Q40" i="37"/>
  <c r="D40" i="37"/>
  <c r="C40" i="37"/>
  <c r="W39" i="37"/>
  <c r="U39" i="37"/>
  <c r="Q39" i="37"/>
  <c r="D39" i="37"/>
  <c r="C39" i="37"/>
  <c r="W38" i="37"/>
  <c r="U38" i="37"/>
  <c r="Q38" i="37"/>
  <c r="D38" i="37"/>
  <c r="C38" i="37"/>
  <c r="W37" i="37"/>
  <c r="U37" i="37"/>
  <c r="Q37" i="37"/>
  <c r="D37" i="37"/>
  <c r="C37" i="37"/>
  <c r="W36" i="37"/>
  <c r="U36" i="37"/>
  <c r="Q36" i="37"/>
  <c r="D36" i="37"/>
  <c r="C36" i="37"/>
  <c r="W35" i="37"/>
  <c r="U35" i="37"/>
  <c r="Q35" i="37"/>
  <c r="D35" i="37"/>
  <c r="C35" i="37"/>
  <c r="W34" i="37"/>
  <c r="U34" i="37"/>
  <c r="Q34" i="37"/>
  <c r="D34" i="37"/>
  <c r="C34" i="37"/>
  <c r="W33" i="37"/>
  <c r="U33" i="37"/>
  <c r="Q33" i="37"/>
  <c r="D33" i="37"/>
  <c r="C33" i="37"/>
  <c r="W32" i="37"/>
  <c r="U32" i="37"/>
  <c r="Q32" i="37"/>
  <c r="D32" i="37"/>
  <c r="C32" i="37"/>
  <c r="W31" i="37"/>
  <c r="U31" i="37"/>
  <c r="Q31" i="37"/>
  <c r="D31" i="37"/>
  <c r="C31" i="37"/>
  <c r="W30" i="37"/>
  <c r="U30" i="37"/>
  <c r="Q30" i="37"/>
  <c r="D30" i="37"/>
  <c r="C30" i="37"/>
  <c r="W29" i="37"/>
  <c r="U29" i="37"/>
  <c r="Q29" i="37"/>
  <c r="D29" i="37"/>
  <c r="C29" i="37"/>
  <c r="S29" i="37" s="1"/>
  <c r="W28" i="37"/>
  <c r="U28" i="37"/>
  <c r="Q28" i="37"/>
  <c r="D28" i="37"/>
  <c r="C28" i="37"/>
  <c r="S28" i="37" s="1"/>
  <c r="W27" i="37"/>
  <c r="U27" i="37"/>
  <c r="Q27" i="37"/>
  <c r="D27" i="37"/>
  <c r="C27" i="37"/>
  <c r="W26" i="37"/>
  <c r="U26" i="37"/>
  <c r="Q26" i="37"/>
  <c r="D26" i="37"/>
  <c r="C26" i="37"/>
  <c r="W25" i="37"/>
  <c r="U25" i="37"/>
  <c r="Q25" i="37"/>
  <c r="D25" i="37"/>
  <c r="C25" i="37"/>
  <c r="S25" i="37" s="1"/>
  <c r="W24" i="37"/>
  <c r="U24" i="37"/>
  <c r="Q24" i="37"/>
  <c r="D24" i="37"/>
  <c r="C24" i="37"/>
  <c r="S24" i="37" s="1"/>
  <c r="W23" i="37"/>
  <c r="U23" i="37"/>
  <c r="Q23" i="37"/>
  <c r="D23" i="37"/>
  <c r="C23" i="37"/>
  <c r="W22" i="37"/>
  <c r="U22" i="37"/>
  <c r="Q22" i="37"/>
  <c r="D22" i="37"/>
  <c r="C22" i="37"/>
  <c r="W21" i="37"/>
  <c r="U21" i="37"/>
  <c r="Q21" i="37"/>
  <c r="D21" i="37"/>
  <c r="C21" i="37"/>
  <c r="S21" i="37" s="1"/>
  <c r="W20" i="37"/>
  <c r="U20" i="37"/>
  <c r="Q20" i="37"/>
  <c r="D20" i="37"/>
  <c r="C20" i="37"/>
  <c r="S20" i="37" s="1"/>
  <c r="W19" i="37"/>
  <c r="U19" i="37"/>
  <c r="Q19" i="37"/>
  <c r="D19" i="37"/>
  <c r="C19" i="37"/>
  <c r="W18" i="37"/>
  <c r="U18" i="37"/>
  <c r="Q18" i="37"/>
  <c r="D18" i="37"/>
  <c r="C18" i="37"/>
  <c r="W17" i="37"/>
  <c r="U17" i="37"/>
  <c r="Q17" i="37"/>
  <c r="D17" i="37"/>
  <c r="C17" i="37"/>
  <c r="S17" i="37" s="1"/>
  <c r="W16" i="37"/>
  <c r="U16" i="37"/>
  <c r="Q16" i="37"/>
  <c r="D16" i="37"/>
  <c r="C16" i="37"/>
  <c r="S16" i="37" s="1"/>
  <c r="W15" i="37"/>
  <c r="U15" i="37"/>
  <c r="Q15" i="37"/>
  <c r="D15" i="37"/>
  <c r="C15" i="37"/>
  <c r="W14" i="37"/>
  <c r="U14" i="37"/>
  <c r="Q14" i="37"/>
  <c r="D14" i="37"/>
  <c r="C14" i="37"/>
  <c r="W13" i="37"/>
  <c r="U13" i="37"/>
  <c r="Q13" i="37"/>
  <c r="D13" i="37"/>
  <c r="C13" i="37"/>
  <c r="S13" i="37" s="1"/>
  <c r="W12" i="37"/>
  <c r="U12" i="37"/>
  <c r="Q12" i="37"/>
  <c r="D12" i="37"/>
  <c r="C12" i="37"/>
  <c r="S12" i="37" s="1"/>
  <c r="W11" i="37"/>
  <c r="U11" i="37"/>
  <c r="Q11" i="37"/>
  <c r="D11" i="37"/>
  <c r="C11" i="37"/>
  <c r="W10" i="37"/>
  <c r="U10" i="37"/>
  <c r="Q10" i="37"/>
  <c r="D10" i="37"/>
  <c r="C10" i="37"/>
  <c r="W9" i="37"/>
  <c r="U9" i="37"/>
  <c r="Q9" i="37"/>
  <c r="D9" i="37"/>
  <c r="C9" i="37"/>
  <c r="S9" i="37" s="1"/>
  <c r="W8" i="37"/>
  <c r="U8" i="37"/>
  <c r="Q8" i="37"/>
  <c r="D8" i="37"/>
  <c r="C8" i="37"/>
  <c r="W7" i="37"/>
  <c r="U7" i="37"/>
  <c r="Q7" i="37"/>
  <c r="D7" i="37"/>
  <c r="C7" i="37"/>
  <c r="W6" i="37"/>
  <c r="U6" i="37"/>
  <c r="Q6" i="37"/>
  <c r="D6" i="37"/>
  <c r="C6" i="37"/>
  <c r="W5" i="37"/>
  <c r="U5" i="37"/>
  <c r="Q5" i="37"/>
  <c r="D5" i="37"/>
  <c r="C5" i="37"/>
  <c r="W4" i="37"/>
  <c r="U4" i="37"/>
  <c r="Q4" i="37"/>
  <c r="D4" i="37"/>
  <c r="C4" i="37"/>
  <c r="W3" i="37"/>
  <c r="U3" i="37"/>
  <c r="Q3" i="37"/>
  <c r="D3" i="37"/>
  <c r="C3" i="37"/>
  <c r="W2" i="37"/>
  <c r="U2" i="37"/>
  <c r="Q2" i="37"/>
  <c r="D2" i="37"/>
  <c r="C2" i="37"/>
  <c r="L58" i="36"/>
  <c r="K58" i="36"/>
  <c r="J58" i="36"/>
  <c r="I58" i="36"/>
  <c r="H58" i="36"/>
  <c r="G58" i="36"/>
  <c r="E58" i="36"/>
  <c r="D58" i="36"/>
  <c r="N58" i="36" s="1"/>
  <c r="L57" i="36"/>
  <c r="K57" i="36"/>
  <c r="J57" i="36"/>
  <c r="I57" i="36"/>
  <c r="H57" i="36"/>
  <c r="G57" i="36"/>
  <c r="E57" i="36"/>
  <c r="D57" i="36"/>
  <c r="N57" i="36" s="1"/>
  <c r="L56" i="36"/>
  <c r="K56" i="36"/>
  <c r="J56" i="36"/>
  <c r="I56" i="36"/>
  <c r="H56" i="36"/>
  <c r="G56" i="36"/>
  <c r="E56" i="36"/>
  <c r="D56" i="36"/>
  <c r="N56" i="36" s="1"/>
  <c r="L55" i="36"/>
  <c r="K55" i="36"/>
  <c r="J55" i="36"/>
  <c r="I55" i="36"/>
  <c r="H55" i="36"/>
  <c r="G55" i="36"/>
  <c r="E55" i="36"/>
  <c r="D55" i="36"/>
  <c r="L54" i="36"/>
  <c r="K54" i="36"/>
  <c r="J54" i="36"/>
  <c r="I54" i="36"/>
  <c r="H54" i="36"/>
  <c r="G54" i="36"/>
  <c r="V55" i="36" s="1"/>
  <c r="E54" i="36"/>
  <c r="D54" i="36"/>
  <c r="R54" i="36" s="1"/>
  <c r="W58" i="35"/>
  <c r="U58" i="35"/>
  <c r="Q58" i="35"/>
  <c r="D58" i="35"/>
  <c r="C58" i="35"/>
  <c r="S58" i="35" s="1"/>
  <c r="T58" i="35" s="1"/>
  <c r="Q58" i="43"/>
  <c r="O58" i="43"/>
  <c r="E58" i="43"/>
  <c r="Q57" i="43"/>
  <c r="O57" i="43"/>
  <c r="E57" i="43"/>
  <c r="Q56" i="43"/>
  <c r="O56" i="43"/>
  <c r="E56" i="43"/>
  <c r="S55" i="43"/>
  <c r="E55" i="43"/>
  <c r="S54" i="43"/>
  <c r="E54" i="43"/>
  <c r="S53" i="43"/>
  <c r="E53" i="43"/>
  <c r="S52" i="43"/>
  <c r="E52" i="43"/>
  <c r="S51" i="43"/>
  <c r="E51" i="43"/>
  <c r="S50" i="43"/>
  <c r="E50" i="43"/>
  <c r="N61" i="43" s="1"/>
  <c r="S49" i="43"/>
  <c r="E49" i="43"/>
  <c r="N60" i="43" s="1"/>
  <c r="S48" i="43"/>
  <c r="E48" i="43"/>
  <c r="N59" i="43" s="1"/>
  <c r="S47" i="43"/>
  <c r="E47" i="43"/>
  <c r="S46" i="43"/>
  <c r="E46" i="43"/>
  <c r="N57" i="43" s="1"/>
  <c r="S45" i="43"/>
  <c r="E45" i="43"/>
  <c r="S44" i="43"/>
  <c r="E44" i="43"/>
  <c r="S43" i="43"/>
  <c r="E43" i="43"/>
  <c r="S42" i="43"/>
  <c r="E42" i="43"/>
  <c r="S41" i="43"/>
  <c r="E41" i="43"/>
  <c r="S40" i="43"/>
  <c r="E40" i="43"/>
  <c r="S39" i="43"/>
  <c r="E39" i="43"/>
  <c r="Q38" i="43"/>
  <c r="O38" i="43"/>
  <c r="E38" i="43"/>
  <c r="Q37" i="43"/>
  <c r="O37" i="43"/>
  <c r="E37" i="43"/>
  <c r="Q36" i="43"/>
  <c r="O36" i="43"/>
  <c r="E36" i="43"/>
  <c r="Q35" i="43"/>
  <c r="O35" i="43"/>
  <c r="E35" i="43"/>
  <c r="Q34" i="43"/>
  <c r="O34" i="43"/>
  <c r="E34" i="43"/>
  <c r="Q33" i="43"/>
  <c r="O33" i="43"/>
  <c r="E33" i="43"/>
  <c r="Q32" i="43"/>
  <c r="O32" i="43"/>
  <c r="E32" i="43"/>
  <c r="Q31" i="43"/>
  <c r="O31" i="43"/>
  <c r="E31" i="43"/>
  <c r="Q30" i="43"/>
  <c r="O30" i="43"/>
  <c r="E30" i="43"/>
  <c r="Q29" i="43"/>
  <c r="O29" i="43"/>
  <c r="E29" i="43"/>
  <c r="Q28" i="43"/>
  <c r="O28" i="43"/>
  <c r="E28" i="43"/>
  <c r="Q27" i="43"/>
  <c r="O27" i="43"/>
  <c r="E27" i="43"/>
  <c r="Q26" i="43"/>
  <c r="O26" i="43"/>
  <c r="E26" i="43"/>
  <c r="Q25" i="43"/>
  <c r="O25" i="43"/>
  <c r="E25" i="43"/>
  <c r="Q24" i="43"/>
  <c r="O24" i="43"/>
  <c r="E24" i="43"/>
  <c r="Q23" i="43"/>
  <c r="O23" i="43"/>
  <c r="E23" i="43"/>
  <c r="Q22" i="43"/>
  <c r="O22" i="43"/>
  <c r="E22" i="43"/>
  <c r="Q21" i="43"/>
  <c r="O21" i="43"/>
  <c r="E21" i="43"/>
  <c r="Q20" i="43"/>
  <c r="O20" i="43"/>
  <c r="E20" i="43"/>
  <c r="Q19" i="43"/>
  <c r="O19" i="43"/>
  <c r="E19" i="43"/>
  <c r="Q18" i="43"/>
  <c r="O18" i="43"/>
  <c r="E18" i="43"/>
  <c r="Q17" i="43"/>
  <c r="O17" i="43"/>
  <c r="E17" i="43"/>
  <c r="N28" i="43" s="1"/>
  <c r="Q16" i="43"/>
  <c r="O16" i="43"/>
  <c r="E16" i="43"/>
  <c r="Q15" i="43"/>
  <c r="O15" i="43"/>
  <c r="E15" i="43"/>
  <c r="N26" i="43" s="1"/>
  <c r="Q14" i="43"/>
  <c r="O14" i="43"/>
  <c r="E14" i="43"/>
  <c r="Q13" i="43"/>
  <c r="O13" i="43"/>
  <c r="E13" i="43"/>
  <c r="N24" i="43" s="1"/>
  <c r="Q12" i="43"/>
  <c r="O12" i="43"/>
  <c r="E12" i="43"/>
  <c r="Q11" i="43"/>
  <c r="O11" i="43"/>
  <c r="E11" i="43"/>
  <c r="N22" i="43" s="1"/>
  <c r="Q10" i="43"/>
  <c r="O10" i="43"/>
  <c r="E10" i="43"/>
  <c r="Q9" i="43"/>
  <c r="O9" i="43"/>
  <c r="E9" i="43"/>
  <c r="N20" i="43" s="1"/>
  <c r="Q8" i="43"/>
  <c r="O8" i="43"/>
  <c r="E8" i="43"/>
  <c r="Q7" i="43"/>
  <c r="O7" i="43"/>
  <c r="E7" i="43"/>
  <c r="N18" i="43" s="1"/>
  <c r="Q6" i="43"/>
  <c r="O6" i="43"/>
  <c r="E6" i="43"/>
  <c r="Q5" i="43"/>
  <c r="O5" i="43"/>
  <c r="E5" i="43"/>
  <c r="N16" i="43" s="1"/>
  <c r="Q4" i="43"/>
  <c r="O4" i="43"/>
  <c r="E4" i="43"/>
  <c r="Q3" i="43"/>
  <c r="O3" i="43"/>
  <c r="E3" i="43"/>
  <c r="N14" i="43" s="1"/>
  <c r="Q2" i="43"/>
  <c r="O2" i="43"/>
  <c r="E2" i="43"/>
  <c r="L58" i="34"/>
  <c r="K58" i="34"/>
  <c r="J58" i="34"/>
  <c r="I58" i="34"/>
  <c r="H58" i="34"/>
  <c r="G58" i="34"/>
  <c r="E58" i="34"/>
  <c r="D58" i="34"/>
  <c r="L57" i="34"/>
  <c r="K57" i="34"/>
  <c r="J57" i="34"/>
  <c r="I57" i="34"/>
  <c r="H57" i="34"/>
  <c r="G57" i="34"/>
  <c r="E57" i="34"/>
  <c r="D57" i="34"/>
  <c r="R57" i="34" s="1"/>
  <c r="L56" i="34"/>
  <c r="K56" i="34"/>
  <c r="J56" i="34"/>
  <c r="I56" i="34"/>
  <c r="H56" i="34"/>
  <c r="G56" i="34"/>
  <c r="E56" i="34"/>
  <c r="D56" i="34"/>
  <c r="R56" i="34" s="1"/>
  <c r="L55" i="34"/>
  <c r="K55" i="34"/>
  <c r="J55" i="34"/>
  <c r="I55" i="34"/>
  <c r="H55" i="34"/>
  <c r="G55" i="34"/>
  <c r="E55" i="34"/>
  <c r="D55" i="34"/>
  <c r="R55" i="34" s="1"/>
  <c r="L54" i="34"/>
  <c r="K54" i="34"/>
  <c r="J54" i="34"/>
  <c r="I54" i="34"/>
  <c r="H54" i="34"/>
  <c r="G54" i="34"/>
  <c r="E54" i="34"/>
  <c r="D54" i="34"/>
  <c r="R54" i="34" s="1"/>
  <c r="L53" i="34"/>
  <c r="K53" i="34"/>
  <c r="J53" i="34"/>
  <c r="I53" i="34"/>
  <c r="H53" i="34"/>
  <c r="G53" i="34"/>
  <c r="E53" i="34"/>
  <c r="D53" i="34"/>
  <c r="R53" i="34" s="1"/>
  <c r="L52" i="34"/>
  <c r="K52" i="34"/>
  <c r="J52" i="34"/>
  <c r="I52" i="34"/>
  <c r="H52" i="34"/>
  <c r="G52" i="34"/>
  <c r="E52" i="34"/>
  <c r="D52" i="34"/>
  <c r="R52" i="34" s="1"/>
  <c r="L51" i="34"/>
  <c r="K51" i="34"/>
  <c r="J51" i="34"/>
  <c r="I51" i="34"/>
  <c r="H51" i="34"/>
  <c r="G51" i="34"/>
  <c r="E51" i="34"/>
  <c r="D51" i="34"/>
  <c r="R51" i="34" s="1"/>
  <c r="L50" i="34"/>
  <c r="K50" i="34"/>
  <c r="J50" i="34"/>
  <c r="I50" i="34"/>
  <c r="H50" i="34"/>
  <c r="G50" i="34"/>
  <c r="E50" i="34"/>
  <c r="D50" i="34"/>
  <c r="R50" i="34" s="1"/>
  <c r="L49" i="34"/>
  <c r="K49" i="34"/>
  <c r="J49" i="34"/>
  <c r="I49" i="34"/>
  <c r="H49" i="34"/>
  <c r="G49" i="34"/>
  <c r="E49" i="34"/>
  <c r="D49" i="34"/>
  <c r="R49" i="34" s="1"/>
  <c r="L48" i="34"/>
  <c r="K48" i="34"/>
  <c r="J48" i="34"/>
  <c r="I48" i="34"/>
  <c r="H48" i="34"/>
  <c r="G48" i="34"/>
  <c r="E48" i="34"/>
  <c r="D48" i="34"/>
  <c r="R48" i="34" s="1"/>
  <c r="L47" i="34"/>
  <c r="K47" i="34"/>
  <c r="J47" i="34"/>
  <c r="I47" i="34"/>
  <c r="H47" i="34"/>
  <c r="G47" i="34"/>
  <c r="V58" i="34" s="1"/>
  <c r="E47" i="34"/>
  <c r="D47" i="34"/>
  <c r="R47" i="34" s="1"/>
  <c r="L46" i="34"/>
  <c r="K46" i="34"/>
  <c r="J46" i="34"/>
  <c r="I46" i="34"/>
  <c r="H46" i="34"/>
  <c r="G46" i="34"/>
  <c r="T57" i="34" s="1"/>
  <c r="E46" i="34"/>
  <c r="D46" i="34"/>
  <c r="R46" i="34" s="1"/>
  <c r="S57" i="34" s="1"/>
  <c r="L45" i="34"/>
  <c r="K45" i="34"/>
  <c r="J45" i="34"/>
  <c r="I45" i="34"/>
  <c r="H45" i="34"/>
  <c r="G45" i="34"/>
  <c r="V56" i="34" s="1"/>
  <c r="E45" i="34"/>
  <c r="D45" i="34"/>
  <c r="R45" i="34" s="1"/>
  <c r="S56" i="34" s="1"/>
  <c r="L44" i="34"/>
  <c r="K44" i="34"/>
  <c r="J44" i="34"/>
  <c r="I44" i="34"/>
  <c r="H44" i="34"/>
  <c r="G44" i="34"/>
  <c r="T55" i="34" s="1"/>
  <c r="E44" i="34"/>
  <c r="D44" i="34"/>
  <c r="R44" i="34" s="1"/>
  <c r="S55" i="34" s="1"/>
  <c r="L43" i="34"/>
  <c r="K43" i="34"/>
  <c r="J43" i="34"/>
  <c r="I43" i="34"/>
  <c r="H43" i="34"/>
  <c r="G43" i="34"/>
  <c r="V54" i="34" s="1"/>
  <c r="E43" i="34"/>
  <c r="D43" i="34"/>
  <c r="R43" i="34" s="1"/>
  <c r="S54" i="34" s="1"/>
  <c r="L42" i="34"/>
  <c r="K42" i="34"/>
  <c r="J42" i="34"/>
  <c r="I42" i="34"/>
  <c r="H42" i="34"/>
  <c r="G42" i="34"/>
  <c r="T53" i="34" s="1"/>
  <c r="E42" i="34"/>
  <c r="D42" i="34"/>
  <c r="R42" i="34" s="1"/>
  <c r="S53" i="34" s="1"/>
  <c r="L41" i="34"/>
  <c r="K41" i="34"/>
  <c r="J41" i="34"/>
  <c r="I41" i="34"/>
  <c r="H41" i="34"/>
  <c r="G41" i="34"/>
  <c r="V52" i="34" s="1"/>
  <c r="E41" i="34"/>
  <c r="D41" i="34"/>
  <c r="R41" i="34" s="1"/>
  <c r="S52" i="34" s="1"/>
  <c r="L40" i="34"/>
  <c r="K40" i="34"/>
  <c r="J40" i="34"/>
  <c r="I40" i="34"/>
  <c r="H40" i="34"/>
  <c r="G40" i="34"/>
  <c r="T51" i="34" s="1"/>
  <c r="E40" i="34"/>
  <c r="D40" i="34"/>
  <c r="R40" i="34" s="1"/>
  <c r="S51" i="34" s="1"/>
  <c r="L39" i="34"/>
  <c r="K39" i="34"/>
  <c r="J39" i="34"/>
  <c r="I39" i="34"/>
  <c r="H39" i="34"/>
  <c r="G39" i="34"/>
  <c r="V50" i="34" s="1"/>
  <c r="E39" i="34"/>
  <c r="D39" i="34"/>
  <c r="R39" i="34" s="1"/>
  <c r="S50" i="34" s="1"/>
  <c r="L38" i="34"/>
  <c r="K38" i="34"/>
  <c r="J38" i="34"/>
  <c r="I38" i="34"/>
  <c r="H38" i="34"/>
  <c r="G38" i="34"/>
  <c r="T49" i="34" s="1"/>
  <c r="E38" i="34"/>
  <c r="D38" i="34"/>
  <c r="R38" i="34" s="1"/>
  <c r="S49" i="34" s="1"/>
  <c r="L37" i="34"/>
  <c r="K37" i="34"/>
  <c r="J37" i="34"/>
  <c r="I37" i="34"/>
  <c r="H37" i="34"/>
  <c r="G37" i="34"/>
  <c r="V48" i="34" s="1"/>
  <c r="E37" i="34"/>
  <c r="D37" i="34"/>
  <c r="R37" i="34" s="1"/>
  <c r="S48" i="34" s="1"/>
  <c r="L36" i="34"/>
  <c r="K36" i="34"/>
  <c r="J36" i="34"/>
  <c r="I36" i="34"/>
  <c r="H36" i="34"/>
  <c r="G36" i="34"/>
  <c r="T47" i="34" s="1"/>
  <c r="E36" i="34"/>
  <c r="D36" i="34"/>
  <c r="R36" i="34" s="1"/>
  <c r="S47" i="34" s="1"/>
  <c r="L35" i="34"/>
  <c r="K35" i="34"/>
  <c r="J35" i="34"/>
  <c r="I35" i="34"/>
  <c r="H35" i="34"/>
  <c r="G35" i="34"/>
  <c r="V46" i="34" s="1"/>
  <c r="E35" i="34"/>
  <c r="D35" i="34"/>
  <c r="R35" i="34" s="1"/>
  <c r="S46" i="34" s="1"/>
  <c r="L34" i="34"/>
  <c r="K34" i="34"/>
  <c r="J34" i="34"/>
  <c r="I34" i="34"/>
  <c r="H34" i="34"/>
  <c r="G34" i="34"/>
  <c r="T45" i="34" s="1"/>
  <c r="E34" i="34"/>
  <c r="D34" i="34"/>
  <c r="R34" i="34" s="1"/>
  <c r="S45" i="34" s="1"/>
  <c r="L33" i="34"/>
  <c r="K33" i="34"/>
  <c r="J33" i="34"/>
  <c r="I33" i="34"/>
  <c r="H33" i="34"/>
  <c r="G33" i="34"/>
  <c r="V44" i="34" s="1"/>
  <c r="E33" i="34"/>
  <c r="D33" i="34"/>
  <c r="R33" i="34" s="1"/>
  <c r="S44" i="34" s="1"/>
  <c r="L32" i="34"/>
  <c r="K32" i="34"/>
  <c r="J32" i="34"/>
  <c r="I32" i="34"/>
  <c r="H32" i="34"/>
  <c r="G32" i="34"/>
  <c r="T43" i="34" s="1"/>
  <c r="E32" i="34"/>
  <c r="D32" i="34"/>
  <c r="R32" i="34" s="1"/>
  <c r="S43" i="34" s="1"/>
  <c r="L31" i="34"/>
  <c r="K31" i="34"/>
  <c r="J31" i="34"/>
  <c r="I31" i="34"/>
  <c r="H31" i="34"/>
  <c r="G31" i="34"/>
  <c r="V42" i="34" s="1"/>
  <c r="E31" i="34"/>
  <c r="D31" i="34"/>
  <c r="R31" i="34" s="1"/>
  <c r="S42" i="34" s="1"/>
  <c r="L30" i="34"/>
  <c r="K30" i="34"/>
  <c r="J30" i="34"/>
  <c r="I30" i="34"/>
  <c r="H30" i="34"/>
  <c r="G30" i="34"/>
  <c r="T41" i="34" s="1"/>
  <c r="E30" i="34"/>
  <c r="D30" i="34"/>
  <c r="R30" i="34" s="1"/>
  <c r="S41" i="34" s="1"/>
  <c r="L29" i="34"/>
  <c r="K29" i="34"/>
  <c r="J29" i="34"/>
  <c r="I29" i="34"/>
  <c r="H29" i="34"/>
  <c r="G29" i="34"/>
  <c r="V40" i="34" s="1"/>
  <c r="E29" i="34"/>
  <c r="D29" i="34"/>
  <c r="R29" i="34" s="1"/>
  <c r="S40" i="34" s="1"/>
  <c r="L28" i="34"/>
  <c r="K28" i="34"/>
  <c r="J28" i="34"/>
  <c r="I28" i="34"/>
  <c r="H28" i="34"/>
  <c r="G28" i="34"/>
  <c r="T39" i="34" s="1"/>
  <c r="E28" i="34"/>
  <c r="D28" i="34"/>
  <c r="R28" i="34" s="1"/>
  <c r="S39" i="34" s="1"/>
  <c r="L27" i="34"/>
  <c r="K27" i="34"/>
  <c r="J27" i="34"/>
  <c r="I27" i="34"/>
  <c r="H27" i="34"/>
  <c r="G27" i="34"/>
  <c r="V38" i="34" s="1"/>
  <c r="E27" i="34"/>
  <c r="D27" i="34"/>
  <c r="R27" i="34" s="1"/>
  <c r="S38" i="34" s="1"/>
  <c r="L26" i="34"/>
  <c r="K26" i="34"/>
  <c r="J26" i="34"/>
  <c r="I26" i="34"/>
  <c r="H26" i="34"/>
  <c r="G26" i="34"/>
  <c r="T37" i="34" s="1"/>
  <c r="E26" i="34"/>
  <c r="D26" i="34"/>
  <c r="R26" i="34" s="1"/>
  <c r="S37" i="34" s="1"/>
  <c r="L25" i="34"/>
  <c r="K25" i="34"/>
  <c r="J25" i="34"/>
  <c r="I25" i="34"/>
  <c r="H25" i="34"/>
  <c r="G25" i="34"/>
  <c r="V36" i="34" s="1"/>
  <c r="E25" i="34"/>
  <c r="D25" i="34"/>
  <c r="R25" i="34" s="1"/>
  <c r="S36" i="34" s="1"/>
  <c r="L24" i="34"/>
  <c r="K24" i="34"/>
  <c r="J24" i="34"/>
  <c r="I24" i="34"/>
  <c r="H24" i="34"/>
  <c r="G24" i="34"/>
  <c r="T35" i="34" s="1"/>
  <c r="E24" i="34"/>
  <c r="D24" i="34"/>
  <c r="R24" i="34" s="1"/>
  <c r="S35" i="34" s="1"/>
  <c r="L23" i="34"/>
  <c r="K23" i="34"/>
  <c r="J23" i="34"/>
  <c r="I23" i="34"/>
  <c r="H23" i="34"/>
  <c r="G23" i="34"/>
  <c r="V34" i="34" s="1"/>
  <c r="E23" i="34"/>
  <c r="D23" i="34"/>
  <c r="R23" i="34" s="1"/>
  <c r="S34" i="34" s="1"/>
  <c r="L22" i="34"/>
  <c r="K22" i="34"/>
  <c r="J22" i="34"/>
  <c r="I22" i="34"/>
  <c r="H22" i="34"/>
  <c r="G22" i="34"/>
  <c r="T33" i="34" s="1"/>
  <c r="E22" i="34"/>
  <c r="D22" i="34"/>
  <c r="R22" i="34" s="1"/>
  <c r="S33" i="34" s="1"/>
  <c r="L21" i="34"/>
  <c r="K21" i="34"/>
  <c r="J21" i="34"/>
  <c r="I21" i="34"/>
  <c r="H21" i="34"/>
  <c r="G21" i="34"/>
  <c r="V32" i="34" s="1"/>
  <c r="E21" i="34"/>
  <c r="D21" i="34"/>
  <c r="R21" i="34" s="1"/>
  <c r="S32" i="34" s="1"/>
  <c r="L20" i="34"/>
  <c r="K20" i="34"/>
  <c r="J20" i="34"/>
  <c r="I20" i="34"/>
  <c r="H20" i="34"/>
  <c r="G20" i="34"/>
  <c r="T31" i="34" s="1"/>
  <c r="E20" i="34"/>
  <c r="D20" i="34"/>
  <c r="R20" i="34" s="1"/>
  <c r="S31" i="34" s="1"/>
  <c r="L19" i="34"/>
  <c r="K19" i="34"/>
  <c r="J19" i="34"/>
  <c r="I19" i="34"/>
  <c r="H19" i="34"/>
  <c r="G19" i="34"/>
  <c r="V30" i="34" s="1"/>
  <c r="E19" i="34"/>
  <c r="D19" i="34"/>
  <c r="R19" i="34" s="1"/>
  <c r="S30" i="34" s="1"/>
  <c r="L18" i="34"/>
  <c r="K18" i="34"/>
  <c r="J18" i="34"/>
  <c r="I18" i="34"/>
  <c r="H18" i="34"/>
  <c r="G18" i="34"/>
  <c r="T29" i="34" s="1"/>
  <c r="E18" i="34"/>
  <c r="D18" i="34"/>
  <c r="R18" i="34" s="1"/>
  <c r="S29" i="34" s="1"/>
  <c r="L17" i="34"/>
  <c r="K17" i="34"/>
  <c r="J17" i="34"/>
  <c r="I17" i="34"/>
  <c r="H17" i="34"/>
  <c r="G17" i="34"/>
  <c r="V28" i="34" s="1"/>
  <c r="E17" i="34"/>
  <c r="D17" i="34"/>
  <c r="R17" i="34" s="1"/>
  <c r="S28" i="34" s="1"/>
  <c r="L16" i="34"/>
  <c r="K16" i="34"/>
  <c r="J16" i="34"/>
  <c r="I16" i="34"/>
  <c r="H16" i="34"/>
  <c r="G16" i="34"/>
  <c r="T27" i="34" s="1"/>
  <c r="E16" i="34"/>
  <c r="D16" i="34"/>
  <c r="R16" i="34" s="1"/>
  <c r="S27" i="34" s="1"/>
  <c r="L15" i="34"/>
  <c r="K15" i="34"/>
  <c r="J15" i="34"/>
  <c r="I15" i="34"/>
  <c r="H15" i="34"/>
  <c r="G15" i="34"/>
  <c r="V26" i="34" s="1"/>
  <c r="E15" i="34"/>
  <c r="D15" i="34"/>
  <c r="R15" i="34" s="1"/>
  <c r="S26" i="34" s="1"/>
  <c r="L14" i="34"/>
  <c r="K14" i="34"/>
  <c r="J14" i="34"/>
  <c r="I14" i="34"/>
  <c r="H14" i="34"/>
  <c r="G14" i="34"/>
  <c r="T25" i="34" s="1"/>
  <c r="E14" i="34"/>
  <c r="D14" i="34"/>
  <c r="R14" i="34" s="1"/>
  <c r="S25" i="34" s="1"/>
  <c r="L13" i="34"/>
  <c r="K13" i="34"/>
  <c r="J13" i="34"/>
  <c r="I13" i="34"/>
  <c r="H13" i="34"/>
  <c r="G13" i="34"/>
  <c r="V24" i="34" s="1"/>
  <c r="E13" i="34"/>
  <c r="D13" i="34"/>
  <c r="R13" i="34" s="1"/>
  <c r="S24" i="34" s="1"/>
  <c r="L12" i="34"/>
  <c r="K12" i="34"/>
  <c r="J12" i="34"/>
  <c r="I12" i="34"/>
  <c r="H12" i="34"/>
  <c r="G12" i="34"/>
  <c r="T23" i="34" s="1"/>
  <c r="E12" i="34"/>
  <c r="D12" i="34"/>
  <c r="R12" i="34" s="1"/>
  <c r="S23" i="34" s="1"/>
  <c r="L11" i="34"/>
  <c r="K11" i="34"/>
  <c r="J11" i="34"/>
  <c r="I11" i="34"/>
  <c r="H11" i="34"/>
  <c r="G11" i="34"/>
  <c r="V22" i="34" s="1"/>
  <c r="E11" i="34"/>
  <c r="D11" i="34"/>
  <c r="R11" i="34" s="1"/>
  <c r="S22" i="34" s="1"/>
  <c r="L10" i="34"/>
  <c r="K10" i="34"/>
  <c r="J10" i="34"/>
  <c r="I10" i="34"/>
  <c r="H10" i="34"/>
  <c r="G10" i="34"/>
  <c r="T21" i="34" s="1"/>
  <c r="E10" i="34"/>
  <c r="D10" i="34"/>
  <c r="R10" i="34" s="1"/>
  <c r="S21" i="34" s="1"/>
  <c r="L9" i="34"/>
  <c r="K9" i="34"/>
  <c r="J9" i="34"/>
  <c r="I9" i="34"/>
  <c r="H9" i="34"/>
  <c r="G9" i="34"/>
  <c r="V20" i="34" s="1"/>
  <c r="E9" i="34"/>
  <c r="D9" i="34"/>
  <c r="R9" i="34" s="1"/>
  <c r="S20" i="34" s="1"/>
  <c r="L8" i="34"/>
  <c r="K8" i="34"/>
  <c r="J8" i="34"/>
  <c r="I8" i="34"/>
  <c r="H8" i="34"/>
  <c r="G8" i="34"/>
  <c r="T19" i="34" s="1"/>
  <c r="E8" i="34"/>
  <c r="D8" i="34"/>
  <c r="R8" i="34" s="1"/>
  <c r="S19" i="34" s="1"/>
  <c r="L7" i="34"/>
  <c r="K7" i="34"/>
  <c r="J7" i="34"/>
  <c r="I7" i="34"/>
  <c r="H7" i="34"/>
  <c r="G7" i="34"/>
  <c r="V18" i="34" s="1"/>
  <c r="E7" i="34"/>
  <c r="D7" i="34"/>
  <c r="R7" i="34" s="1"/>
  <c r="S18" i="34" s="1"/>
  <c r="L6" i="34"/>
  <c r="K6" i="34"/>
  <c r="J6" i="34"/>
  <c r="I6" i="34"/>
  <c r="H6" i="34"/>
  <c r="G6" i="34"/>
  <c r="T17" i="34" s="1"/>
  <c r="E6" i="34"/>
  <c r="D6" i="34"/>
  <c r="R6" i="34" s="1"/>
  <c r="S17" i="34" s="1"/>
  <c r="L5" i="34"/>
  <c r="K5" i="34"/>
  <c r="J5" i="34"/>
  <c r="I5" i="34"/>
  <c r="H5" i="34"/>
  <c r="G5" i="34"/>
  <c r="V16" i="34" s="1"/>
  <c r="E5" i="34"/>
  <c r="D5" i="34"/>
  <c r="R5" i="34" s="1"/>
  <c r="S16" i="34" s="1"/>
  <c r="L4" i="34"/>
  <c r="K4" i="34"/>
  <c r="J4" i="34"/>
  <c r="I4" i="34"/>
  <c r="H4" i="34"/>
  <c r="G4" i="34"/>
  <c r="T15" i="34" s="1"/>
  <c r="E4" i="34"/>
  <c r="D4" i="34"/>
  <c r="R4" i="34" s="1"/>
  <c r="S15" i="34" s="1"/>
  <c r="L3" i="34"/>
  <c r="K3" i="34"/>
  <c r="J3" i="34"/>
  <c r="I3" i="34"/>
  <c r="H3" i="34"/>
  <c r="G3" i="34"/>
  <c r="V14" i="34" s="1"/>
  <c r="E3" i="34"/>
  <c r="D3" i="34"/>
  <c r="R3" i="34" s="1"/>
  <c r="S14" i="34" s="1"/>
  <c r="L2" i="34"/>
  <c r="K2" i="34"/>
  <c r="J2" i="34"/>
  <c r="I2" i="34"/>
  <c r="H2" i="34"/>
  <c r="G2" i="34"/>
  <c r="E2" i="34"/>
  <c r="D2" i="34"/>
  <c r="R2" i="34" s="1"/>
  <c r="W58" i="33"/>
  <c r="U58" i="33"/>
  <c r="Q58" i="33"/>
  <c r="D58" i="33"/>
  <c r="C58" i="33"/>
  <c r="S58" i="33" s="1"/>
  <c r="W57" i="33"/>
  <c r="U57" i="33"/>
  <c r="Q57" i="33"/>
  <c r="D57" i="33"/>
  <c r="C57" i="33"/>
  <c r="S57" i="33" s="1"/>
  <c r="W56" i="33"/>
  <c r="U56" i="33"/>
  <c r="Q56" i="33"/>
  <c r="D56" i="33"/>
  <c r="C56" i="33"/>
  <c r="S56" i="33" s="1"/>
  <c r="W55" i="33"/>
  <c r="U55" i="33"/>
  <c r="Q55" i="33"/>
  <c r="D55" i="33"/>
  <c r="C55" i="33"/>
  <c r="S55" i="33" s="1"/>
  <c r="W54" i="33"/>
  <c r="U54" i="33"/>
  <c r="Q54" i="33"/>
  <c r="D54" i="33"/>
  <c r="C54" i="33"/>
  <c r="S54" i="33" s="1"/>
  <c r="W53" i="33"/>
  <c r="U53" i="33"/>
  <c r="Q53" i="33"/>
  <c r="D53" i="33"/>
  <c r="C53" i="33"/>
  <c r="W52" i="33"/>
  <c r="U52" i="33"/>
  <c r="Q52" i="33"/>
  <c r="D52" i="33"/>
  <c r="C52" i="33"/>
  <c r="W51" i="33"/>
  <c r="U51" i="33"/>
  <c r="Q51" i="33"/>
  <c r="D51" i="33"/>
  <c r="C51" i="33"/>
  <c r="W50" i="33"/>
  <c r="U50" i="33"/>
  <c r="Q50" i="33"/>
  <c r="D50" i="33"/>
  <c r="C50" i="33"/>
  <c r="W49" i="33"/>
  <c r="U49" i="33"/>
  <c r="Q49" i="33"/>
  <c r="D49" i="33"/>
  <c r="C49" i="33"/>
  <c r="W48" i="33"/>
  <c r="U48" i="33"/>
  <c r="Q48" i="33"/>
  <c r="D48" i="33"/>
  <c r="C48" i="33"/>
  <c r="W47" i="33"/>
  <c r="U47" i="33"/>
  <c r="Q47" i="33"/>
  <c r="D47" i="33"/>
  <c r="C47" i="33"/>
  <c r="W46" i="33"/>
  <c r="U46" i="33"/>
  <c r="Q46" i="33"/>
  <c r="D46" i="33"/>
  <c r="C46" i="33"/>
  <c r="S46" i="33" s="1"/>
  <c r="W45" i="33"/>
  <c r="U45" i="33"/>
  <c r="Q45" i="33"/>
  <c r="D45" i="33"/>
  <c r="C45" i="33"/>
  <c r="S45" i="33" s="1"/>
  <c r="W44" i="33"/>
  <c r="U44" i="33"/>
  <c r="Q44" i="33"/>
  <c r="D44" i="33"/>
  <c r="C44" i="33"/>
  <c r="W43" i="33"/>
  <c r="U43" i="33"/>
  <c r="Q43" i="33"/>
  <c r="D43" i="33"/>
  <c r="C43" i="33"/>
  <c r="W42" i="33"/>
  <c r="U42" i="33"/>
  <c r="Q42" i="33"/>
  <c r="D42" i="33"/>
  <c r="C42" i="33"/>
  <c r="S42" i="33" s="1"/>
  <c r="W41" i="33"/>
  <c r="U41" i="33"/>
  <c r="Q41" i="33"/>
  <c r="D41" i="33"/>
  <c r="C41" i="33"/>
  <c r="S41" i="33" s="1"/>
  <c r="W40" i="33"/>
  <c r="U40" i="33"/>
  <c r="Q40" i="33"/>
  <c r="D40" i="33"/>
  <c r="C40" i="33"/>
  <c r="W39" i="33"/>
  <c r="U39" i="33"/>
  <c r="Q39" i="33"/>
  <c r="D39" i="33"/>
  <c r="C39" i="33"/>
  <c r="W38" i="33"/>
  <c r="U38" i="33"/>
  <c r="Q38" i="33"/>
  <c r="D38" i="33"/>
  <c r="C38" i="33"/>
  <c r="S38" i="33" s="1"/>
  <c r="W37" i="33"/>
  <c r="U37" i="33"/>
  <c r="Q37" i="33"/>
  <c r="D37" i="33"/>
  <c r="C37" i="33"/>
  <c r="S37" i="33" s="1"/>
  <c r="W36" i="33"/>
  <c r="U36" i="33"/>
  <c r="Q36" i="33"/>
  <c r="D36" i="33"/>
  <c r="C36" i="33"/>
  <c r="W35" i="33"/>
  <c r="U35" i="33"/>
  <c r="Q35" i="33"/>
  <c r="D35" i="33"/>
  <c r="C35" i="33"/>
  <c r="W34" i="33"/>
  <c r="U34" i="33"/>
  <c r="Q34" i="33"/>
  <c r="D34" i="33"/>
  <c r="C34" i="33"/>
  <c r="S34" i="33" s="1"/>
  <c r="W33" i="33"/>
  <c r="U33" i="33"/>
  <c r="Q33" i="33"/>
  <c r="D33" i="33"/>
  <c r="C33" i="33"/>
  <c r="S33" i="33" s="1"/>
  <c r="W32" i="33"/>
  <c r="U32" i="33"/>
  <c r="Q32" i="33"/>
  <c r="D32" i="33"/>
  <c r="C32" i="33"/>
  <c r="W31" i="33"/>
  <c r="U31" i="33"/>
  <c r="Q31" i="33"/>
  <c r="D31" i="33"/>
  <c r="C31" i="33"/>
  <c r="W30" i="33"/>
  <c r="U30" i="33"/>
  <c r="Q30" i="33"/>
  <c r="D30" i="33"/>
  <c r="C30" i="33"/>
  <c r="W29" i="33"/>
  <c r="U29" i="33"/>
  <c r="Q29" i="33"/>
  <c r="D29" i="33"/>
  <c r="C29" i="33"/>
  <c r="W28" i="33"/>
  <c r="U28" i="33"/>
  <c r="Q28" i="33"/>
  <c r="D28" i="33"/>
  <c r="C28" i="33"/>
  <c r="W27" i="33"/>
  <c r="U27" i="33"/>
  <c r="Q27" i="33"/>
  <c r="D27" i="33"/>
  <c r="C27" i="33"/>
  <c r="W26" i="33"/>
  <c r="U26" i="33"/>
  <c r="Q26" i="33"/>
  <c r="D26" i="33"/>
  <c r="C26" i="33"/>
  <c r="W25" i="33"/>
  <c r="U25" i="33"/>
  <c r="Q25" i="33"/>
  <c r="D25" i="33"/>
  <c r="C25" i="33"/>
  <c r="W24" i="33"/>
  <c r="U24" i="33"/>
  <c r="Q24" i="33"/>
  <c r="D24" i="33"/>
  <c r="C24" i="33"/>
  <c r="W23" i="33"/>
  <c r="U23" i="33"/>
  <c r="Q23" i="33"/>
  <c r="D23" i="33"/>
  <c r="C23" i="33"/>
  <c r="W22" i="33"/>
  <c r="U22" i="33"/>
  <c r="Q22" i="33"/>
  <c r="D22" i="33"/>
  <c r="C22" i="33"/>
  <c r="W21" i="33"/>
  <c r="U21" i="33"/>
  <c r="Q21" i="33"/>
  <c r="D21" i="33"/>
  <c r="C21" i="33"/>
  <c r="W20" i="33"/>
  <c r="U20" i="33"/>
  <c r="Q20" i="33"/>
  <c r="D20" i="33"/>
  <c r="C20" i="33"/>
  <c r="S20" i="33" s="1"/>
  <c r="W19" i="33"/>
  <c r="U19" i="33"/>
  <c r="Q19" i="33"/>
  <c r="D19" i="33"/>
  <c r="C19" i="33"/>
  <c r="S19" i="33" s="1"/>
  <c r="W18" i="33"/>
  <c r="U18" i="33"/>
  <c r="Q18" i="33"/>
  <c r="D18" i="33"/>
  <c r="C18" i="33"/>
  <c r="S18" i="33" s="1"/>
  <c r="W17" i="33"/>
  <c r="U17" i="33"/>
  <c r="Q17" i="33"/>
  <c r="D17" i="33"/>
  <c r="C17" i="33"/>
  <c r="S17" i="33" s="1"/>
  <c r="W16" i="33"/>
  <c r="U16" i="33"/>
  <c r="Q16" i="33"/>
  <c r="D16" i="33"/>
  <c r="C16" i="33"/>
  <c r="S16" i="33" s="1"/>
  <c r="W15" i="33"/>
  <c r="U15" i="33"/>
  <c r="Q15" i="33"/>
  <c r="D15" i="33"/>
  <c r="C15" i="33"/>
  <c r="S15" i="33" s="1"/>
  <c r="W14" i="33"/>
  <c r="U14" i="33"/>
  <c r="Q14" i="33"/>
  <c r="D14" i="33"/>
  <c r="C14" i="33"/>
  <c r="S14" i="33" s="1"/>
  <c r="W13" i="33"/>
  <c r="U13" i="33"/>
  <c r="Q13" i="33"/>
  <c r="D13" i="33"/>
  <c r="C13" i="33"/>
  <c r="S13" i="33" s="1"/>
  <c r="W12" i="33"/>
  <c r="U12" i="33"/>
  <c r="S12" i="33"/>
  <c r="Q12" i="33"/>
  <c r="O12" i="33"/>
  <c r="W11" i="33"/>
  <c r="U11" i="33"/>
  <c r="S11" i="33"/>
  <c r="Q11" i="33"/>
  <c r="O11" i="33"/>
  <c r="W10" i="33"/>
  <c r="U10" i="33"/>
  <c r="S10" i="33"/>
  <c r="Q10" i="33"/>
  <c r="O10" i="33"/>
  <c r="W9" i="33"/>
  <c r="U9" i="33"/>
  <c r="S9" i="33"/>
  <c r="Q9" i="33"/>
  <c r="O9" i="33"/>
  <c r="W8" i="33"/>
  <c r="U8" i="33"/>
  <c r="S8" i="33"/>
  <c r="Q8" i="33"/>
  <c r="O8" i="33"/>
  <c r="W7" i="33"/>
  <c r="U7" i="33"/>
  <c r="S7" i="33"/>
  <c r="Q7" i="33"/>
  <c r="O7" i="33"/>
  <c r="W6" i="33"/>
  <c r="U6" i="33"/>
  <c r="S6" i="33"/>
  <c r="Q6" i="33"/>
  <c r="O6" i="33"/>
  <c r="W5" i="33"/>
  <c r="U5" i="33"/>
  <c r="S5" i="33"/>
  <c r="Q5" i="33"/>
  <c r="O5" i="33"/>
  <c r="W4" i="33"/>
  <c r="U4" i="33"/>
  <c r="S4" i="33"/>
  <c r="Q4" i="33"/>
  <c r="O4" i="33"/>
  <c r="W3" i="33"/>
  <c r="U3" i="33"/>
  <c r="S3" i="33"/>
  <c r="Q3" i="33"/>
  <c r="O3" i="33"/>
  <c r="W2" i="33"/>
  <c r="U2" i="33"/>
  <c r="S2" i="33"/>
  <c r="Q2" i="33"/>
  <c r="O2" i="33"/>
  <c r="Q58" i="9"/>
  <c r="O58" i="9"/>
  <c r="E58" i="9"/>
  <c r="Q57" i="9"/>
  <c r="O57" i="9"/>
  <c r="E57" i="9"/>
  <c r="Q56" i="9"/>
  <c r="O56" i="9"/>
  <c r="E56" i="9"/>
  <c r="Q55" i="9"/>
  <c r="O55" i="9"/>
  <c r="E55" i="9"/>
  <c r="Q54" i="9"/>
  <c r="O54" i="9"/>
  <c r="E54" i="9"/>
  <c r="Q53" i="9"/>
  <c r="O53" i="9"/>
  <c r="E53" i="9"/>
  <c r="Q52" i="9"/>
  <c r="O52" i="9"/>
  <c r="E52" i="9"/>
  <c r="Q51" i="9"/>
  <c r="O51" i="9"/>
  <c r="E51" i="9"/>
  <c r="Q50" i="9"/>
  <c r="O50" i="9"/>
  <c r="E50" i="9"/>
  <c r="N61" i="9" s="1"/>
  <c r="Q49" i="9"/>
  <c r="O49" i="9"/>
  <c r="E49" i="9"/>
  <c r="Q48" i="9"/>
  <c r="O48" i="9"/>
  <c r="E48" i="9"/>
  <c r="Q47" i="9"/>
  <c r="O47" i="9"/>
  <c r="E47" i="9"/>
  <c r="Q46" i="9"/>
  <c r="O46" i="9"/>
  <c r="E46" i="9"/>
  <c r="Q45" i="9"/>
  <c r="O45" i="9"/>
  <c r="E45" i="9"/>
  <c r="Q44" i="9"/>
  <c r="O44" i="9"/>
  <c r="E44" i="9"/>
  <c r="Q43" i="9"/>
  <c r="O43" i="9"/>
  <c r="E43" i="9"/>
  <c r="Q42" i="9"/>
  <c r="O42" i="9"/>
  <c r="E42" i="9"/>
  <c r="Q41" i="9"/>
  <c r="O41" i="9"/>
  <c r="E41" i="9"/>
  <c r="Q40" i="9"/>
  <c r="O40" i="9"/>
  <c r="E40" i="9"/>
  <c r="Q39" i="9"/>
  <c r="O39" i="9"/>
  <c r="E39" i="9"/>
  <c r="Q38" i="9"/>
  <c r="O38" i="9"/>
  <c r="E38" i="9"/>
  <c r="Q37" i="9"/>
  <c r="O37" i="9"/>
  <c r="E37" i="9"/>
  <c r="Q36" i="9"/>
  <c r="O36" i="9"/>
  <c r="E36" i="9"/>
  <c r="Q35" i="9"/>
  <c r="O35" i="9"/>
  <c r="E35" i="9"/>
  <c r="Q34" i="9"/>
  <c r="O34" i="9"/>
  <c r="E34" i="9"/>
  <c r="Q33" i="9"/>
  <c r="O33" i="9"/>
  <c r="E33" i="9"/>
  <c r="Q32" i="9"/>
  <c r="O32" i="9"/>
  <c r="E32" i="9"/>
  <c r="Q31" i="9"/>
  <c r="O31" i="9"/>
  <c r="E31" i="9"/>
  <c r="Q30" i="9"/>
  <c r="O30" i="9"/>
  <c r="E30" i="9"/>
  <c r="Q29" i="9"/>
  <c r="O29" i="9"/>
  <c r="E29" i="9"/>
  <c r="Q28" i="9"/>
  <c r="O28" i="9"/>
  <c r="E28" i="9"/>
  <c r="Q27" i="9"/>
  <c r="O27" i="9"/>
  <c r="E27" i="9"/>
  <c r="Q26" i="9"/>
  <c r="O26" i="9"/>
  <c r="E26" i="9"/>
  <c r="Q25" i="9"/>
  <c r="O25" i="9"/>
  <c r="E25" i="9"/>
  <c r="Q24" i="9"/>
  <c r="O24" i="9"/>
  <c r="E24" i="9"/>
  <c r="Q23" i="9"/>
  <c r="O23" i="9"/>
  <c r="E23" i="9"/>
  <c r="Q22" i="9"/>
  <c r="O22" i="9"/>
  <c r="E22" i="9"/>
  <c r="Q21" i="9"/>
  <c r="O21" i="9"/>
  <c r="E21" i="9"/>
  <c r="Q20" i="9"/>
  <c r="O20" i="9"/>
  <c r="E20" i="9"/>
  <c r="Q19" i="9"/>
  <c r="O19" i="9"/>
  <c r="E19" i="9"/>
  <c r="Q18" i="9"/>
  <c r="O18" i="9"/>
  <c r="E18" i="9"/>
  <c r="Q17" i="9"/>
  <c r="O17" i="9"/>
  <c r="E17" i="9"/>
  <c r="Q16" i="9"/>
  <c r="O16" i="9"/>
  <c r="E16" i="9"/>
  <c r="Q15" i="9"/>
  <c r="O15" i="9"/>
  <c r="E15" i="9"/>
  <c r="Q14" i="9"/>
  <c r="O14" i="9"/>
  <c r="E14" i="9"/>
  <c r="Q13" i="9"/>
  <c r="O13" i="9"/>
  <c r="E13" i="9"/>
  <c r="Q12" i="9"/>
  <c r="O12" i="9"/>
  <c r="E12" i="9"/>
  <c r="Q11" i="9"/>
  <c r="O11" i="9"/>
  <c r="E11" i="9"/>
  <c r="Q10" i="9"/>
  <c r="O10" i="9"/>
  <c r="E10" i="9"/>
  <c r="Q9" i="9"/>
  <c r="O9" i="9"/>
  <c r="E9" i="9"/>
  <c r="Q8" i="9"/>
  <c r="O8" i="9"/>
  <c r="E8" i="9"/>
  <c r="Q7" i="9"/>
  <c r="O7" i="9"/>
  <c r="E7" i="9"/>
  <c r="Q6" i="9"/>
  <c r="O6" i="9"/>
  <c r="E6" i="9"/>
  <c r="Q5" i="9"/>
  <c r="O5" i="9"/>
  <c r="E5" i="9"/>
  <c r="Q4" i="9"/>
  <c r="O4" i="9"/>
  <c r="E4" i="9"/>
  <c r="Q3" i="9"/>
  <c r="O3" i="9"/>
  <c r="E3" i="9"/>
  <c r="Q2" i="9"/>
  <c r="O2" i="9"/>
  <c r="E2" i="9"/>
  <c r="N10" i="9" s="1"/>
  <c r="L58" i="32"/>
  <c r="K58" i="32"/>
  <c r="J58" i="32"/>
  <c r="I58" i="32"/>
  <c r="H58" i="32"/>
  <c r="G58" i="32"/>
  <c r="E58" i="32"/>
  <c r="D58" i="32"/>
  <c r="R58" i="32" s="1"/>
  <c r="S69" i="32" s="1"/>
  <c r="L57" i="32"/>
  <c r="K57" i="32"/>
  <c r="J57" i="32"/>
  <c r="I57" i="32"/>
  <c r="H57" i="32"/>
  <c r="G57" i="32"/>
  <c r="E57" i="32"/>
  <c r="D57" i="32"/>
  <c r="R57" i="32" s="1"/>
  <c r="S68" i="32" s="1"/>
  <c r="L56" i="32"/>
  <c r="K56" i="32"/>
  <c r="J56" i="32"/>
  <c r="I56" i="32"/>
  <c r="H56" i="32"/>
  <c r="G56" i="32"/>
  <c r="E56" i="32"/>
  <c r="D56" i="32"/>
  <c r="R56" i="32" s="1"/>
  <c r="S67" i="32" s="1"/>
  <c r="L55" i="32"/>
  <c r="K55" i="32"/>
  <c r="J55" i="32"/>
  <c r="I55" i="32"/>
  <c r="H55" i="32"/>
  <c r="G55" i="32"/>
  <c r="E55" i="32"/>
  <c r="D55" i="32"/>
  <c r="R55" i="32" s="1"/>
  <c r="S66" i="32" s="1"/>
  <c r="L54" i="32"/>
  <c r="K54" i="32"/>
  <c r="J54" i="32"/>
  <c r="I54" i="32"/>
  <c r="H54" i="32"/>
  <c r="G54" i="32"/>
  <c r="E54" i="32"/>
  <c r="D54" i="32"/>
  <c r="R54" i="32" s="1"/>
  <c r="S65" i="32" s="1"/>
  <c r="L53" i="32"/>
  <c r="K53" i="32"/>
  <c r="J53" i="32"/>
  <c r="I53" i="32"/>
  <c r="H53" i="32"/>
  <c r="G53" i="32"/>
  <c r="E53" i="32"/>
  <c r="D53" i="32"/>
  <c r="R53" i="32" s="1"/>
  <c r="S64" i="32" s="1"/>
  <c r="L52" i="32"/>
  <c r="K52" i="32"/>
  <c r="J52" i="32"/>
  <c r="I52" i="32"/>
  <c r="H52" i="32"/>
  <c r="G52" i="32"/>
  <c r="E52" i="32"/>
  <c r="D52" i="32"/>
  <c r="R52" i="32" s="1"/>
  <c r="S63" i="32" s="1"/>
  <c r="L51" i="32"/>
  <c r="K51" i="32"/>
  <c r="J51" i="32"/>
  <c r="I51" i="32"/>
  <c r="H51" i="32"/>
  <c r="G51" i="32"/>
  <c r="E51" i="32"/>
  <c r="D51" i="32"/>
  <c r="R51" i="32" s="1"/>
  <c r="S62" i="32" s="1"/>
  <c r="L50" i="32"/>
  <c r="K50" i="32"/>
  <c r="J50" i="32"/>
  <c r="I50" i="32"/>
  <c r="H50" i="32"/>
  <c r="G50" i="32"/>
  <c r="E50" i="32"/>
  <c r="D50" i="32"/>
  <c r="R50" i="32" s="1"/>
  <c r="S61" i="32" s="1"/>
  <c r="L49" i="32"/>
  <c r="K49" i="32"/>
  <c r="J49" i="32"/>
  <c r="I49" i="32"/>
  <c r="H49" i="32"/>
  <c r="G49" i="32"/>
  <c r="E49" i="32"/>
  <c r="D49" i="32"/>
  <c r="R49" i="32" s="1"/>
  <c r="L48" i="32"/>
  <c r="K48" i="32"/>
  <c r="J48" i="32"/>
  <c r="I48" i="32"/>
  <c r="H48" i="32"/>
  <c r="G48" i="32"/>
  <c r="E48" i="32"/>
  <c r="D48" i="32"/>
  <c r="R48" i="32" s="1"/>
  <c r="L47" i="32"/>
  <c r="K47" i="32"/>
  <c r="J47" i="32"/>
  <c r="I47" i="32"/>
  <c r="H47" i="32"/>
  <c r="G47" i="32"/>
  <c r="V58" i="32" s="1"/>
  <c r="E47" i="32"/>
  <c r="D47" i="32"/>
  <c r="R47" i="32" s="1"/>
  <c r="S58" i="32" s="1"/>
  <c r="L46" i="32"/>
  <c r="K46" i="32"/>
  <c r="J46" i="32"/>
  <c r="I46" i="32"/>
  <c r="H46" i="32"/>
  <c r="G46" i="32"/>
  <c r="T57" i="32" s="1"/>
  <c r="E46" i="32"/>
  <c r="D46" i="32"/>
  <c r="R46" i="32" s="1"/>
  <c r="S57" i="32" s="1"/>
  <c r="L45" i="32"/>
  <c r="K45" i="32"/>
  <c r="J45" i="32"/>
  <c r="I45" i="32"/>
  <c r="H45" i="32"/>
  <c r="G45" i="32"/>
  <c r="V56" i="32" s="1"/>
  <c r="E45" i="32"/>
  <c r="D45" i="32"/>
  <c r="R45" i="32" s="1"/>
  <c r="S56" i="32" s="1"/>
  <c r="L44" i="32"/>
  <c r="K44" i="32"/>
  <c r="J44" i="32"/>
  <c r="I44" i="32"/>
  <c r="H44" i="32"/>
  <c r="G44" i="32"/>
  <c r="T55" i="32" s="1"/>
  <c r="E44" i="32"/>
  <c r="D44" i="32"/>
  <c r="R44" i="32" s="1"/>
  <c r="S55" i="32" s="1"/>
  <c r="L43" i="32"/>
  <c r="K43" i="32"/>
  <c r="J43" i="32"/>
  <c r="I43" i="32"/>
  <c r="H43" i="32"/>
  <c r="G43" i="32"/>
  <c r="V54" i="32" s="1"/>
  <c r="E43" i="32"/>
  <c r="D43" i="32"/>
  <c r="R43" i="32" s="1"/>
  <c r="S54" i="32" s="1"/>
  <c r="L42" i="32"/>
  <c r="K42" i="32"/>
  <c r="J42" i="32"/>
  <c r="I42" i="32"/>
  <c r="H42" i="32"/>
  <c r="G42" i="32"/>
  <c r="T53" i="32" s="1"/>
  <c r="E42" i="32"/>
  <c r="D42" i="32"/>
  <c r="R42" i="32" s="1"/>
  <c r="S53" i="32" s="1"/>
  <c r="L41" i="32"/>
  <c r="K41" i="32"/>
  <c r="J41" i="32"/>
  <c r="I41" i="32"/>
  <c r="H41" i="32"/>
  <c r="G41" i="32"/>
  <c r="V52" i="32" s="1"/>
  <c r="E41" i="32"/>
  <c r="D41" i="32"/>
  <c r="R41" i="32" s="1"/>
  <c r="S52" i="32" s="1"/>
  <c r="L40" i="32"/>
  <c r="K40" i="32"/>
  <c r="J40" i="32"/>
  <c r="I40" i="32"/>
  <c r="H40" i="32"/>
  <c r="G40" i="32"/>
  <c r="T51" i="32" s="1"/>
  <c r="E40" i="32"/>
  <c r="D40" i="32"/>
  <c r="R40" i="32" s="1"/>
  <c r="S51" i="32" s="1"/>
  <c r="L39" i="32"/>
  <c r="K39" i="32"/>
  <c r="J39" i="32"/>
  <c r="I39" i="32"/>
  <c r="H39" i="32"/>
  <c r="G39" i="32"/>
  <c r="V50" i="32" s="1"/>
  <c r="E39" i="32"/>
  <c r="D39" i="32"/>
  <c r="R39" i="32" s="1"/>
  <c r="S50" i="32" s="1"/>
  <c r="L38" i="32"/>
  <c r="K38" i="32"/>
  <c r="J38" i="32"/>
  <c r="I38" i="32"/>
  <c r="H38" i="32"/>
  <c r="G38" i="32"/>
  <c r="T49" i="32" s="1"/>
  <c r="E38" i="32"/>
  <c r="D38" i="32"/>
  <c r="R38" i="32" s="1"/>
  <c r="S49" i="32" s="1"/>
  <c r="L37" i="32"/>
  <c r="K37" i="32"/>
  <c r="J37" i="32"/>
  <c r="I37" i="32"/>
  <c r="H37" i="32"/>
  <c r="G37" i="32"/>
  <c r="V48" i="32" s="1"/>
  <c r="E37" i="32"/>
  <c r="D37" i="32"/>
  <c r="R37" i="32" s="1"/>
  <c r="S48" i="32" s="1"/>
  <c r="L36" i="32"/>
  <c r="K36" i="32"/>
  <c r="J36" i="32"/>
  <c r="I36" i="32"/>
  <c r="H36" i="32"/>
  <c r="G36" i="32"/>
  <c r="T47" i="32" s="1"/>
  <c r="E36" i="32"/>
  <c r="D36" i="32"/>
  <c r="R36" i="32" s="1"/>
  <c r="S47" i="32" s="1"/>
  <c r="L35" i="32"/>
  <c r="K35" i="32"/>
  <c r="J35" i="32"/>
  <c r="I35" i="32"/>
  <c r="H35" i="32"/>
  <c r="G35" i="32"/>
  <c r="V46" i="32" s="1"/>
  <c r="E35" i="32"/>
  <c r="D35" i="32"/>
  <c r="R35" i="32" s="1"/>
  <c r="S46" i="32" s="1"/>
  <c r="L34" i="32"/>
  <c r="K34" i="32"/>
  <c r="J34" i="32"/>
  <c r="I34" i="32"/>
  <c r="H34" i="32"/>
  <c r="G34" i="32"/>
  <c r="T45" i="32" s="1"/>
  <c r="E34" i="32"/>
  <c r="D34" i="32"/>
  <c r="R34" i="32" s="1"/>
  <c r="S45" i="32" s="1"/>
  <c r="L33" i="32"/>
  <c r="K33" i="32"/>
  <c r="J33" i="32"/>
  <c r="I33" i="32"/>
  <c r="H33" i="32"/>
  <c r="G33" i="32"/>
  <c r="V44" i="32" s="1"/>
  <c r="E33" i="32"/>
  <c r="D33" i="32"/>
  <c r="R33" i="32" s="1"/>
  <c r="S44" i="32" s="1"/>
  <c r="L32" i="32"/>
  <c r="K32" i="32"/>
  <c r="J32" i="32"/>
  <c r="I32" i="32"/>
  <c r="H32" i="32"/>
  <c r="G32" i="32"/>
  <c r="T43" i="32" s="1"/>
  <c r="E32" i="32"/>
  <c r="D32" i="32"/>
  <c r="R32" i="32" s="1"/>
  <c r="S43" i="32" s="1"/>
  <c r="L31" i="32"/>
  <c r="K31" i="32"/>
  <c r="J31" i="32"/>
  <c r="I31" i="32"/>
  <c r="H31" i="32"/>
  <c r="G31" i="32"/>
  <c r="V42" i="32" s="1"/>
  <c r="E31" i="32"/>
  <c r="D31" i="32"/>
  <c r="R31" i="32" s="1"/>
  <c r="S42" i="32" s="1"/>
  <c r="L30" i="32"/>
  <c r="K30" i="32"/>
  <c r="J30" i="32"/>
  <c r="I30" i="32"/>
  <c r="H30" i="32"/>
  <c r="G30" i="32"/>
  <c r="T41" i="32" s="1"/>
  <c r="E30" i="32"/>
  <c r="D30" i="32"/>
  <c r="R30" i="32" s="1"/>
  <c r="S41" i="32" s="1"/>
  <c r="L29" i="32"/>
  <c r="K29" i="32"/>
  <c r="J29" i="32"/>
  <c r="I29" i="32"/>
  <c r="H29" i="32"/>
  <c r="G29" i="32"/>
  <c r="V40" i="32" s="1"/>
  <c r="E29" i="32"/>
  <c r="D29" i="32"/>
  <c r="R29" i="32" s="1"/>
  <c r="S40" i="32" s="1"/>
  <c r="L28" i="32"/>
  <c r="K28" i="32"/>
  <c r="J28" i="32"/>
  <c r="I28" i="32"/>
  <c r="H28" i="32"/>
  <c r="G28" i="32"/>
  <c r="T39" i="32" s="1"/>
  <c r="E28" i="32"/>
  <c r="D28" i="32"/>
  <c r="R28" i="32" s="1"/>
  <c r="S39" i="32" s="1"/>
  <c r="L27" i="32"/>
  <c r="K27" i="32"/>
  <c r="J27" i="32"/>
  <c r="I27" i="32"/>
  <c r="H27" i="32"/>
  <c r="G27" i="32"/>
  <c r="V38" i="32" s="1"/>
  <c r="E27" i="32"/>
  <c r="D27" i="32"/>
  <c r="R27" i="32" s="1"/>
  <c r="S38" i="32" s="1"/>
  <c r="L26" i="32"/>
  <c r="K26" i="32"/>
  <c r="J26" i="32"/>
  <c r="I26" i="32"/>
  <c r="H26" i="32"/>
  <c r="G26" i="32"/>
  <c r="T37" i="32" s="1"/>
  <c r="E26" i="32"/>
  <c r="D26" i="32"/>
  <c r="R26" i="32" s="1"/>
  <c r="S37" i="32" s="1"/>
  <c r="L25" i="32"/>
  <c r="K25" i="32"/>
  <c r="J25" i="32"/>
  <c r="I25" i="32"/>
  <c r="H25" i="32"/>
  <c r="G25" i="32"/>
  <c r="V36" i="32" s="1"/>
  <c r="E25" i="32"/>
  <c r="D25" i="32"/>
  <c r="R25" i="32" s="1"/>
  <c r="S36" i="32" s="1"/>
  <c r="L24" i="32"/>
  <c r="K24" i="32"/>
  <c r="J24" i="32"/>
  <c r="I24" i="32"/>
  <c r="H24" i="32"/>
  <c r="G24" i="32"/>
  <c r="T35" i="32" s="1"/>
  <c r="E24" i="32"/>
  <c r="D24" i="32"/>
  <c r="R24" i="32" s="1"/>
  <c r="S35" i="32" s="1"/>
  <c r="L23" i="32"/>
  <c r="K23" i="32"/>
  <c r="J23" i="32"/>
  <c r="I23" i="32"/>
  <c r="H23" i="32"/>
  <c r="G23" i="32"/>
  <c r="V34" i="32" s="1"/>
  <c r="E23" i="32"/>
  <c r="D23" i="32"/>
  <c r="R23" i="32" s="1"/>
  <c r="S34" i="32" s="1"/>
  <c r="L22" i="32"/>
  <c r="K22" i="32"/>
  <c r="J22" i="32"/>
  <c r="I22" i="32"/>
  <c r="H22" i="32"/>
  <c r="G22" i="32"/>
  <c r="T33" i="32" s="1"/>
  <c r="E22" i="32"/>
  <c r="D22" i="32"/>
  <c r="R22" i="32" s="1"/>
  <c r="S33" i="32" s="1"/>
  <c r="L21" i="32"/>
  <c r="K21" i="32"/>
  <c r="J21" i="32"/>
  <c r="I21" i="32"/>
  <c r="H21" i="32"/>
  <c r="G21" i="32"/>
  <c r="V32" i="32" s="1"/>
  <c r="E21" i="32"/>
  <c r="D21" i="32"/>
  <c r="R21" i="32" s="1"/>
  <c r="S32" i="32" s="1"/>
  <c r="L20" i="32"/>
  <c r="K20" i="32"/>
  <c r="J20" i="32"/>
  <c r="I20" i="32"/>
  <c r="H20" i="32"/>
  <c r="G20" i="32"/>
  <c r="T31" i="32" s="1"/>
  <c r="E20" i="32"/>
  <c r="D20" i="32"/>
  <c r="R20" i="32" s="1"/>
  <c r="S31" i="32" s="1"/>
  <c r="L19" i="32"/>
  <c r="K19" i="32"/>
  <c r="J19" i="32"/>
  <c r="I19" i="32"/>
  <c r="H19" i="32"/>
  <c r="G19" i="32"/>
  <c r="V30" i="32" s="1"/>
  <c r="E19" i="32"/>
  <c r="D19" i="32"/>
  <c r="R19" i="32" s="1"/>
  <c r="S30" i="32" s="1"/>
  <c r="L18" i="32"/>
  <c r="K18" i="32"/>
  <c r="J18" i="32"/>
  <c r="I18" i="32"/>
  <c r="H18" i="32"/>
  <c r="G18" i="32"/>
  <c r="T29" i="32" s="1"/>
  <c r="E18" i="32"/>
  <c r="D18" i="32"/>
  <c r="R18" i="32" s="1"/>
  <c r="S29" i="32" s="1"/>
  <c r="L17" i="32"/>
  <c r="K17" i="32"/>
  <c r="J17" i="32"/>
  <c r="I17" i="32"/>
  <c r="H17" i="32"/>
  <c r="G17" i="32"/>
  <c r="V28" i="32" s="1"/>
  <c r="E17" i="32"/>
  <c r="D17" i="32"/>
  <c r="R17" i="32" s="1"/>
  <c r="S28" i="32" s="1"/>
  <c r="L16" i="32"/>
  <c r="K16" i="32"/>
  <c r="J16" i="32"/>
  <c r="I16" i="32"/>
  <c r="H16" i="32"/>
  <c r="G16" i="32"/>
  <c r="T27" i="32" s="1"/>
  <c r="E16" i="32"/>
  <c r="D16" i="32"/>
  <c r="R16" i="32" s="1"/>
  <c r="S27" i="32" s="1"/>
  <c r="L15" i="32"/>
  <c r="K15" i="32"/>
  <c r="J15" i="32"/>
  <c r="I15" i="32"/>
  <c r="H15" i="32"/>
  <c r="G15" i="32"/>
  <c r="V26" i="32" s="1"/>
  <c r="E15" i="32"/>
  <c r="D15" i="32"/>
  <c r="R15" i="32" s="1"/>
  <c r="S26" i="32" s="1"/>
  <c r="L14" i="32"/>
  <c r="K14" i="32"/>
  <c r="J14" i="32"/>
  <c r="I14" i="32"/>
  <c r="H14" i="32"/>
  <c r="G14" i="32"/>
  <c r="T25" i="32" s="1"/>
  <c r="E14" i="32"/>
  <c r="D14" i="32"/>
  <c r="R14" i="32" s="1"/>
  <c r="S25" i="32" s="1"/>
  <c r="L13" i="32"/>
  <c r="K13" i="32"/>
  <c r="J13" i="32"/>
  <c r="I13" i="32"/>
  <c r="H13" i="32"/>
  <c r="G13" i="32"/>
  <c r="V24" i="32" s="1"/>
  <c r="E13" i="32"/>
  <c r="D13" i="32"/>
  <c r="R13" i="32" s="1"/>
  <c r="S24" i="32" s="1"/>
  <c r="L12" i="32"/>
  <c r="K12" i="32"/>
  <c r="J12" i="32"/>
  <c r="I12" i="32"/>
  <c r="H12" i="32"/>
  <c r="G12" i="32"/>
  <c r="T23" i="32" s="1"/>
  <c r="E12" i="32"/>
  <c r="D12" i="32"/>
  <c r="R12" i="32" s="1"/>
  <c r="S23" i="32" s="1"/>
  <c r="L11" i="32"/>
  <c r="K11" i="32"/>
  <c r="J11" i="32"/>
  <c r="I11" i="32"/>
  <c r="H11" i="32"/>
  <c r="G11" i="32"/>
  <c r="V22" i="32" s="1"/>
  <c r="E11" i="32"/>
  <c r="D11" i="32"/>
  <c r="R11" i="32" s="1"/>
  <c r="S22" i="32" s="1"/>
  <c r="L10" i="32"/>
  <c r="K10" i="32"/>
  <c r="J10" i="32"/>
  <c r="I10" i="32"/>
  <c r="H10" i="32"/>
  <c r="G10" i="32"/>
  <c r="T21" i="32" s="1"/>
  <c r="E10" i="32"/>
  <c r="D10" i="32"/>
  <c r="R10" i="32" s="1"/>
  <c r="S21" i="32" s="1"/>
  <c r="L9" i="32"/>
  <c r="K9" i="32"/>
  <c r="J9" i="32"/>
  <c r="I9" i="32"/>
  <c r="H9" i="32"/>
  <c r="G9" i="32"/>
  <c r="V20" i="32" s="1"/>
  <c r="E9" i="32"/>
  <c r="D9" i="32"/>
  <c r="R9" i="32" s="1"/>
  <c r="S20" i="32" s="1"/>
  <c r="L8" i="32"/>
  <c r="K8" i="32"/>
  <c r="J8" i="32"/>
  <c r="I8" i="32"/>
  <c r="H8" i="32"/>
  <c r="G8" i="32"/>
  <c r="T19" i="32" s="1"/>
  <c r="E8" i="32"/>
  <c r="D8" i="32"/>
  <c r="R8" i="32" s="1"/>
  <c r="S19" i="32" s="1"/>
  <c r="L7" i="32"/>
  <c r="K7" i="32"/>
  <c r="J7" i="32"/>
  <c r="I7" i="32"/>
  <c r="H7" i="32"/>
  <c r="G7" i="32"/>
  <c r="V18" i="32" s="1"/>
  <c r="E7" i="32"/>
  <c r="D7" i="32"/>
  <c r="R7" i="32" s="1"/>
  <c r="S18" i="32" s="1"/>
  <c r="L6" i="32"/>
  <c r="K6" i="32"/>
  <c r="J6" i="32"/>
  <c r="I6" i="32"/>
  <c r="H6" i="32"/>
  <c r="G6" i="32"/>
  <c r="T17" i="32" s="1"/>
  <c r="E6" i="32"/>
  <c r="D6" i="32"/>
  <c r="R6" i="32" s="1"/>
  <c r="S17" i="32" s="1"/>
  <c r="L5" i="32"/>
  <c r="K5" i="32"/>
  <c r="J5" i="32"/>
  <c r="I5" i="32"/>
  <c r="H5" i="32"/>
  <c r="G5" i="32"/>
  <c r="V16" i="32" s="1"/>
  <c r="E5" i="32"/>
  <c r="D5" i="32"/>
  <c r="R5" i="32" s="1"/>
  <c r="S16" i="32" s="1"/>
  <c r="L4" i="32"/>
  <c r="K4" i="32"/>
  <c r="J4" i="32"/>
  <c r="I4" i="32"/>
  <c r="H4" i="32"/>
  <c r="G4" i="32"/>
  <c r="T15" i="32" s="1"/>
  <c r="E4" i="32"/>
  <c r="D4" i="32"/>
  <c r="R4" i="32" s="1"/>
  <c r="S15" i="32" s="1"/>
  <c r="L3" i="32"/>
  <c r="K3" i="32"/>
  <c r="J3" i="32"/>
  <c r="I3" i="32"/>
  <c r="H3" i="32"/>
  <c r="G3" i="32"/>
  <c r="V14" i="32" s="1"/>
  <c r="E3" i="32"/>
  <c r="D3" i="32"/>
  <c r="R3" i="32" s="1"/>
  <c r="S14" i="32" s="1"/>
  <c r="L2" i="32"/>
  <c r="K2" i="32"/>
  <c r="J2" i="32"/>
  <c r="I2" i="32"/>
  <c r="H2" i="32"/>
  <c r="G2" i="32"/>
  <c r="E2" i="32"/>
  <c r="D2" i="32"/>
  <c r="R2" i="32" s="1"/>
  <c r="W58" i="31"/>
  <c r="U58" i="31"/>
  <c r="Q58" i="31"/>
  <c r="D58" i="31"/>
  <c r="C58" i="31"/>
  <c r="S58" i="31" s="1"/>
  <c r="W57" i="31"/>
  <c r="U57" i="31"/>
  <c r="Q57" i="31"/>
  <c r="D57" i="31"/>
  <c r="C57" i="31"/>
  <c r="S57" i="31" s="1"/>
  <c r="W56" i="31"/>
  <c r="U56" i="31"/>
  <c r="Q56" i="31"/>
  <c r="D56" i="31"/>
  <c r="C56" i="31"/>
  <c r="S56" i="31" s="1"/>
  <c r="W55" i="31"/>
  <c r="U55" i="31"/>
  <c r="Q55" i="31"/>
  <c r="D55" i="31"/>
  <c r="C55" i="31"/>
  <c r="S55" i="31" s="1"/>
  <c r="W54" i="31"/>
  <c r="U54" i="31"/>
  <c r="Q54" i="31"/>
  <c r="D54" i="31"/>
  <c r="C54" i="31"/>
  <c r="S54" i="31" s="1"/>
  <c r="W53" i="31"/>
  <c r="U53" i="31"/>
  <c r="Q53" i="31"/>
  <c r="D53" i="31"/>
  <c r="C53" i="31"/>
  <c r="S53" i="31" s="1"/>
  <c r="W52" i="31"/>
  <c r="U52" i="31"/>
  <c r="Q52" i="31"/>
  <c r="D52" i="31"/>
  <c r="C52" i="31"/>
  <c r="S52" i="31" s="1"/>
  <c r="W51" i="31"/>
  <c r="U51" i="31"/>
  <c r="Q51" i="31"/>
  <c r="D51" i="31"/>
  <c r="C51" i="31"/>
  <c r="S51" i="31" s="1"/>
  <c r="W50" i="31"/>
  <c r="U50" i="31"/>
  <c r="Q50" i="31"/>
  <c r="D50" i="31"/>
  <c r="C50" i="31"/>
  <c r="S50" i="31" s="1"/>
  <c r="W49" i="31"/>
  <c r="U49" i="31"/>
  <c r="Q49" i="31"/>
  <c r="D49" i="31"/>
  <c r="C49" i="31"/>
  <c r="S49" i="31" s="1"/>
  <c r="T60" i="31" s="1"/>
  <c r="V60" i="31" s="1"/>
  <c r="W48" i="31"/>
  <c r="U48" i="31"/>
  <c r="Q48" i="31"/>
  <c r="D48" i="31"/>
  <c r="C48" i="31"/>
  <c r="S48" i="31" s="1"/>
  <c r="W47" i="31"/>
  <c r="U47" i="31"/>
  <c r="Q47" i="31"/>
  <c r="D47" i="31"/>
  <c r="C47" i="31"/>
  <c r="S47" i="31" s="1"/>
  <c r="W46" i="31"/>
  <c r="U46" i="31"/>
  <c r="Q46" i="31"/>
  <c r="D46" i="31"/>
  <c r="C46" i="31"/>
  <c r="S46" i="31" s="1"/>
  <c r="W45" i="31"/>
  <c r="U45" i="31"/>
  <c r="Q45" i="31"/>
  <c r="D45" i="31"/>
  <c r="C45" i="31"/>
  <c r="S45" i="31" s="1"/>
  <c r="W44" i="31"/>
  <c r="U44" i="31"/>
  <c r="Q44" i="31"/>
  <c r="D44" i="31"/>
  <c r="C44" i="31"/>
  <c r="S44" i="31" s="1"/>
  <c r="W43" i="31"/>
  <c r="U43" i="31"/>
  <c r="Q43" i="31"/>
  <c r="D43" i="31"/>
  <c r="C43" i="31"/>
  <c r="S43" i="31" s="1"/>
  <c r="W42" i="31"/>
  <c r="U42" i="31"/>
  <c r="Q42" i="31"/>
  <c r="D42" i="31"/>
  <c r="C42" i="31"/>
  <c r="S42" i="31" s="1"/>
  <c r="W41" i="31"/>
  <c r="U41" i="31"/>
  <c r="Q41" i="31"/>
  <c r="D41" i="31"/>
  <c r="C41" i="31"/>
  <c r="S41" i="31" s="1"/>
  <c r="W40" i="31"/>
  <c r="U40" i="31"/>
  <c r="Q40" i="31"/>
  <c r="D40" i="31"/>
  <c r="C40" i="31"/>
  <c r="S40" i="31" s="1"/>
  <c r="W39" i="31"/>
  <c r="U39" i="31"/>
  <c r="Q39" i="31"/>
  <c r="D39" i="31"/>
  <c r="C39" i="31"/>
  <c r="S39" i="31" s="1"/>
  <c r="W38" i="31"/>
  <c r="U38" i="31"/>
  <c r="Q38" i="31"/>
  <c r="D38" i="31"/>
  <c r="C38" i="31"/>
  <c r="S38" i="31" s="1"/>
  <c r="W37" i="31"/>
  <c r="U37" i="31"/>
  <c r="Q37" i="31"/>
  <c r="D37" i="31"/>
  <c r="C37" i="31"/>
  <c r="S37" i="31" s="1"/>
  <c r="W36" i="31"/>
  <c r="U36" i="31"/>
  <c r="Q36" i="31"/>
  <c r="D36" i="31"/>
  <c r="C36" i="31"/>
  <c r="S36" i="31" s="1"/>
  <c r="W35" i="31"/>
  <c r="U35" i="31"/>
  <c r="Q35" i="31"/>
  <c r="D35" i="31"/>
  <c r="C35" i="31"/>
  <c r="S35" i="31" s="1"/>
  <c r="W34" i="31"/>
  <c r="U34" i="31"/>
  <c r="Q34" i="31"/>
  <c r="D34" i="31"/>
  <c r="C34" i="31"/>
  <c r="S34" i="31" s="1"/>
  <c r="W33" i="31"/>
  <c r="U33" i="31"/>
  <c r="Q33" i="31"/>
  <c r="D33" i="31"/>
  <c r="C33" i="31"/>
  <c r="S33" i="31" s="1"/>
  <c r="W32" i="31"/>
  <c r="U32" i="31"/>
  <c r="Q32" i="31"/>
  <c r="D32" i="31"/>
  <c r="C32" i="31"/>
  <c r="S32" i="31" s="1"/>
  <c r="W31" i="31"/>
  <c r="U31" i="31"/>
  <c r="Q31" i="31"/>
  <c r="D31" i="31"/>
  <c r="C31" i="31"/>
  <c r="S31" i="31" s="1"/>
  <c r="W30" i="31"/>
  <c r="U30" i="31"/>
  <c r="Q30" i="31"/>
  <c r="D30" i="31"/>
  <c r="C30" i="31"/>
  <c r="S30" i="31" s="1"/>
  <c r="W29" i="31"/>
  <c r="U29" i="31"/>
  <c r="Q29" i="31"/>
  <c r="D29" i="31"/>
  <c r="C29" i="31"/>
  <c r="S29" i="31" s="1"/>
  <c r="W28" i="31"/>
  <c r="U28" i="31"/>
  <c r="Q28" i="31"/>
  <c r="D28" i="31"/>
  <c r="C28" i="31"/>
  <c r="S28" i="31" s="1"/>
  <c r="W27" i="31"/>
  <c r="U27" i="31"/>
  <c r="Q27" i="31"/>
  <c r="D27" i="31"/>
  <c r="C27" i="31"/>
  <c r="S27" i="31" s="1"/>
  <c r="W26" i="31"/>
  <c r="U26" i="31"/>
  <c r="Q26" i="31"/>
  <c r="D26" i="31"/>
  <c r="C26" i="31"/>
  <c r="S26" i="31" s="1"/>
  <c r="W25" i="31"/>
  <c r="U25" i="31"/>
  <c r="Q25" i="31"/>
  <c r="D25" i="31"/>
  <c r="C25" i="31"/>
  <c r="S25" i="31" s="1"/>
  <c r="W24" i="31"/>
  <c r="U24" i="31"/>
  <c r="Q24" i="31"/>
  <c r="D24" i="31"/>
  <c r="C24" i="31"/>
  <c r="S24" i="31" s="1"/>
  <c r="W23" i="31"/>
  <c r="U23" i="31"/>
  <c r="Q23" i="31"/>
  <c r="D23" i="31"/>
  <c r="C23" i="31"/>
  <c r="S23" i="31" s="1"/>
  <c r="W22" i="31"/>
  <c r="U22" i="31"/>
  <c r="Q22" i="31"/>
  <c r="D22" i="31"/>
  <c r="C22" i="31"/>
  <c r="S22" i="31" s="1"/>
  <c r="W21" i="31"/>
  <c r="U21" i="31"/>
  <c r="Q21" i="31"/>
  <c r="D21" i="31"/>
  <c r="C21" i="31"/>
  <c r="S21" i="31" s="1"/>
  <c r="W20" i="31"/>
  <c r="U20" i="31"/>
  <c r="Q20" i="31"/>
  <c r="D20" i="31"/>
  <c r="C20" i="31"/>
  <c r="S20" i="31" s="1"/>
  <c r="W19" i="31"/>
  <c r="U19" i="31"/>
  <c r="Q19" i="31"/>
  <c r="D19" i="31"/>
  <c r="C19" i="31"/>
  <c r="S19" i="31" s="1"/>
  <c r="W18" i="31"/>
  <c r="U18" i="31"/>
  <c r="Q18" i="31"/>
  <c r="D18" i="31"/>
  <c r="C18" i="31"/>
  <c r="S18" i="31" s="1"/>
  <c r="W17" i="31"/>
  <c r="U17" i="31"/>
  <c r="Q17" i="31"/>
  <c r="D17" i="31"/>
  <c r="C17" i="31"/>
  <c r="S17" i="31" s="1"/>
  <c r="W16" i="31"/>
  <c r="U16" i="31"/>
  <c r="Q16" i="31"/>
  <c r="D16" i="31"/>
  <c r="C16" i="31"/>
  <c r="S16" i="31" s="1"/>
  <c r="W15" i="31"/>
  <c r="U15" i="31"/>
  <c r="Q15" i="31"/>
  <c r="D15" i="31"/>
  <c r="C15" i="31"/>
  <c r="S15" i="31" s="1"/>
  <c r="W14" i="31"/>
  <c r="U14" i="31"/>
  <c r="Q14" i="31"/>
  <c r="D14" i="31"/>
  <c r="C14" i="31"/>
  <c r="S14" i="31" s="1"/>
  <c r="W13" i="31"/>
  <c r="U13" i="31"/>
  <c r="Q13" i="31"/>
  <c r="D13" i="31"/>
  <c r="C13" i="31"/>
  <c r="S13" i="31" s="1"/>
  <c r="W12" i="31"/>
  <c r="U12" i="31"/>
  <c r="S12" i="31"/>
  <c r="Q12" i="31"/>
  <c r="O12" i="31"/>
  <c r="W11" i="31"/>
  <c r="U11" i="31"/>
  <c r="S11" i="31"/>
  <c r="Q11" i="31"/>
  <c r="O11" i="31"/>
  <c r="W10" i="31"/>
  <c r="U10" i="31"/>
  <c r="S10" i="31"/>
  <c r="Q10" i="31"/>
  <c r="O10" i="31"/>
  <c r="W9" i="31"/>
  <c r="U9" i="31"/>
  <c r="S9" i="31"/>
  <c r="Q9" i="31"/>
  <c r="O9" i="31"/>
  <c r="W8" i="31"/>
  <c r="U8" i="31"/>
  <c r="S8" i="31"/>
  <c r="Q8" i="31"/>
  <c r="O8" i="31"/>
  <c r="W7" i="31"/>
  <c r="U7" i="31"/>
  <c r="S7" i="31"/>
  <c r="Q7" i="31"/>
  <c r="O7" i="31"/>
  <c r="W6" i="31"/>
  <c r="U6" i="31"/>
  <c r="S6" i="31"/>
  <c r="Q6" i="31"/>
  <c r="O6" i="31"/>
  <c r="W5" i="31"/>
  <c r="U5" i="31"/>
  <c r="S5" i="31"/>
  <c r="Q5" i="31"/>
  <c r="O5" i="31"/>
  <c r="W4" i="31"/>
  <c r="U4" i="31"/>
  <c r="S4" i="31"/>
  <c r="Q4" i="31"/>
  <c r="O4" i="31"/>
  <c r="W3" i="31"/>
  <c r="U3" i="31"/>
  <c r="S3" i="31"/>
  <c r="Q3" i="31"/>
  <c r="O3" i="31"/>
  <c r="W2" i="31"/>
  <c r="U2" i="31"/>
  <c r="S2" i="31"/>
  <c r="Q2" i="31"/>
  <c r="O2" i="31"/>
  <c r="L58" i="29"/>
  <c r="K58" i="29"/>
  <c r="J58" i="29"/>
  <c r="I58" i="29"/>
  <c r="H58" i="29"/>
  <c r="G58" i="29"/>
  <c r="E58" i="29"/>
  <c r="D58" i="29"/>
  <c r="L57" i="29"/>
  <c r="K57" i="29"/>
  <c r="J57" i="29"/>
  <c r="I57" i="29"/>
  <c r="H57" i="29"/>
  <c r="G57" i="29"/>
  <c r="E57" i="29"/>
  <c r="D57" i="29"/>
  <c r="L56" i="29"/>
  <c r="K56" i="29"/>
  <c r="J56" i="29"/>
  <c r="I56" i="29"/>
  <c r="H56" i="29"/>
  <c r="G56" i="29"/>
  <c r="E56" i="29"/>
  <c r="D56" i="29"/>
  <c r="L55" i="29"/>
  <c r="K55" i="29"/>
  <c r="J55" i="29"/>
  <c r="I55" i="29"/>
  <c r="H55" i="29"/>
  <c r="G55" i="29"/>
  <c r="E55" i="29"/>
  <c r="D55" i="29"/>
  <c r="L54" i="29"/>
  <c r="K54" i="29"/>
  <c r="J54" i="29"/>
  <c r="I54" i="29"/>
  <c r="H54" i="29"/>
  <c r="G54" i="29"/>
  <c r="E54" i="29"/>
  <c r="D54" i="29"/>
  <c r="L53" i="29"/>
  <c r="K53" i="29"/>
  <c r="J53" i="29"/>
  <c r="I53" i="29"/>
  <c r="H53" i="29"/>
  <c r="G53" i="29"/>
  <c r="E53" i="29"/>
  <c r="D53" i="29"/>
  <c r="L52" i="29"/>
  <c r="K52" i="29"/>
  <c r="J52" i="29"/>
  <c r="I52" i="29"/>
  <c r="H52" i="29"/>
  <c r="G52" i="29"/>
  <c r="E52" i="29"/>
  <c r="D52" i="29"/>
  <c r="L51" i="29"/>
  <c r="K51" i="29"/>
  <c r="J51" i="29"/>
  <c r="I51" i="29"/>
  <c r="H51" i="29"/>
  <c r="G51" i="29"/>
  <c r="E51" i="29"/>
  <c r="D51" i="29"/>
  <c r="L50" i="29"/>
  <c r="K50" i="29"/>
  <c r="J50" i="29"/>
  <c r="I50" i="29"/>
  <c r="H50" i="29"/>
  <c r="G50" i="29"/>
  <c r="E50" i="29"/>
  <c r="D50" i="29"/>
  <c r="L49" i="29"/>
  <c r="K49" i="29"/>
  <c r="J49" i="29"/>
  <c r="I49" i="29"/>
  <c r="H49" i="29"/>
  <c r="G49" i="29"/>
  <c r="E49" i="29"/>
  <c r="D49" i="29"/>
  <c r="L48" i="29"/>
  <c r="K48" i="29"/>
  <c r="J48" i="29"/>
  <c r="I48" i="29"/>
  <c r="H48" i="29"/>
  <c r="G48" i="29"/>
  <c r="E48" i="29"/>
  <c r="D48" i="29"/>
  <c r="L47" i="29"/>
  <c r="K47" i="29"/>
  <c r="J47" i="29"/>
  <c r="I47" i="29"/>
  <c r="H47" i="29"/>
  <c r="G47" i="29"/>
  <c r="E47" i="29"/>
  <c r="D47" i="29"/>
  <c r="L46" i="29"/>
  <c r="K46" i="29"/>
  <c r="J46" i="29"/>
  <c r="I46" i="29"/>
  <c r="H46" i="29"/>
  <c r="G46" i="29"/>
  <c r="E46" i="29"/>
  <c r="D46" i="29"/>
  <c r="L45" i="29"/>
  <c r="K45" i="29"/>
  <c r="J45" i="29"/>
  <c r="I45" i="29"/>
  <c r="H45" i="29"/>
  <c r="G45" i="29"/>
  <c r="E45" i="29"/>
  <c r="D45" i="29"/>
  <c r="L44" i="29"/>
  <c r="K44" i="29"/>
  <c r="J44" i="29"/>
  <c r="I44" i="29"/>
  <c r="H44" i="29"/>
  <c r="G44" i="29"/>
  <c r="E44" i="29"/>
  <c r="D44" i="29"/>
  <c r="L43" i="29"/>
  <c r="K43" i="29"/>
  <c r="J43" i="29"/>
  <c r="I43" i="29"/>
  <c r="H43" i="29"/>
  <c r="G43" i="29"/>
  <c r="E43" i="29"/>
  <c r="D43" i="29"/>
  <c r="L42" i="29"/>
  <c r="K42" i="29"/>
  <c r="J42" i="29"/>
  <c r="I42" i="29"/>
  <c r="H42" i="29"/>
  <c r="G42" i="29"/>
  <c r="E42" i="29"/>
  <c r="D42" i="29"/>
  <c r="L41" i="29"/>
  <c r="K41" i="29"/>
  <c r="J41" i="29"/>
  <c r="I41" i="29"/>
  <c r="H41" i="29"/>
  <c r="G41" i="29"/>
  <c r="E41" i="29"/>
  <c r="D41" i="29"/>
  <c r="L40" i="29"/>
  <c r="K40" i="29"/>
  <c r="J40" i="29"/>
  <c r="I40" i="29"/>
  <c r="H40" i="29"/>
  <c r="G40" i="29"/>
  <c r="E40" i="29"/>
  <c r="D40" i="29"/>
  <c r="L39" i="29"/>
  <c r="K39" i="29"/>
  <c r="J39" i="29"/>
  <c r="I39" i="29"/>
  <c r="H39" i="29"/>
  <c r="G39" i="29"/>
  <c r="E39" i="29"/>
  <c r="D39" i="29"/>
  <c r="L38" i="29"/>
  <c r="K38" i="29"/>
  <c r="J38" i="29"/>
  <c r="I38" i="29"/>
  <c r="H38" i="29"/>
  <c r="G38" i="29"/>
  <c r="E38" i="29"/>
  <c r="D38" i="29"/>
  <c r="L37" i="29"/>
  <c r="K37" i="29"/>
  <c r="J37" i="29"/>
  <c r="I37" i="29"/>
  <c r="H37" i="29"/>
  <c r="G37" i="29"/>
  <c r="E37" i="29"/>
  <c r="D37" i="29"/>
  <c r="L36" i="29"/>
  <c r="K36" i="29"/>
  <c r="J36" i="29"/>
  <c r="I36" i="29"/>
  <c r="H36" i="29"/>
  <c r="G36" i="29"/>
  <c r="E36" i="29"/>
  <c r="D36" i="29"/>
  <c r="L35" i="29"/>
  <c r="K35" i="29"/>
  <c r="J35" i="29"/>
  <c r="I35" i="29"/>
  <c r="H35" i="29"/>
  <c r="G35" i="29"/>
  <c r="E35" i="29"/>
  <c r="D35" i="29"/>
  <c r="L34" i="29"/>
  <c r="K34" i="29"/>
  <c r="J34" i="29"/>
  <c r="I34" i="29"/>
  <c r="H34" i="29"/>
  <c r="G34" i="29"/>
  <c r="V45" i="29" s="1"/>
  <c r="E34" i="29"/>
  <c r="D34" i="29"/>
  <c r="L33" i="29"/>
  <c r="K33" i="29"/>
  <c r="J33" i="29"/>
  <c r="I33" i="29"/>
  <c r="H33" i="29"/>
  <c r="G33" i="29"/>
  <c r="E33" i="29"/>
  <c r="D33" i="29"/>
  <c r="L32" i="29"/>
  <c r="K32" i="29"/>
  <c r="J32" i="29"/>
  <c r="I32" i="29"/>
  <c r="H32" i="29"/>
  <c r="G32" i="29"/>
  <c r="E32" i="29"/>
  <c r="D32" i="29"/>
  <c r="L31" i="29"/>
  <c r="K31" i="29"/>
  <c r="J31" i="29"/>
  <c r="I31" i="29"/>
  <c r="H31" i="29"/>
  <c r="G31" i="29"/>
  <c r="E31" i="29"/>
  <c r="D31" i="29"/>
  <c r="L30" i="29"/>
  <c r="K30" i="29"/>
  <c r="J30" i="29"/>
  <c r="I30" i="29"/>
  <c r="H30" i="29"/>
  <c r="G30" i="29"/>
  <c r="V41" i="29" s="1"/>
  <c r="E30" i="29"/>
  <c r="D30" i="29"/>
  <c r="L29" i="29"/>
  <c r="K29" i="29"/>
  <c r="J29" i="29"/>
  <c r="I29" i="29"/>
  <c r="H29" i="29"/>
  <c r="G29" i="29"/>
  <c r="E29" i="29"/>
  <c r="D29" i="29"/>
  <c r="L28" i="29"/>
  <c r="K28" i="29"/>
  <c r="J28" i="29"/>
  <c r="I28" i="29"/>
  <c r="H28" i="29"/>
  <c r="G28" i="29"/>
  <c r="V39" i="29" s="1"/>
  <c r="E28" i="29"/>
  <c r="D28" i="29"/>
  <c r="L27" i="29"/>
  <c r="K27" i="29"/>
  <c r="J27" i="29"/>
  <c r="I27" i="29"/>
  <c r="H27" i="29"/>
  <c r="G27" i="29"/>
  <c r="E27" i="29"/>
  <c r="D27" i="29"/>
  <c r="L26" i="29"/>
  <c r="K26" i="29"/>
  <c r="J26" i="29"/>
  <c r="I26" i="29"/>
  <c r="H26" i="29"/>
  <c r="G26" i="29"/>
  <c r="E26" i="29"/>
  <c r="L25" i="29"/>
  <c r="K25" i="29"/>
  <c r="J25" i="29"/>
  <c r="I25" i="29"/>
  <c r="H25" i="29"/>
  <c r="G25" i="29"/>
  <c r="E25" i="29"/>
  <c r="D25" i="29"/>
  <c r="L24" i="29"/>
  <c r="K24" i="29"/>
  <c r="J24" i="29"/>
  <c r="I24" i="29"/>
  <c r="H24" i="29"/>
  <c r="G24" i="29"/>
  <c r="V35" i="29" s="1"/>
  <c r="E24" i="29"/>
  <c r="D24" i="29"/>
  <c r="L23" i="29"/>
  <c r="K23" i="29"/>
  <c r="J23" i="29"/>
  <c r="I23" i="29"/>
  <c r="H23" i="29"/>
  <c r="G23" i="29"/>
  <c r="E23" i="29"/>
  <c r="D23" i="29"/>
  <c r="L22" i="29"/>
  <c r="K22" i="29"/>
  <c r="J22" i="29"/>
  <c r="I22" i="29"/>
  <c r="H22" i="29"/>
  <c r="G22" i="29"/>
  <c r="E22" i="29"/>
  <c r="D22" i="29"/>
  <c r="L21" i="29"/>
  <c r="K21" i="29"/>
  <c r="J21" i="29"/>
  <c r="I21" i="29"/>
  <c r="H21" i="29"/>
  <c r="G21" i="29"/>
  <c r="E21" i="29"/>
  <c r="D21" i="29"/>
  <c r="L20" i="29"/>
  <c r="K20" i="29"/>
  <c r="J20" i="29"/>
  <c r="I20" i="29"/>
  <c r="H20" i="29"/>
  <c r="G20" i="29"/>
  <c r="V31" i="29" s="1"/>
  <c r="E20" i="29"/>
  <c r="D20" i="29"/>
  <c r="L19" i="29"/>
  <c r="K19" i="29"/>
  <c r="J19" i="29"/>
  <c r="I19" i="29"/>
  <c r="H19" i="29"/>
  <c r="G19" i="29"/>
  <c r="E19" i="29"/>
  <c r="D19" i="29"/>
  <c r="L18" i="29"/>
  <c r="K18" i="29"/>
  <c r="J18" i="29"/>
  <c r="I18" i="29"/>
  <c r="H18" i="29"/>
  <c r="G18" i="29"/>
  <c r="E18" i="29"/>
  <c r="D18" i="29"/>
  <c r="L17" i="29"/>
  <c r="K17" i="29"/>
  <c r="J17" i="29"/>
  <c r="I17" i="29"/>
  <c r="H17" i="29"/>
  <c r="G17" i="29"/>
  <c r="E17" i="29"/>
  <c r="D17" i="29"/>
  <c r="L16" i="29"/>
  <c r="K16" i="29"/>
  <c r="J16" i="29"/>
  <c r="I16" i="29"/>
  <c r="H16" i="29"/>
  <c r="G16" i="29"/>
  <c r="V27" i="29" s="1"/>
  <c r="E16" i="29"/>
  <c r="D16" i="29"/>
  <c r="L15" i="29"/>
  <c r="K15" i="29"/>
  <c r="J15" i="29"/>
  <c r="I15" i="29"/>
  <c r="H15" i="29"/>
  <c r="G15" i="29"/>
  <c r="E15" i="29"/>
  <c r="D15" i="29"/>
  <c r="L14" i="29"/>
  <c r="K14" i="29"/>
  <c r="J14" i="29"/>
  <c r="I14" i="29"/>
  <c r="H14" i="29"/>
  <c r="G14" i="29"/>
  <c r="V25" i="29" s="1"/>
  <c r="E14" i="29"/>
  <c r="D14" i="29"/>
  <c r="L13" i="29"/>
  <c r="K13" i="29"/>
  <c r="J13" i="29"/>
  <c r="I13" i="29"/>
  <c r="H13" i="29"/>
  <c r="G13" i="29"/>
  <c r="E13" i="29"/>
  <c r="D13" i="29"/>
  <c r="L12" i="29"/>
  <c r="K12" i="29"/>
  <c r="J12" i="29"/>
  <c r="I12" i="29"/>
  <c r="H12" i="29"/>
  <c r="G12" i="29"/>
  <c r="V23" i="29" s="1"/>
  <c r="E12" i="29"/>
  <c r="D12" i="29"/>
  <c r="L11" i="29"/>
  <c r="K11" i="29"/>
  <c r="J11" i="29"/>
  <c r="I11" i="29"/>
  <c r="H11" i="29"/>
  <c r="G11" i="29"/>
  <c r="E11" i="29"/>
  <c r="D11" i="29"/>
  <c r="L10" i="29"/>
  <c r="K10" i="29"/>
  <c r="J10" i="29"/>
  <c r="I10" i="29"/>
  <c r="H10" i="29"/>
  <c r="G10" i="29"/>
  <c r="V21" i="29" s="1"/>
  <c r="E10" i="29"/>
  <c r="D10" i="29"/>
  <c r="L9" i="29"/>
  <c r="K9" i="29"/>
  <c r="J9" i="29"/>
  <c r="I9" i="29"/>
  <c r="H9" i="29"/>
  <c r="G9" i="29"/>
  <c r="E9" i="29"/>
  <c r="D9" i="29"/>
  <c r="L8" i="29"/>
  <c r="K8" i="29"/>
  <c r="J8" i="29"/>
  <c r="I8" i="29"/>
  <c r="H8" i="29"/>
  <c r="G8" i="29"/>
  <c r="V19" i="29" s="1"/>
  <c r="E8" i="29"/>
  <c r="D8" i="29"/>
  <c r="L7" i="29"/>
  <c r="K7" i="29"/>
  <c r="J7" i="29"/>
  <c r="I7" i="29"/>
  <c r="H7" i="29"/>
  <c r="G7" i="29"/>
  <c r="E7" i="29"/>
  <c r="D7" i="29"/>
  <c r="L6" i="29"/>
  <c r="K6" i="29"/>
  <c r="J6" i="29"/>
  <c r="I6" i="29"/>
  <c r="H6" i="29"/>
  <c r="G6" i="29"/>
  <c r="E6" i="29"/>
  <c r="D6" i="29"/>
  <c r="L5" i="29"/>
  <c r="K5" i="29"/>
  <c r="J5" i="29"/>
  <c r="I5" i="29"/>
  <c r="H5" i="29"/>
  <c r="G5" i="29"/>
  <c r="V16" i="29" s="1"/>
  <c r="E5" i="29"/>
  <c r="D5" i="29"/>
  <c r="L4" i="29"/>
  <c r="K4" i="29"/>
  <c r="J4" i="29"/>
  <c r="I4" i="29"/>
  <c r="H4" i="29"/>
  <c r="G4" i="29"/>
  <c r="V15" i="29" s="1"/>
  <c r="E4" i="29"/>
  <c r="D4" i="29"/>
  <c r="L3" i="29"/>
  <c r="K3" i="29"/>
  <c r="J3" i="29"/>
  <c r="I3" i="29"/>
  <c r="H3" i="29"/>
  <c r="G3" i="29"/>
  <c r="V14" i="29" s="1"/>
  <c r="E3" i="29"/>
  <c r="D3" i="29"/>
  <c r="L2" i="29"/>
  <c r="K2" i="29"/>
  <c r="J2" i="29"/>
  <c r="I2" i="29"/>
  <c r="H2" i="29"/>
  <c r="G2" i="29"/>
  <c r="E2" i="29"/>
  <c r="D2" i="29"/>
  <c r="W58" i="28"/>
  <c r="U58" i="28"/>
  <c r="Q58" i="28"/>
  <c r="D58" i="28"/>
  <c r="C58" i="28"/>
  <c r="S58" i="28" s="1"/>
  <c r="W57" i="28"/>
  <c r="U57" i="28"/>
  <c r="Q57" i="28"/>
  <c r="D57" i="28"/>
  <c r="C57" i="28"/>
  <c r="S57" i="28" s="1"/>
  <c r="W56" i="28"/>
  <c r="U56" i="28"/>
  <c r="Q56" i="28"/>
  <c r="D56" i="28"/>
  <c r="C56" i="28"/>
  <c r="S56" i="28" s="1"/>
  <c r="W55" i="28"/>
  <c r="U55" i="28"/>
  <c r="Q55" i="28"/>
  <c r="D55" i="28"/>
  <c r="C55" i="28"/>
  <c r="S55" i="28" s="1"/>
  <c r="W54" i="28"/>
  <c r="U54" i="28"/>
  <c r="Q54" i="28"/>
  <c r="D54" i="28"/>
  <c r="C54" i="28"/>
  <c r="S54" i="28" s="1"/>
  <c r="W53" i="28"/>
  <c r="U53" i="28"/>
  <c r="Q53" i="28"/>
  <c r="D53" i="28"/>
  <c r="C53" i="28"/>
  <c r="S53" i="28" s="1"/>
  <c r="W52" i="28"/>
  <c r="U52" i="28"/>
  <c r="Q52" i="28"/>
  <c r="D52" i="28"/>
  <c r="C52" i="28"/>
  <c r="S52" i="28" s="1"/>
  <c r="W51" i="28"/>
  <c r="U51" i="28"/>
  <c r="Q51" i="28"/>
  <c r="D51" i="28"/>
  <c r="C51" i="28"/>
  <c r="S51" i="28" s="1"/>
  <c r="W50" i="28"/>
  <c r="U50" i="28"/>
  <c r="Q50" i="28"/>
  <c r="D50" i="28"/>
  <c r="C50" i="28"/>
  <c r="S50" i="28" s="1"/>
  <c r="T61" i="28" s="1"/>
  <c r="V61" i="28" s="1"/>
  <c r="W49" i="28"/>
  <c r="U49" i="28"/>
  <c r="Q49" i="28"/>
  <c r="D49" i="28"/>
  <c r="C49" i="28"/>
  <c r="S49" i="28" s="1"/>
  <c r="W48" i="28"/>
  <c r="U48" i="28"/>
  <c r="Q48" i="28"/>
  <c r="D48" i="28"/>
  <c r="C48" i="28"/>
  <c r="S48" i="28" s="1"/>
  <c r="W47" i="28"/>
  <c r="U47" i="28"/>
  <c r="Q47" i="28"/>
  <c r="D47" i="28"/>
  <c r="C47" i="28"/>
  <c r="S47" i="28" s="1"/>
  <c r="W46" i="28"/>
  <c r="U46" i="28"/>
  <c r="Q46" i="28"/>
  <c r="D46" i="28"/>
  <c r="C46" i="28"/>
  <c r="S46" i="28" s="1"/>
  <c r="W45" i="28"/>
  <c r="U45" i="28"/>
  <c r="Q45" i="28"/>
  <c r="D45" i="28"/>
  <c r="C45" i="28"/>
  <c r="S45" i="28" s="1"/>
  <c r="W44" i="28"/>
  <c r="U44" i="28"/>
  <c r="Q44" i="28"/>
  <c r="D44" i="28"/>
  <c r="C44" i="28"/>
  <c r="S44" i="28" s="1"/>
  <c r="W43" i="28"/>
  <c r="U43" i="28"/>
  <c r="Q43" i="28"/>
  <c r="D43" i="28"/>
  <c r="C43" i="28"/>
  <c r="S43" i="28" s="1"/>
  <c r="W42" i="28"/>
  <c r="U42" i="28"/>
  <c r="Q42" i="28"/>
  <c r="D42" i="28"/>
  <c r="C42" i="28"/>
  <c r="S42" i="28" s="1"/>
  <c r="W41" i="28"/>
  <c r="U41" i="28"/>
  <c r="Q41" i="28"/>
  <c r="D41" i="28"/>
  <c r="C41" i="28"/>
  <c r="S41" i="28" s="1"/>
  <c r="W40" i="28"/>
  <c r="U40" i="28"/>
  <c r="Q40" i="28"/>
  <c r="D40" i="28"/>
  <c r="C40" i="28"/>
  <c r="S40" i="28" s="1"/>
  <c r="W39" i="28"/>
  <c r="U39" i="28"/>
  <c r="Q39" i="28"/>
  <c r="D39" i="28"/>
  <c r="C39" i="28"/>
  <c r="S39" i="28" s="1"/>
  <c r="W38" i="28"/>
  <c r="U38" i="28"/>
  <c r="Q38" i="28"/>
  <c r="D38" i="28"/>
  <c r="C38" i="28"/>
  <c r="S38" i="28" s="1"/>
  <c r="W37" i="28"/>
  <c r="U37" i="28"/>
  <c r="Q37" i="28"/>
  <c r="D37" i="28"/>
  <c r="C37" i="28"/>
  <c r="S37" i="28" s="1"/>
  <c r="W36" i="28"/>
  <c r="U36" i="28"/>
  <c r="Q36" i="28"/>
  <c r="D36" i="28"/>
  <c r="C36" i="28"/>
  <c r="S36" i="28" s="1"/>
  <c r="W35" i="28"/>
  <c r="U35" i="28"/>
  <c r="Q35" i="28"/>
  <c r="D35" i="28"/>
  <c r="C35" i="28"/>
  <c r="S35" i="28" s="1"/>
  <c r="W34" i="28"/>
  <c r="U34" i="28"/>
  <c r="Q34" i="28"/>
  <c r="D34" i="28"/>
  <c r="C34" i="28"/>
  <c r="S34" i="28" s="1"/>
  <c r="W33" i="28"/>
  <c r="U33" i="28"/>
  <c r="Q33" i="28"/>
  <c r="D33" i="28"/>
  <c r="C33" i="28"/>
  <c r="S33" i="28" s="1"/>
  <c r="W32" i="28"/>
  <c r="U32" i="28"/>
  <c r="Q32" i="28"/>
  <c r="D32" i="28"/>
  <c r="C32" i="28"/>
  <c r="S32" i="28" s="1"/>
  <c r="W31" i="28"/>
  <c r="U31" i="28"/>
  <c r="Q31" i="28"/>
  <c r="D31" i="28"/>
  <c r="C31" i="28"/>
  <c r="S31" i="28" s="1"/>
  <c r="W30" i="28"/>
  <c r="U30" i="28"/>
  <c r="Q30" i="28"/>
  <c r="D30" i="28"/>
  <c r="C30" i="28"/>
  <c r="S30" i="28" s="1"/>
  <c r="W29" i="28"/>
  <c r="U29" i="28"/>
  <c r="Q29" i="28"/>
  <c r="D29" i="28"/>
  <c r="C29" i="28"/>
  <c r="S29" i="28" s="1"/>
  <c r="W28" i="28"/>
  <c r="U28" i="28"/>
  <c r="Q28" i="28"/>
  <c r="D28" i="28"/>
  <c r="C28" i="28"/>
  <c r="S28" i="28" s="1"/>
  <c r="W27" i="28"/>
  <c r="U27" i="28"/>
  <c r="Q27" i="28"/>
  <c r="D27" i="28"/>
  <c r="C27" i="28"/>
  <c r="S27" i="28" s="1"/>
  <c r="W26" i="28"/>
  <c r="U26" i="28"/>
  <c r="Q26" i="28"/>
  <c r="D26" i="28"/>
  <c r="C26" i="28"/>
  <c r="S26" i="28" s="1"/>
  <c r="W25" i="28"/>
  <c r="U25" i="28"/>
  <c r="Q25" i="28"/>
  <c r="D25" i="28"/>
  <c r="C25" i="28"/>
  <c r="S25" i="28" s="1"/>
  <c r="W24" i="28"/>
  <c r="U24" i="28"/>
  <c r="Q24" i="28"/>
  <c r="D24" i="28"/>
  <c r="C24" i="28"/>
  <c r="S24" i="28" s="1"/>
  <c r="W23" i="28"/>
  <c r="U23" i="28"/>
  <c r="Q23" i="28"/>
  <c r="D23" i="28"/>
  <c r="C23" i="28"/>
  <c r="S23" i="28" s="1"/>
  <c r="W22" i="28"/>
  <c r="U22" i="28"/>
  <c r="Q22" i="28"/>
  <c r="D22" i="28"/>
  <c r="C22" i="28"/>
  <c r="S22" i="28" s="1"/>
  <c r="W21" i="28"/>
  <c r="U21" i="28"/>
  <c r="Q21" i="28"/>
  <c r="D21" i="28"/>
  <c r="C21" i="28"/>
  <c r="S21" i="28" s="1"/>
  <c r="W20" i="28"/>
  <c r="U20" i="28"/>
  <c r="Q20" i="28"/>
  <c r="D20" i="28"/>
  <c r="C20" i="28"/>
  <c r="S20" i="28" s="1"/>
  <c r="W19" i="28"/>
  <c r="U19" i="28"/>
  <c r="Q19" i="28"/>
  <c r="D19" i="28"/>
  <c r="C19" i="28"/>
  <c r="S19" i="28" s="1"/>
  <c r="W18" i="28"/>
  <c r="U18" i="28"/>
  <c r="Q18" i="28"/>
  <c r="D18" i="28"/>
  <c r="C18" i="28"/>
  <c r="S18" i="28" s="1"/>
  <c r="W17" i="28"/>
  <c r="U17" i="28"/>
  <c r="Q17" i="28"/>
  <c r="D17" i="28"/>
  <c r="C17" i="28"/>
  <c r="S17" i="28" s="1"/>
  <c r="W16" i="28"/>
  <c r="U16" i="28"/>
  <c r="Q16" i="28"/>
  <c r="D16" i="28"/>
  <c r="C16" i="28"/>
  <c r="S16" i="28" s="1"/>
  <c r="W15" i="28"/>
  <c r="U15" i="28"/>
  <c r="Q15" i="28"/>
  <c r="D15" i="28"/>
  <c r="C15" i="28"/>
  <c r="S15" i="28" s="1"/>
  <c r="W14" i="28"/>
  <c r="U14" i="28"/>
  <c r="Q14" i="28"/>
  <c r="D14" i="28"/>
  <c r="C14" i="28"/>
  <c r="S14" i="28" s="1"/>
  <c r="W13" i="28"/>
  <c r="U13" i="28"/>
  <c r="Q13" i="28"/>
  <c r="D13" i="28"/>
  <c r="C13" i="28"/>
  <c r="S13" i="28" s="1"/>
  <c r="W12" i="28"/>
  <c r="U12" i="28"/>
  <c r="Q12" i="28"/>
  <c r="D12" i="28"/>
  <c r="C12" i="28"/>
  <c r="S12" i="28" s="1"/>
  <c r="W11" i="28"/>
  <c r="U11" i="28"/>
  <c r="Q11" i="28"/>
  <c r="D11" i="28"/>
  <c r="C11" i="28"/>
  <c r="S11" i="28" s="1"/>
  <c r="W10" i="28"/>
  <c r="U10" i="28"/>
  <c r="Q10" i="28"/>
  <c r="D10" i="28"/>
  <c r="C10" i="28"/>
  <c r="S10" i="28" s="1"/>
  <c r="W9" i="28"/>
  <c r="U9" i="28"/>
  <c r="Q9" i="28"/>
  <c r="D9" i="28"/>
  <c r="C9" i="28"/>
  <c r="S9" i="28" s="1"/>
  <c r="W8" i="28"/>
  <c r="U8" i="28"/>
  <c r="Q8" i="28"/>
  <c r="D8" i="28"/>
  <c r="C8" i="28"/>
  <c r="S8" i="28" s="1"/>
  <c r="W7" i="28"/>
  <c r="U7" i="28"/>
  <c r="Q7" i="28"/>
  <c r="D7" i="28"/>
  <c r="C7" i="28"/>
  <c r="S7" i="28" s="1"/>
  <c r="W6" i="28"/>
  <c r="U6" i="28"/>
  <c r="Q6" i="28"/>
  <c r="D6" i="28"/>
  <c r="C6" i="28"/>
  <c r="S6" i="28" s="1"/>
  <c r="W5" i="28"/>
  <c r="U5" i="28"/>
  <c r="Q5" i="28"/>
  <c r="D5" i="28"/>
  <c r="C5" i="28"/>
  <c r="S5" i="28" s="1"/>
  <c r="W4" i="28"/>
  <c r="U4" i="28"/>
  <c r="Q4" i="28"/>
  <c r="D4" i="28"/>
  <c r="C4" i="28"/>
  <c r="S4" i="28" s="1"/>
  <c r="W3" i="28"/>
  <c r="U3" i="28"/>
  <c r="Q3" i="28"/>
  <c r="D3" i="28"/>
  <c r="C3" i="28"/>
  <c r="S3" i="28" s="1"/>
  <c r="W2" i="28"/>
  <c r="U2" i="28"/>
  <c r="Q2" i="28"/>
  <c r="D2" i="28"/>
  <c r="C2" i="28"/>
  <c r="S2" i="28" s="1"/>
  <c r="W58" i="26"/>
  <c r="U58" i="26"/>
  <c r="Q58" i="26"/>
  <c r="D58" i="26"/>
  <c r="C58" i="26"/>
  <c r="S58" i="26" s="1"/>
  <c r="L59" i="25"/>
  <c r="K59" i="25"/>
  <c r="J59" i="25"/>
  <c r="I59" i="25"/>
  <c r="H59" i="25"/>
  <c r="G59" i="25"/>
  <c r="E59" i="25"/>
  <c r="D59" i="25"/>
  <c r="L58" i="25"/>
  <c r="K58" i="25"/>
  <c r="J58" i="25"/>
  <c r="I58" i="25"/>
  <c r="H58" i="25"/>
  <c r="G58" i="25"/>
  <c r="E58" i="25"/>
  <c r="D58" i="25"/>
  <c r="L57" i="25"/>
  <c r="K57" i="25"/>
  <c r="J57" i="25"/>
  <c r="I57" i="25"/>
  <c r="H57" i="25"/>
  <c r="G57" i="25"/>
  <c r="E57" i="25"/>
  <c r="D57" i="25"/>
  <c r="L56" i="25"/>
  <c r="K56" i="25"/>
  <c r="J56" i="25"/>
  <c r="I56" i="25"/>
  <c r="H56" i="25"/>
  <c r="G56" i="25"/>
  <c r="E56" i="25"/>
  <c r="D56" i="25"/>
  <c r="L55" i="25"/>
  <c r="K55" i="25"/>
  <c r="J55" i="25"/>
  <c r="I55" i="25"/>
  <c r="H55" i="25"/>
  <c r="G55" i="25"/>
  <c r="E55" i="25"/>
  <c r="D55" i="25"/>
  <c r="L54" i="25"/>
  <c r="K54" i="25"/>
  <c r="J54" i="25"/>
  <c r="I54" i="25"/>
  <c r="H54" i="25"/>
  <c r="G54" i="25"/>
  <c r="E54" i="25"/>
  <c r="D54" i="25"/>
  <c r="L53" i="25"/>
  <c r="K53" i="25"/>
  <c r="J53" i="25"/>
  <c r="I53" i="25"/>
  <c r="H53" i="25"/>
  <c r="G53" i="25"/>
  <c r="E53" i="25"/>
  <c r="D53" i="25"/>
  <c r="R52" i="25"/>
  <c r="N52" i="25"/>
  <c r="L52" i="25"/>
  <c r="K52" i="25"/>
  <c r="J52" i="25"/>
  <c r="I52" i="25"/>
  <c r="H52" i="25"/>
  <c r="G52" i="25"/>
  <c r="W59" i="24"/>
  <c r="U59" i="24"/>
  <c r="Q59" i="24"/>
  <c r="D59" i="24"/>
  <c r="C59" i="24"/>
  <c r="S59" i="24" s="1"/>
  <c r="W58" i="24"/>
  <c r="U58" i="24"/>
  <c r="Q58" i="24"/>
  <c r="D58" i="24"/>
  <c r="C58" i="24"/>
  <c r="S58" i="24" s="1"/>
  <c r="W57" i="24"/>
  <c r="U57" i="24"/>
  <c r="Q57" i="24"/>
  <c r="D57" i="24"/>
  <c r="C57" i="24"/>
  <c r="W56" i="24"/>
  <c r="U56" i="24"/>
  <c r="Q56" i="24"/>
  <c r="D56" i="24"/>
  <c r="C56" i="24"/>
  <c r="W55" i="24"/>
  <c r="U55" i="24"/>
  <c r="Q55" i="24"/>
  <c r="D55" i="24"/>
  <c r="C55" i="24"/>
  <c r="W54" i="24"/>
  <c r="U54" i="24"/>
  <c r="Q54" i="24"/>
  <c r="D54" i="24"/>
  <c r="C54" i="24"/>
  <c r="W53" i="24"/>
  <c r="U53" i="24"/>
  <c r="Q53" i="24"/>
  <c r="D53" i="24"/>
  <c r="C53" i="24"/>
  <c r="X52" i="24"/>
  <c r="X51" i="24"/>
  <c r="X50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X2" i="24"/>
  <c r="L58" i="23"/>
  <c r="K58" i="23"/>
  <c r="J58" i="23"/>
  <c r="I58" i="23"/>
  <c r="H58" i="23"/>
  <c r="G58" i="23"/>
  <c r="E58" i="23"/>
  <c r="D58" i="23"/>
  <c r="L57" i="23"/>
  <c r="K57" i="23"/>
  <c r="J57" i="23"/>
  <c r="I57" i="23"/>
  <c r="H57" i="23"/>
  <c r="G57" i="23"/>
  <c r="E57" i="23"/>
  <c r="D57" i="23"/>
  <c r="L56" i="23"/>
  <c r="K56" i="23"/>
  <c r="J56" i="23"/>
  <c r="I56" i="23"/>
  <c r="H56" i="23"/>
  <c r="G56" i="23"/>
  <c r="E56" i="23"/>
  <c r="D56" i="23"/>
  <c r="W58" i="22"/>
  <c r="U58" i="22"/>
  <c r="Q58" i="22"/>
  <c r="D58" i="22"/>
  <c r="C58" i="22"/>
  <c r="S58" i="22" s="1"/>
  <c r="W57" i="22"/>
  <c r="U57" i="22"/>
  <c r="Q57" i="22"/>
  <c r="D57" i="22"/>
  <c r="C57" i="22"/>
  <c r="S57" i="22" s="1"/>
  <c r="W56" i="22"/>
  <c r="U56" i="22"/>
  <c r="Q56" i="22"/>
  <c r="D56" i="22"/>
  <c r="C56" i="22"/>
  <c r="S56" i="22" s="1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X3" i="22"/>
  <c r="X2" i="22"/>
  <c r="L58" i="19"/>
  <c r="K58" i="19"/>
  <c r="J58" i="19"/>
  <c r="I58" i="19"/>
  <c r="H58" i="19"/>
  <c r="G58" i="19"/>
  <c r="E58" i="19"/>
  <c r="D58" i="19"/>
  <c r="R58" i="19" s="1"/>
  <c r="S69" i="19" s="1"/>
  <c r="L57" i="19"/>
  <c r="K57" i="19"/>
  <c r="J57" i="19"/>
  <c r="I57" i="19"/>
  <c r="H57" i="19"/>
  <c r="G57" i="19"/>
  <c r="E57" i="19"/>
  <c r="D57" i="19"/>
  <c r="R57" i="19" s="1"/>
  <c r="S68" i="19" s="1"/>
  <c r="L56" i="19"/>
  <c r="K56" i="19"/>
  <c r="J56" i="19"/>
  <c r="I56" i="19"/>
  <c r="H56" i="19"/>
  <c r="G56" i="19"/>
  <c r="E56" i="19"/>
  <c r="D56" i="19"/>
  <c r="R56" i="19" s="1"/>
  <c r="S67" i="19" s="1"/>
  <c r="L55" i="19"/>
  <c r="K55" i="19"/>
  <c r="J55" i="19"/>
  <c r="I55" i="19"/>
  <c r="H55" i="19"/>
  <c r="G55" i="19"/>
  <c r="E55" i="19"/>
  <c r="D55" i="19"/>
  <c r="R55" i="19" s="1"/>
  <c r="S66" i="19" s="1"/>
  <c r="L54" i="19"/>
  <c r="K54" i="19"/>
  <c r="J54" i="19"/>
  <c r="I54" i="19"/>
  <c r="H54" i="19"/>
  <c r="G54" i="19"/>
  <c r="E54" i="19"/>
  <c r="D54" i="19"/>
  <c r="R54" i="19" s="1"/>
  <c r="S65" i="19" s="1"/>
  <c r="L53" i="19"/>
  <c r="K53" i="19"/>
  <c r="J53" i="19"/>
  <c r="I53" i="19"/>
  <c r="H53" i="19"/>
  <c r="G53" i="19"/>
  <c r="E53" i="19"/>
  <c r="D53" i="19"/>
  <c r="R53" i="19" s="1"/>
  <c r="S64" i="19" s="1"/>
  <c r="L52" i="19"/>
  <c r="K52" i="19"/>
  <c r="J52" i="19"/>
  <c r="I52" i="19"/>
  <c r="H52" i="19"/>
  <c r="G52" i="19"/>
  <c r="E52" i="19"/>
  <c r="D52" i="19"/>
  <c r="R52" i="19" s="1"/>
  <c r="S63" i="19" s="1"/>
  <c r="L51" i="19"/>
  <c r="K51" i="19"/>
  <c r="J51" i="19"/>
  <c r="I51" i="19"/>
  <c r="H51" i="19"/>
  <c r="G51" i="19"/>
  <c r="E51" i="19"/>
  <c r="D51" i="19"/>
  <c r="R51" i="19" s="1"/>
  <c r="S62" i="19" s="1"/>
  <c r="L50" i="19"/>
  <c r="K50" i="19"/>
  <c r="J50" i="19"/>
  <c r="I50" i="19"/>
  <c r="H50" i="19"/>
  <c r="G50" i="19"/>
  <c r="E50" i="19"/>
  <c r="D50" i="19"/>
  <c r="R50" i="19" s="1"/>
  <c r="S61" i="19" s="1"/>
  <c r="L49" i="19"/>
  <c r="K49" i="19"/>
  <c r="J49" i="19"/>
  <c r="I49" i="19"/>
  <c r="H49" i="19"/>
  <c r="G49" i="19"/>
  <c r="E49" i="19"/>
  <c r="D49" i="19"/>
  <c r="R49" i="19" s="1"/>
  <c r="S60" i="19" s="1"/>
  <c r="L48" i="19"/>
  <c r="K48" i="19"/>
  <c r="J48" i="19"/>
  <c r="I48" i="19"/>
  <c r="H48" i="19"/>
  <c r="G48" i="19"/>
  <c r="E48" i="19"/>
  <c r="D48" i="19"/>
  <c r="R48" i="19" s="1"/>
  <c r="S59" i="19" s="1"/>
  <c r="L47" i="19"/>
  <c r="K47" i="19"/>
  <c r="J47" i="19"/>
  <c r="I47" i="19"/>
  <c r="H47" i="19"/>
  <c r="G47" i="19"/>
  <c r="V58" i="19" s="1"/>
  <c r="E47" i="19"/>
  <c r="D47" i="19"/>
  <c r="R47" i="19" s="1"/>
  <c r="S58" i="19" s="1"/>
  <c r="L46" i="19"/>
  <c r="K46" i="19"/>
  <c r="J46" i="19"/>
  <c r="I46" i="19"/>
  <c r="H46" i="19"/>
  <c r="G46" i="19"/>
  <c r="E46" i="19"/>
  <c r="D46" i="19"/>
  <c r="R46" i="19" s="1"/>
  <c r="S57" i="19" s="1"/>
  <c r="L45" i="19"/>
  <c r="K45" i="19"/>
  <c r="J45" i="19"/>
  <c r="I45" i="19"/>
  <c r="H45" i="19"/>
  <c r="G45" i="19"/>
  <c r="V56" i="19" s="1"/>
  <c r="E45" i="19"/>
  <c r="D45" i="19"/>
  <c r="R45" i="19" s="1"/>
  <c r="S56" i="19" s="1"/>
  <c r="L44" i="19"/>
  <c r="K44" i="19"/>
  <c r="J44" i="19"/>
  <c r="I44" i="19"/>
  <c r="H44" i="19"/>
  <c r="G44" i="19"/>
  <c r="E44" i="19"/>
  <c r="D44" i="19"/>
  <c r="R44" i="19" s="1"/>
  <c r="S55" i="19" s="1"/>
  <c r="L43" i="19"/>
  <c r="K43" i="19"/>
  <c r="J43" i="19"/>
  <c r="I43" i="19"/>
  <c r="H43" i="19"/>
  <c r="G43" i="19"/>
  <c r="V54" i="19" s="1"/>
  <c r="E43" i="19"/>
  <c r="D43" i="19"/>
  <c r="R43" i="19" s="1"/>
  <c r="S54" i="19" s="1"/>
  <c r="L42" i="19"/>
  <c r="K42" i="19"/>
  <c r="J42" i="19"/>
  <c r="I42" i="19"/>
  <c r="H42" i="19"/>
  <c r="G42" i="19"/>
  <c r="E42" i="19"/>
  <c r="D42" i="19"/>
  <c r="R42" i="19" s="1"/>
  <c r="S53" i="19" s="1"/>
  <c r="L41" i="19"/>
  <c r="K41" i="19"/>
  <c r="J41" i="19"/>
  <c r="I41" i="19"/>
  <c r="H41" i="19"/>
  <c r="G41" i="19"/>
  <c r="V52" i="19" s="1"/>
  <c r="E41" i="19"/>
  <c r="D41" i="19"/>
  <c r="R41" i="19" s="1"/>
  <c r="S52" i="19" s="1"/>
  <c r="L40" i="19"/>
  <c r="K40" i="19"/>
  <c r="J40" i="19"/>
  <c r="I40" i="19"/>
  <c r="H40" i="19"/>
  <c r="G40" i="19"/>
  <c r="E40" i="19"/>
  <c r="D40" i="19"/>
  <c r="R40" i="19" s="1"/>
  <c r="S51" i="19" s="1"/>
  <c r="L39" i="19"/>
  <c r="K39" i="19"/>
  <c r="J39" i="19"/>
  <c r="I39" i="19"/>
  <c r="H39" i="19"/>
  <c r="G39" i="19"/>
  <c r="V50" i="19" s="1"/>
  <c r="E39" i="19"/>
  <c r="D39" i="19"/>
  <c r="R39" i="19" s="1"/>
  <c r="S50" i="19" s="1"/>
  <c r="L38" i="19"/>
  <c r="K38" i="19"/>
  <c r="J38" i="19"/>
  <c r="I38" i="19"/>
  <c r="H38" i="19"/>
  <c r="G38" i="19"/>
  <c r="E38" i="19"/>
  <c r="D38" i="19"/>
  <c r="R38" i="19" s="1"/>
  <c r="S49" i="19" s="1"/>
  <c r="L37" i="19"/>
  <c r="K37" i="19"/>
  <c r="J37" i="19"/>
  <c r="I37" i="19"/>
  <c r="H37" i="19"/>
  <c r="G37" i="19"/>
  <c r="V48" i="19" s="1"/>
  <c r="E37" i="19"/>
  <c r="D37" i="19"/>
  <c r="R37" i="19" s="1"/>
  <c r="S48" i="19" s="1"/>
  <c r="L36" i="19"/>
  <c r="K36" i="19"/>
  <c r="J36" i="19"/>
  <c r="I36" i="19"/>
  <c r="H36" i="19"/>
  <c r="G36" i="19"/>
  <c r="E36" i="19"/>
  <c r="D36" i="19"/>
  <c r="R36" i="19" s="1"/>
  <c r="S47" i="19" s="1"/>
  <c r="L35" i="19"/>
  <c r="K35" i="19"/>
  <c r="J35" i="19"/>
  <c r="I35" i="19"/>
  <c r="H35" i="19"/>
  <c r="G35" i="19"/>
  <c r="V46" i="19" s="1"/>
  <c r="E35" i="19"/>
  <c r="D35" i="19"/>
  <c r="R35" i="19" s="1"/>
  <c r="S46" i="19" s="1"/>
  <c r="L34" i="19"/>
  <c r="K34" i="19"/>
  <c r="J34" i="19"/>
  <c r="I34" i="19"/>
  <c r="H34" i="19"/>
  <c r="G34" i="19"/>
  <c r="E34" i="19"/>
  <c r="D34" i="19"/>
  <c r="R34" i="19" s="1"/>
  <c r="S45" i="19" s="1"/>
  <c r="L33" i="19"/>
  <c r="K33" i="19"/>
  <c r="J33" i="19"/>
  <c r="I33" i="19"/>
  <c r="H33" i="19"/>
  <c r="G33" i="19"/>
  <c r="V44" i="19" s="1"/>
  <c r="E33" i="19"/>
  <c r="D33" i="19"/>
  <c r="R33" i="19" s="1"/>
  <c r="S44" i="19" s="1"/>
  <c r="L32" i="19"/>
  <c r="K32" i="19"/>
  <c r="J32" i="19"/>
  <c r="I32" i="19"/>
  <c r="H32" i="19"/>
  <c r="G32" i="19"/>
  <c r="E32" i="19"/>
  <c r="D32" i="19"/>
  <c r="R32" i="19" s="1"/>
  <c r="S43" i="19" s="1"/>
  <c r="L31" i="19"/>
  <c r="K31" i="19"/>
  <c r="J31" i="19"/>
  <c r="I31" i="19"/>
  <c r="H31" i="19"/>
  <c r="G31" i="19"/>
  <c r="V42" i="19" s="1"/>
  <c r="E31" i="19"/>
  <c r="D31" i="19"/>
  <c r="R31" i="19" s="1"/>
  <c r="S42" i="19" s="1"/>
  <c r="L30" i="19"/>
  <c r="K30" i="19"/>
  <c r="J30" i="19"/>
  <c r="I30" i="19"/>
  <c r="H30" i="19"/>
  <c r="G30" i="19"/>
  <c r="E30" i="19"/>
  <c r="D30" i="19"/>
  <c r="R30" i="19" s="1"/>
  <c r="S41" i="19" s="1"/>
  <c r="L29" i="19"/>
  <c r="K29" i="19"/>
  <c r="J29" i="19"/>
  <c r="I29" i="19"/>
  <c r="H29" i="19"/>
  <c r="G29" i="19"/>
  <c r="V40" i="19" s="1"/>
  <c r="E29" i="19"/>
  <c r="D29" i="19"/>
  <c r="R29" i="19" s="1"/>
  <c r="S40" i="19" s="1"/>
  <c r="L28" i="19"/>
  <c r="K28" i="19"/>
  <c r="J28" i="19"/>
  <c r="I28" i="19"/>
  <c r="H28" i="19"/>
  <c r="G28" i="19"/>
  <c r="E28" i="19"/>
  <c r="D28" i="19"/>
  <c r="R28" i="19" s="1"/>
  <c r="S39" i="19" s="1"/>
  <c r="L27" i="19"/>
  <c r="K27" i="19"/>
  <c r="J27" i="19"/>
  <c r="I27" i="19"/>
  <c r="H27" i="19"/>
  <c r="G27" i="19"/>
  <c r="V38" i="19" s="1"/>
  <c r="E27" i="19"/>
  <c r="D27" i="19"/>
  <c r="R27" i="19" s="1"/>
  <c r="S38" i="19" s="1"/>
  <c r="L26" i="19"/>
  <c r="K26" i="19"/>
  <c r="J26" i="19"/>
  <c r="I26" i="19"/>
  <c r="H26" i="19"/>
  <c r="G26" i="19"/>
  <c r="E26" i="19"/>
  <c r="D26" i="19"/>
  <c r="R26" i="19" s="1"/>
  <c r="S37" i="19" s="1"/>
  <c r="L25" i="19"/>
  <c r="K25" i="19"/>
  <c r="J25" i="19"/>
  <c r="I25" i="19"/>
  <c r="H25" i="19"/>
  <c r="G25" i="19"/>
  <c r="V36" i="19" s="1"/>
  <c r="E25" i="19"/>
  <c r="D25" i="19"/>
  <c r="R25" i="19" s="1"/>
  <c r="S36" i="19" s="1"/>
  <c r="L24" i="19"/>
  <c r="K24" i="19"/>
  <c r="J24" i="19"/>
  <c r="I24" i="19"/>
  <c r="H24" i="19"/>
  <c r="G24" i="19"/>
  <c r="E24" i="19"/>
  <c r="D24" i="19"/>
  <c r="R24" i="19" s="1"/>
  <c r="S35" i="19" s="1"/>
  <c r="L23" i="19"/>
  <c r="K23" i="19"/>
  <c r="J23" i="19"/>
  <c r="I23" i="19"/>
  <c r="H23" i="19"/>
  <c r="G23" i="19"/>
  <c r="V34" i="19" s="1"/>
  <c r="E23" i="19"/>
  <c r="D23" i="19"/>
  <c r="R23" i="19" s="1"/>
  <c r="S34" i="19" s="1"/>
  <c r="L22" i="19"/>
  <c r="K22" i="19"/>
  <c r="J22" i="19"/>
  <c r="I22" i="19"/>
  <c r="H22" i="19"/>
  <c r="G22" i="19"/>
  <c r="E22" i="19"/>
  <c r="D22" i="19"/>
  <c r="R22" i="19" s="1"/>
  <c r="S33" i="19" s="1"/>
  <c r="L21" i="19"/>
  <c r="K21" i="19"/>
  <c r="J21" i="19"/>
  <c r="I21" i="19"/>
  <c r="H21" i="19"/>
  <c r="G21" i="19"/>
  <c r="V32" i="19" s="1"/>
  <c r="E21" i="19"/>
  <c r="D21" i="19"/>
  <c r="R21" i="19" s="1"/>
  <c r="S32" i="19" s="1"/>
  <c r="L20" i="19"/>
  <c r="K20" i="19"/>
  <c r="J20" i="19"/>
  <c r="I20" i="19"/>
  <c r="H20" i="19"/>
  <c r="G20" i="19"/>
  <c r="E20" i="19"/>
  <c r="D20" i="19"/>
  <c r="R20" i="19" s="1"/>
  <c r="S31" i="19" s="1"/>
  <c r="L19" i="19"/>
  <c r="K19" i="19"/>
  <c r="J19" i="19"/>
  <c r="I19" i="19"/>
  <c r="H19" i="19"/>
  <c r="G19" i="19"/>
  <c r="V30" i="19" s="1"/>
  <c r="E19" i="19"/>
  <c r="D19" i="19"/>
  <c r="R19" i="19" s="1"/>
  <c r="S30" i="19" s="1"/>
  <c r="L18" i="19"/>
  <c r="K18" i="19"/>
  <c r="J18" i="19"/>
  <c r="I18" i="19"/>
  <c r="H18" i="19"/>
  <c r="G18" i="19"/>
  <c r="E18" i="19"/>
  <c r="D18" i="19"/>
  <c r="R18" i="19" s="1"/>
  <c r="S29" i="19" s="1"/>
  <c r="L17" i="19"/>
  <c r="K17" i="19"/>
  <c r="J17" i="19"/>
  <c r="I17" i="19"/>
  <c r="H17" i="19"/>
  <c r="G17" i="19"/>
  <c r="V28" i="19" s="1"/>
  <c r="E17" i="19"/>
  <c r="D17" i="19"/>
  <c r="R17" i="19" s="1"/>
  <c r="S28" i="19" s="1"/>
  <c r="L16" i="19"/>
  <c r="K16" i="19"/>
  <c r="J16" i="19"/>
  <c r="I16" i="19"/>
  <c r="H16" i="19"/>
  <c r="G16" i="19"/>
  <c r="E16" i="19"/>
  <c r="D16" i="19"/>
  <c r="R16" i="19" s="1"/>
  <c r="S27" i="19" s="1"/>
  <c r="L15" i="19"/>
  <c r="K15" i="19"/>
  <c r="J15" i="19"/>
  <c r="I15" i="19"/>
  <c r="H15" i="19"/>
  <c r="G15" i="19"/>
  <c r="V26" i="19" s="1"/>
  <c r="E15" i="19"/>
  <c r="D15" i="19"/>
  <c r="R15" i="19" s="1"/>
  <c r="S26" i="19" s="1"/>
  <c r="L14" i="19"/>
  <c r="K14" i="19"/>
  <c r="J14" i="19"/>
  <c r="I14" i="19"/>
  <c r="H14" i="19"/>
  <c r="G14" i="19"/>
  <c r="E14" i="19"/>
  <c r="D14" i="19"/>
  <c r="R14" i="19" s="1"/>
  <c r="S25" i="19" s="1"/>
  <c r="L13" i="19"/>
  <c r="K13" i="19"/>
  <c r="J13" i="19"/>
  <c r="I13" i="19"/>
  <c r="H13" i="19"/>
  <c r="G13" i="19"/>
  <c r="V24" i="19" s="1"/>
  <c r="E13" i="19"/>
  <c r="D13" i="19"/>
  <c r="R13" i="19" s="1"/>
  <c r="S24" i="19" s="1"/>
  <c r="L12" i="19"/>
  <c r="K12" i="19"/>
  <c r="J12" i="19"/>
  <c r="I12" i="19"/>
  <c r="H12" i="19"/>
  <c r="G12" i="19"/>
  <c r="E12" i="19"/>
  <c r="D12" i="19"/>
  <c r="R12" i="19" s="1"/>
  <c r="S23" i="19" s="1"/>
  <c r="L11" i="19"/>
  <c r="K11" i="19"/>
  <c r="J11" i="19"/>
  <c r="I11" i="19"/>
  <c r="H11" i="19"/>
  <c r="G11" i="19"/>
  <c r="V22" i="19" s="1"/>
  <c r="E11" i="19"/>
  <c r="D11" i="19"/>
  <c r="R11" i="19" s="1"/>
  <c r="S22" i="19" s="1"/>
  <c r="L10" i="19"/>
  <c r="K10" i="19"/>
  <c r="J10" i="19"/>
  <c r="I10" i="19"/>
  <c r="H10" i="19"/>
  <c r="G10" i="19"/>
  <c r="E10" i="19"/>
  <c r="D10" i="19"/>
  <c r="R10" i="19" s="1"/>
  <c r="S21" i="19" s="1"/>
  <c r="L9" i="19"/>
  <c r="K9" i="19"/>
  <c r="J9" i="19"/>
  <c r="I9" i="19"/>
  <c r="H9" i="19"/>
  <c r="G9" i="19"/>
  <c r="V20" i="19" s="1"/>
  <c r="E9" i="19"/>
  <c r="D9" i="19"/>
  <c r="R9" i="19" s="1"/>
  <c r="S20" i="19" s="1"/>
  <c r="L8" i="19"/>
  <c r="K8" i="19"/>
  <c r="J8" i="19"/>
  <c r="I8" i="19"/>
  <c r="H8" i="19"/>
  <c r="G8" i="19"/>
  <c r="E8" i="19"/>
  <c r="D8" i="19"/>
  <c r="R8" i="19" s="1"/>
  <c r="S19" i="19" s="1"/>
  <c r="L7" i="19"/>
  <c r="K7" i="19"/>
  <c r="J7" i="19"/>
  <c r="I7" i="19"/>
  <c r="H7" i="19"/>
  <c r="G7" i="19"/>
  <c r="V18" i="19" s="1"/>
  <c r="E7" i="19"/>
  <c r="D7" i="19"/>
  <c r="R7" i="19" s="1"/>
  <c r="L6" i="19"/>
  <c r="K6" i="19"/>
  <c r="J6" i="19"/>
  <c r="I6" i="19"/>
  <c r="H6" i="19"/>
  <c r="G6" i="19"/>
  <c r="E6" i="19"/>
  <c r="D6" i="19"/>
  <c r="R6" i="19" s="1"/>
  <c r="L5" i="19"/>
  <c r="K5" i="19"/>
  <c r="J5" i="19"/>
  <c r="I5" i="19"/>
  <c r="H5" i="19"/>
  <c r="G5" i="19"/>
  <c r="V16" i="19" s="1"/>
  <c r="E5" i="19"/>
  <c r="D5" i="19"/>
  <c r="R5" i="19" s="1"/>
  <c r="L4" i="19"/>
  <c r="K4" i="19"/>
  <c r="J4" i="19"/>
  <c r="I4" i="19"/>
  <c r="H4" i="19"/>
  <c r="G4" i="19"/>
  <c r="E4" i="19"/>
  <c r="D4" i="19"/>
  <c r="R4" i="19" s="1"/>
  <c r="S15" i="19" s="1"/>
  <c r="L3" i="19"/>
  <c r="K3" i="19"/>
  <c r="J3" i="19"/>
  <c r="I3" i="19"/>
  <c r="H3" i="19"/>
  <c r="G3" i="19"/>
  <c r="V14" i="19" s="1"/>
  <c r="E3" i="19"/>
  <c r="D3" i="19"/>
  <c r="R3" i="19" s="1"/>
  <c r="S14" i="19" s="1"/>
  <c r="L2" i="19"/>
  <c r="K2" i="19"/>
  <c r="J2" i="19"/>
  <c r="I2" i="19"/>
  <c r="H2" i="19"/>
  <c r="G2" i="19"/>
  <c r="E2" i="19"/>
  <c r="D2" i="19"/>
  <c r="R2" i="19" s="1"/>
  <c r="W58" i="18"/>
  <c r="U58" i="18"/>
  <c r="Q58" i="18"/>
  <c r="D58" i="18"/>
  <c r="C58" i="18"/>
  <c r="S58" i="18" s="1"/>
  <c r="W57" i="18"/>
  <c r="U57" i="18"/>
  <c r="Q57" i="18"/>
  <c r="D57" i="18"/>
  <c r="C57" i="18"/>
  <c r="S57" i="18" s="1"/>
  <c r="W56" i="18"/>
  <c r="U56" i="18"/>
  <c r="Q56" i="18"/>
  <c r="D56" i="18"/>
  <c r="C56" i="18"/>
  <c r="S56" i="18" s="1"/>
  <c r="W55" i="18"/>
  <c r="U55" i="18"/>
  <c r="Q55" i="18"/>
  <c r="D55" i="18"/>
  <c r="C55" i="18"/>
  <c r="S55" i="18" s="1"/>
  <c r="W54" i="18"/>
  <c r="U54" i="18"/>
  <c r="Q54" i="18"/>
  <c r="D54" i="18"/>
  <c r="C54" i="18"/>
  <c r="S54" i="18" s="1"/>
  <c r="W53" i="18"/>
  <c r="U53" i="18"/>
  <c r="Q53" i="18"/>
  <c r="D53" i="18"/>
  <c r="C53" i="18"/>
  <c r="S53" i="18" s="1"/>
  <c r="W52" i="18"/>
  <c r="U52" i="18"/>
  <c r="Q52" i="18"/>
  <c r="D52" i="18"/>
  <c r="C52" i="18"/>
  <c r="S52" i="18" s="1"/>
  <c r="W51" i="18"/>
  <c r="U51" i="18"/>
  <c r="Q51" i="18"/>
  <c r="D51" i="18"/>
  <c r="C51" i="18"/>
  <c r="S51" i="18" s="1"/>
  <c r="W50" i="18"/>
  <c r="U50" i="18"/>
  <c r="Q50" i="18"/>
  <c r="D50" i="18"/>
  <c r="C50" i="18"/>
  <c r="S50" i="18" s="1"/>
  <c r="W49" i="18"/>
  <c r="U49" i="18"/>
  <c r="Q49" i="18"/>
  <c r="D49" i="18"/>
  <c r="C49" i="18"/>
  <c r="S49" i="18" s="1"/>
  <c r="W48" i="18"/>
  <c r="U48" i="18"/>
  <c r="Q48" i="18"/>
  <c r="D48" i="18"/>
  <c r="C48" i="18"/>
  <c r="S48" i="18" s="1"/>
  <c r="W47" i="18"/>
  <c r="U47" i="18"/>
  <c r="Q47" i="18"/>
  <c r="D47" i="18"/>
  <c r="C47" i="18"/>
  <c r="S47" i="18" s="1"/>
  <c r="W46" i="18"/>
  <c r="U46" i="18"/>
  <c r="Q46" i="18"/>
  <c r="D46" i="18"/>
  <c r="C46" i="18"/>
  <c r="S46" i="18" s="1"/>
  <c r="W45" i="18"/>
  <c r="U45" i="18"/>
  <c r="Q45" i="18"/>
  <c r="D45" i="18"/>
  <c r="C45" i="18"/>
  <c r="S45" i="18" s="1"/>
  <c r="W44" i="18"/>
  <c r="U44" i="18"/>
  <c r="Q44" i="18"/>
  <c r="D44" i="18"/>
  <c r="C44" i="18"/>
  <c r="S44" i="18" s="1"/>
  <c r="W43" i="18"/>
  <c r="U43" i="18"/>
  <c r="Q43" i="18"/>
  <c r="D43" i="18"/>
  <c r="C43" i="18"/>
  <c r="S43" i="18" s="1"/>
  <c r="W42" i="18"/>
  <c r="U42" i="18"/>
  <c r="Q42" i="18"/>
  <c r="D42" i="18"/>
  <c r="C42" i="18"/>
  <c r="S42" i="18" s="1"/>
  <c r="W41" i="18"/>
  <c r="U41" i="18"/>
  <c r="Q41" i="18"/>
  <c r="D41" i="18"/>
  <c r="C41" i="18"/>
  <c r="S41" i="18" s="1"/>
  <c r="W40" i="18"/>
  <c r="U40" i="18"/>
  <c r="Q40" i="18"/>
  <c r="D40" i="18"/>
  <c r="C40" i="18"/>
  <c r="S40" i="18" s="1"/>
  <c r="W39" i="18"/>
  <c r="U39" i="18"/>
  <c r="Q39" i="18"/>
  <c r="D39" i="18"/>
  <c r="C39" i="18"/>
  <c r="S39" i="18" s="1"/>
  <c r="W38" i="18"/>
  <c r="U38" i="18"/>
  <c r="Q38" i="18"/>
  <c r="D38" i="18"/>
  <c r="C38" i="18"/>
  <c r="S38" i="18" s="1"/>
  <c r="W37" i="18"/>
  <c r="U37" i="18"/>
  <c r="Q37" i="18"/>
  <c r="D37" i="18"/>
  <c r="C37" i="18"/>
  <c r="S37" i="18" s="1"/>
  <c r="W36" i="18"/>
  <c r="U36" i="18"/>
  <c r="Q36" i="18"/>
  <c r="D36" i="18"/>
  <c r="C36" i="18"/>
  <c r="S36" i="18" s="1"/>
  <c r="W35" i="18"/>
  <c r="U35" i="18"/>
  <c r="Q35" i="18"/>
  <c r="D35" i="18"/>
  <c r="C35" i="18"/>
  <c r="S35" i="18" s="1"/>
  <c r="W34" i="18"/>
  <c r="U34" i="18"/>
  <c r="Q34" i="18"/>
  <c r="D34" i="18"/>
  <c r="C34" i="18"/>
  <c r="S34" i="18" s="1"/>
  <c r="W33" i="18"/>
  <c r="U33" i="18"/>
  <c r="Q33" i="18"/>
  <c r="D33" i="18"/>
  <c r="C33" i="18"/>
  <c r="S33" i="18" s="1"/>
  <c r="W32" i="18"/>
  <c r="U32" i="18"/>
  <c r="Q32" i="18"/>
  <c r="D32" i="18"/>
  <c r="C32" i="18"/>
  <c r="S32" i="18" s="1"/>
  <c r="W31" i="18"/>
  <c r="U31" i="18"/>
  <c r="Q31" i="18"/>
  <c r="D31" i="18"/>
  <c r="C31" i="18"/>
  <c r="S31" i="18" s="1"/>
  <c r="W30" i="18"/>
  <c r="U30" i="18"/>
  <c r="Q30" i="18"/>
  <c r="D30" i="18"/>
  <c r="C30" i="18"/>
  <c r="S30" i="18" s="1"/>
  <c r="W29" i="18"/>
  <c r="U29" i="18"/>
  <c r="Q29" i="18"/>
  <c r="D29" i="18"/>
  <c r="C29" i="18"/>
  <c r="S29" i="18" s="1"/>
  <c r="W28" i="18"/>
  <c r="U28" i="18"/>
  <c r="Q28" i="18"/>
  <c r="D28" i="18"/>
  <c r="C28" i="18"/>
  <c r="S28" i="18" s="1"/>
  <c r="W27" i="18"/>
  <c r="U27" i="18"/>
  <c r="Q27" i="18"/>
  <c r="D27" i="18"/>
  <c r="C27" i="18"/>
  <c r="S27" i="18" s="1"/>
  <c r="W26" i="18"/>
  <c r="U26" i="18"/>
  <c r="Q26" i="18"/>
  <c r="D26" i="18"/>
  <c r="C26" i="18"/>
  <c r="S26" i="18" s="1"/>
  <c r="W25" i="18"/>
  <c r="U25" i="18"/>
  <c r="Q25" i="18"/>
  <c r="D25" i="18"/>
  <c r="C25" i="18"/>
  <c r="W24" i="18"/>
  <c r="U24" i="18"/>
  <c r="Q24" i="18"/>
  <c r="D24" i="18"/>
  <c r="C24" i="18"/>
  <c r="W23" i="18"/>
  <c r="U23" i="18"/>
  <c r="Q23" i="18"/>
  <c r="D23" i="18"/>
  <c r="C23" i="18"/>
  <c r="W22" i="18"/>
  <c r="U22" i="18"/>
  <c r="Q22" i="18"/>
  <c r="D22" i="18"/>
  <c r="C22" i="18"/>
  <c r="W21" i="18"/>
  <c r="U21" i="18"/>
  <c r="Q21" i="18"/>
  <c r="D21" i="18"/>
  <c r="C21" i="18"/>
  <c r="W20" i="18"/>
  <c r="U20" i="18"/>
  <c r="Q20" i="18"/>
  <c r="D20" i="18"/>
  <c r="C20" i="18"/>
  <c r="W19" i="18"/>
  <c r="U19" i="18"/>
  <c r="Q19" i="18"/>
  <c r="D19" i="18"/>
  <c r="C19" i="18"/>
  <c r="W18" i="18"/>
  <c r="U18" i="18"/>
  <c r="Q18" i="18"/>
  <c r="D18" i="18"/>
  <c r="C18" i="18"/>
  <c r="W17" i="18"/>
  <c r="U17" i="18"/>
  <c r="Q17" i="18"/>
  <c r="D17" i="18"/>
  <c r="C17" i="18"/>
  <c r="W16" i="18"/>
  <c r="U16" i="18"/>
  <c r="Q16" i="18"/>
  <c r="D16" i="18"/>
  <c r="C16" i="18"/>
  <c r="W15" i="18"/>
  <c r="U15" i="18"/>
  <c r="Q15" i="18"/>
  <c r="D15" i="18"/>
  <c r="C15" i="18"/>
  <c r="W14" i="18"/>
  <c r="U14" i="18"/>
  <c r="Q14" i="18"/>
  <c r="D14" i="18"/>
  <c r="C14" i="18"/>
  <c r="W13" i="18"/>
  <c r="U13" i="18"/>
  <c r="Q13" i="18"/>
  <c r="D13" i="18"/>
  <c r="C13" i="18"/>
  <c r="S13" i="18" s="1"/>
  <c r="W12" i="18"/>
  <c r="U12" i="18"/>
  <c r="S12" i="18"/>
  <c r="Q12" i="18"/>
  <c r="O12" i="18"/>
  <c r="W11" i="18"/>
  <c r="U11" i="18"/>
  <c r="S11" i="18"/>
  <c r="Q11" i="18"/>
  <c r="O11" i="18"/>
  <c r="W10" i="18"/>
  <c r="U10" i="18"/>
  <c r="S10" i="18"/>
  <c r="Q10" i="18"/>
  <c r="O10" i="18"/>
  <c r="W9" i="18"/>
  <c r="U9" i="18"/>
  <c r="S9" i="18"/>
  <c r="Q9" i="18"/>
  <c r="O9" i="18"/>
  <c r="W8" i="18"/>
  <c r="U8" i="18"/>
  <c r="S8" i="18"/>
  <c r="Q8" i="18"/>
  <c r="O8" i="18"/>
  <c r="W7" i="18"/>
  <c r="U7" i="18"/>
  <c r="S7" i="18"/>
  <c r="Q7" i="18"/>
  <c r="O7" i="18"/>
  <c r="W6" i="18"/>
  <c r="U6" i="18"/>
  <c r="S6" i="18"/>
  <c r="Q6" i="18"/>
  <c r="O6" i="18"/>
  <c r="W5" i="18"/>
  <c r="U5" i="18"/>
  <c r="S5" i="18"/>
  <c r="Q5" i="18"/>
  <c r="O5" i="18"/>
  <c r="W4" i="18"/>
  <c r="U4" i="18"/>
  <c r="S4" i="18"/>
  <c r="Q4" i="18"/>
  <c r="O4" i="18"/>
  <c r="W3" i="18"/>
  <c r="U3" i="18"/>
  <c r="S3" i="18"/>
  <c r="Q3" i="18"/>
  <c r="O3" i="18"/>
  <c r="W2" i="18"/>
  <c r="U2" i="18"/>
  <c r="S2" i="18"/>
  <c r="Q2" i="18"/>
  <c r="O2" i="18"/>
  <c r="L58" i="21"/>
  <c r="K58" i="21"/>
  <c r="J58" i="21"/>
  <c r="I58" i="21"/>
  <c r="H58" i="21"/>
  <c r="G58" i="21"/>
  <c r="E58" i="21"/>
  <c r="D58" i="21"/>
  <c r="L57" i="21"/>
  <c r="K57" i="21"/>
  <c r="J57" i="21"/>
  <c r="I57" i="21"/>
  <c r="H57" i="21"/>
  <c r="G57" i="21"/>
  <c r="E57" i="21"/>
  <c r="D57" i="21"/>
  <c r="L56" i="21"/>
  <c r="K56" i="21"/>
  <c r="J56" i="21"/>
  <c r="I56" i="21"/>
  <c r="H56" i="21"/>
  <c r="G56" i="21"/>
  <c r="E56" i="21"/>
  <c r="D56" i="21"/>
  <c r="L55" i="21"/>
  <c r="K55" i="21"/>
  <c r="J55" i="21"/>
  <c r="I55" i="21"/>
  <c r="H55" i="21"/>
  <c r="G55" i="21"/>
  <c r="E55" i="21"/>
  <c r="D55" i="21"/>
  <c r="L54" i="21"/>
  <c r="K54" i="21"/>
  <c r="J54" i="21"/>
  <c r="I54" i="21"/>
  <c r="H54" i="21"/>
  <c r="G54" i="21"/>
  <c r="E54" i="21"/>
  <c r="D54" i="21"/>
  <c r="L53" i="21"/>
  <c r="K53" i="21"/>
  <c r="J53" i="21"/>
  <c r="I53" i="21"/>
  <c r="H53" i="21"/>
  <c r="G53" i="21"/>
  <c r="E53" i="21"/>
  <c r="D53" i="21"/>
  <c r="L52" i="21"/>
  <c r="K52" i="21"/>
  <c r="J52" i="21"/>
  <c r="I52" i="21"/>
  <c r="H52" i="21"/>
  <c r="G52" i="21"/>
  <c r="E52" i="21"/>
  <c r="D52" i="21"/>
  <c r="L51" i="21"/>
  <c r="K51" i="21"/>
  <c r="J51" i="21"/>
  <c r="I51" i="21"/>
  <c r="H51" i="21"/>
  <c r="G51" i="21"/>
  <c r="E51" i="21"/>
  <c r="D51" i="21"/>
  <c r="L50" i="21"/>
  <c r="K50" i="21"/>
  <c r="J50" i="21"/>
  <c r="I50" i="21"/>
  <c r="H50" i="21"/>
  <c r="G50" i="21"/>
  <c r="E50" i="21"/>
  <c r="D50" i="21"/>
  <c r="L49" i="21"/>
  <c r="K49" i="21"/>
  <c r="J49" i="21"/>
  <c r="I49" i="21"/>
  <c r="H49" i="21"/>
  <c r="G49" i="21"/>
  <c r="E49" i="21"/>
  <c r="D49" i="21"/>
  <c r="L48" i="21"/>
  <c r="K48" i="21"/>
  <c r="J48" i="21"/>
  <c r="I48" i="21"/>
  <c r="H48" i="21"/>
  <c r="G48" i="21"/>
  <c r="E48" i="21"/>
  <c r="D48" i="21"/>
  <c r="L47" i="21"/>
  <c r="K47" i="21"/>
  <c r="J47" i="21"/>
  <c r="I47" i="21"/>
  <c r="H47" i="21"/>
  <c r="G47" i="21"/>
  <c r="V58" i="21" s="1"/>
  <c r="E47" i="21"/>
  <c r="D47" i="21"/>
  <c r="L46" i="21"/>
  <c r="K46" i="21"/>
  <c r="J46" i="21"/>
  <c r="I46" i="21"/>
  <c r="H46" i="21"/>
  <c r="G46" i="21"/>
  <c r="E46" i="21"/>
  <c r="D46" i="21"/>
  <c r="L45" i="21"/>
  <c r="K45" i="21"/>
  <c r="J45" i="21"/>
  <c r="I45" i="21"/>
  <c r="H45" i="21"/>
  <c r="G45" i="21"/>
  <c r="E45" i="21"/>
  <c r="D45" i="21"/>
  <c r="L44" i="21"/>
  <c r="K44" i="21"/>
  <c r="J44" i="21"/>
  <c r="I44" i="21"/>
  <c r="H44" i="21"/>
  <c r="G44" i="21"/>
  <c r="E44" i="21"/>
  <c r="D44" i="21"/>
  <c r="L43" i="21"/>
  <c r="K43" i="21"/>
  <c r="J43" i="21"/>
  <c r="I43" i="21"/>
  <c r="H43" i="21"/>
  <c r="G43" i="21"/>
  <c r="E43" i="21"/>
  <c r="D43" i="21"/>
  <c r="L42" i="21"/>
  <c r="K42" i="21"/>
  <c r="J42" i="21"/>
  <c r="I42" i="21"/>
  <c r="H42" i="21"/>
  <c r="G42" i="21"/>
  <c r="V53" i="21" s="1"/>
  <c r="E42" i="21"/>
  <c r="D42" i="21"/>
  <c r="L41" i="21"/>
  <c r="K41" i="21"/>
  <c r="J41" i="21"/>
  <c r="I41" i="21"/>
  <c r="H41" i="21"/>
  <c r="G41" i="21"/>
  <c r="V52" i="21" s="1"/>
  <c r="E41" i="21"/>
  <c r="D41" i="21"/>
  <c r="L40" i="21"/>
  <c r="K40" i="21"/>
  <c r="J40" i="21"/>
  <c r="I40" i="21"/>
  <c r="H40" i="21"/>
  <c r="G40" i="21"/>
  <c r="V51" i="21" s="1"/>
  <c r="E40" i="21"/>
  <c r="D40" i="21"/>
  <c r="L39" i="21"/>
  <c r="K39" i="21"/>
  <c r="J39" i="21"/>
  <c r="I39" i="21"/>
  <c r="H39" i="21"/>
  <c r="G39" i="21"/>
  <c r="V50" i="21" s="1"/>
  <c r="E39" i="21"/>
  <c r="D39" i="21"/>
  <c r="L38" i="21"/>
  <c r="K38" i="21"/>
  <c r="J38" i="21"/>
  <c r="I38" i="21"/>
  <c r="H38" i="21"/>
  <c r="G38" i="21"/>
  <c r="E38" i="21"/>
  <c r="D38" i="21"/>
  <c r="L37" i="21"/>
  <c r="K37" i="21"/>
  <c r="J37" i="21"/>
  <c r="I37" i="21"/>
  <c r="H37" i="21"/>
  <c r="G37" i="21"/>
  <c r="E37" i="21"/>
  <c r="D37" i="21"/>
  <c r="L36" i="21"/>
  <c r="K36" i="21"/>
  <c r="J36" i="21"/>
  <c r="I36" i="21"/>
  <c r="H36" i="21"/>
  <c r="G36" i="21"/>
  <c r="V47" i="21" s="1"/>
  <c r="E36" i="21"/>
  <c r="D36" i="21"/>
  <c r="L35" i="21"/>
  <c r="K35" i="21"/>
  <c r="J35" i="21"/>
  <c r="I35" i="21"/>
  <c r="H35" i="21"/>
  <c r="G35" i="21"/>
  <c r="V46" i="21" s="1"/>
  <c r="E35" i="21"/>
  <c r="D35" i="21"/>
  <c r="L34" i="21"/>
  <c r="K34" i="21"/>
  <c r="J34" i="21"/>
  <c r="I34" i="21"/>
  <c r="H34" i="21"/>
  <c r="G34" i="21"/>
  <c r="V45" i="21" s="1"/>
  <c r="E34" i="21"/>
  <c r="D34" i="21"/>
  <c r="L33" i="21"/>
  <c r="K33" i="21"/>
  <c r="J33" i="21"/>
  <c r="I33" i="21"/>
  <c r="H33" i="21"/>
  <c r="G33" i="21"/>
  <c r="V44" i="21" s="1"/>
  <c r="E33" i="21"/>
  <c r="D33" i="21"/>
  <c r="L32" i="21"/>
  <c r="K32" i="21"/>
  <c r="J32" i="21"/>
  <c r="I32" i="21"/>
  <c r="H32" i="21"/>
  <c r="G32" i="21"/>
  <c r="V43" i="21" s="1"/>
  <c r="E32" i="21"/>
  <c r="D32" i="21"/>
  <c r="L31" i="21"/>
  <c r="K31" i="21"/>
  <c r="J31" i="21"/>
  <c r="I31" i="21"/>
  <c r="H31" i="21"/>
  <c r="G31" i="21"/>
  <c r="V42" i="21" s="1"/>
  <c r="E31" i="21"/>
  <c r="D31" i="21"/>
  <c r="L30" i="21"/>
  <c r="K30" i="21"/>
  <c r="J30" i="21"/>
  <c r="I30" i="21"/>
  <c r="H30" i="21"/>
  <c r="G30" i="21"/>
  <c r="V41" i="21" s="1"/>
  <c r="E30" i="21"/>
  <c r="D30" i="21"/>
  <c r="L29" i="21"/>
  <c r="K29" i="21"/>
  <c r="J29" i="21"/>
  <c r="I29" i="21"/>
  <c r="H29" i="21"/>
  <c r="G29" i="21"/>
  <c r="E29" i="21"/>
  <c r="D29" i="21"/>
  <c r="L28" i="21"/>
  <c r="K28" i="21"/>
  <c r="J28" i="21"/>
  <c r="I28" i="21"/>
  <c r="H28" i="21"/>
  <c r="G28" i="21"/>
  <c r="V39" i="21" s="1"/>
  <c r="E28" i="21"/>
  <c r="D28" i="21"/>
  <c r="L27" i="21"/>
  <c r="K27" i="21"/>
  <c r="J27" i="21"/>
  <c r="I27" i="21"/>
  <c r="H27" i="21"/>
  <c r="G27" i="21"/>
  <c r="V38" i="21" s="1"/>
  <c r="E27" i="21"/>
  <c r="D27" i="21"/>
  <c r="L26" i="21"/>
  <c r="K26" i="21"/>
  <c r="J26" i="21"/>
  <c r="I26" i="21"/>
  <c r="H26" i="21"/>
  <c r="G26" i="21"/>
  <c r="V37" i="21" s="1"/>
  <c r="E26" i="21"/>
  <c r="D26" i="21"/>
  <c r="L25" i="21"/>
  <c r="K25" i="21"/>
  <c r="J25" i="21"/>
  <c r="I25" i="21"/>
  <c r="H25" i="21"/>
  <c r="G25" i="21"/>
  <c r="E25" i="21"/>
  <c r="D25" i="21"/>
  <c r="L24" i="21"/>
  <c r="K24" i="21"/>
  <c r="J24" i="21"/>
  <c r="I24" i="21"/>
  <c r="H24" i="21"/>
  <c r="G24" i="21"/>
  <c r="V35" i="21" s="1"/>
  <c r="E24" i="21"/>
  <c r="D24" i="21"/>
  <c r="L23" i="21"/>
  <c r="K23" i="21"/>
  <c r="J23" i="21"/>
  <c r="I23" i="21"/>
  <c r="H23" i="21"/>
  <c r="G23" i="21"/>
  <c r="E23" i="21"/>
  <c r="D23" i="21"/>
  <c r="L22" i="21"/>
  <c r="K22" i="21"/>
  <c r="J22" i="21"/>
  <c r="I22" i="21"/>
  <c r="H22" i="21"/>
  <c r="G22" i="21"/>
  <c r="V33" i="21" s="1"/>
  <c r="E22" i="21"/>
  <c r="D22" i="21"/>
  <c r="L21" i="21"/>
  <c r="K21" i="21"/>
  <c r="J21" i="21"/>
  <c r="I21" i="21"/>
  <c r="H21" i="21"/>
  <c r="G21" i="21"/>
  <c r="V32" i="21" s="1"/>
  <c r="E21" i="21"/>
  <c r="D21" i="21"/>
  <c r="L20" i="21"/>
  <c r="K20" i="21"/>
  <c r="J20" i="21"/>
  <c r="I20" i="21"/>
  <c r="H20" i="21"/>
  <c r="G20" i="21"/>
  <c r="V31" i="21" s="1"/>
  <c r="E20" i="21"/>
  <c r="D20" i="21"/>
  <c r="L19" i="21"/>
  <c r="K19" i="21"/>
  <c r="J19" i="21"/>
  <c r="I19" i="21"/>
  <c r="H19" i="21"/>
  <c r="G19" i="21"/>
  <c r="E19" i="21"/>
  <c r="D19" i="21"/>
  <c r="L18" i="21"/>
  <c r="K18" i="21"/>
  <c r="J18" i="21"/>
  <c r="I18" i="21"/>
  <c r="H18" i="21"/>
  <c r="G18" i="21"/>
  <c r="V29" i="21" s="1"/>
  <c r="E18" i="21"/>
  <c r="D18" i="21"/>
  <c r="L17" i="21"/>
  <c r="K17" i="21"/>
  <c r="J17" i="21"/>
  <c r="I17" i="21"/>
  <c r="H17" i="21"/>
  <c r="G17" i="21"/>
  <c r="V28" i="21" s="1"/>
  <c r="E17" i="21"/>
  <c r="D17" i="21"/>
  <c r="L16" i="21"/>
  <c r="K16" i="21"/>
  <c r="J16" i="21"/>
  <c r="I16" i="21"/>
  <c r="H16" i="21"/>
  <c r="G16" i="21"/>
  <c r="V27" i="21" s="1"/>
  <c r="E16" i="21"/>
  <c r="D16" i="21"/>
  <c r="L15" i="21"/>
  <c r="K15" i="21"/>
  <c r="J15" i="21"/>
  <c r="I15" i="21"/>
  <c r="H15" i="21"/>
  <c r="G15" i="21"/>
  <c r="E15" i="21"/>
  <c r="D15" i="21"/>
  <c r="L14" i="21"/>
  <c r="K14" i="21"/>
  <c r="J14" i="21"/>
  <c r="I14" i="21"/>
  <c r="H14" i="21"/>
  <c r="G14" i="21"/>
  <c r="V25" i="21" s="1"/>
  <c r="E14" i="21"/>
  <c r="D14" i="21"/>
  <c r="L13" i="21"/>
  <c r="K13" i="21"/>
  <c r="J13" i="21"/>
  <c r="I13" i="21"/>
  <c r="H13" i="21"/>
  <c r="G13" i="21"/>
  <c r="E13" i="21"/>
  <c r="D13" i="21"/>
  <c r="L12" i="21"/>
  <c r="K12" i="21"/>
  <c r="J12" i="21"/>
  <c r="I12" i="21"/>
  <c r="H12" i="21"/>
  <c r="G12" i="21"/>
  <c r="V23" i="21" s="1"/>
  <c r="E12" i="21"/>
  <c r="D12" i="21"/>
  <c r="L11" i="21"/>
  <c r="K11" i="21"/>
  <c r="J11" i="21"/>
  <c r="I11" i="21"/>
  <c r="H11" i="21"/>
  <c r="G11" i="21"/>
  <c r="E11" i="21"/>
  <c r="D11" i="21"/>
  <c r="L10" i="21"/>
  <c r="K10" i="21"/>
  <c r="J10" i="21"/>
  <c r="I10" i="21"/>
  <c r="H10" i="21"/>
  <c r="G10" i="21"/>
  <c r="V21" i="21" s="1"/>
  <c r="E10" i="21"/>
  <c r="D10" i="21"/>
  <c r="L9" i="21"/>
  <c r="K9" i="21"/>
  <c r="J9" i="21"/>
  <c r="I9" i="21"/>
  <c r="H9" i="21"/>
  <c r="G9" i="21"/>
  <c r="E9" i="21"/>
  <c r="D9" i="21"/>
  <c r="L8" i="21"/>
  <c r="K8" i="21"/>
  <c r="J8" i="21"/>
  <c r="I8" i="21"/>
  <c r="H8" i="21"/>
  <c r="G8" i="21"/>
  <c r="V19" i="21" s="1"/>
  <c r="E8" i="21"/>
  <c r="D8" i="21"/>
  <c r="L7" i="21"/>
  <c r="K7" i="21"/>
  <c r="J7" i="21"/>
  <c r="I7" i="21"/>
  <c r="H7" i="21"/>
  <c r="G7" i="21"/>
  <c r="E7" i="21"/>
  <c r="D7" i="21"/>
  <c r="L6" i="21"/>
  <c r="K6" i="21"/>
  <c r="J6" i="21"/>
  <c r="I6" i="21"/>
  <c r="H6" i="21"/>
  <c r="G6" i="21"/>
  <c r="V17" i="21" s="1"/>
  <c r="E6" i="21"/>
  <c r="D6" i="21"/>
  <c r="L5" i="21"/>
  <c r="K5" i="21"/>
  <c r="J5" i="21"/>
  <c r="I5" i="21"/>
  <c r="H5" i="21"/>
  <c r="G5" i="21"/>
  <c r="V16" i="21" s="1"/>
  <c r="E5" i="21"/>
  <c r="D5" i="21"/>
  <c r="L4" i="21"/>
  <c r="K4" i="21"/>
  <c r="J4" i="21"/>
  <c r="I4" i="21"/>
  <c r="H4" i="21"/>
  <c r="G4" i="21"/>
  <c r="V15" i="21" s="1"/>
  <c r="E4" i="21"/>
  <c r="D4" i="21"/>
  <c r="L3" i="21"/>
  <c r="K3" i="21"/>
  <c r="J3" i="21"/>
  <c r="I3" i="21"/>
  <c r="H3" i="21"/>
  <c r="G3" i="21"/>
  <c r="E3" i="21"/>
  <c r="D3" i="21"/>
  <c r="L2" i="21"/>
  <c r="K2" i="21"/>
  <c r="J2" i="21"/>
  <c r="I2" i="21"/>
  <c r="H2" i="21"/>
  <c r="G2" i="21"/>
  <c r="E2" i="21"/>
  <c r="D2" i="21"/>
  <c r="W58" i="20"/>
  <c r="U58" i="20"/>
  <c r="Q58" i="20"/>
  <c r="D58" i="20"/>
  <c r="C58" i="20"/>
  <c r="S58" i="20" s="1"/>
  <c r="W57" i="20"/>
  <c r="U57" i="20"/>
  <c r="Q57" i="20"/>
  <c r="D57" i="20"/>
  <c r="C57" i="20"/>
  <c r="S57" i="20" s="1"/>
  <c r="W56" i="20"/>
  <c r="U56" i="20"/>
  <c r="Q56" i="20"/>
  <c r="D56" i="20"/>
  <c r="C56" i="20"/>
  <c r="S56" i="20" s="1"/>
  <c r="W55" i="20"/>
  <c r="U55" i="20"/>
  <c r="Q55" i="20"/>
  <c r="D55" i="20"/>
  <c r="C55" i="20"/>
  <c r="S55" i="20" s="1"/>
  <c r="W54" i="20"/>
  <c r="U54" i="20"/>
  <c r="Q54" i="20"/>
  <c r="D54" i="20"/>
  <c r="C54" i="20"/>
  <c r="S54" i="20" s="1"/>
  <c r="W53" i="20"/>
  <c r="U53" i="20"/>
  <c r="Q53" i="20"/>
  <c r="D53" i="20"/>
  <c r="C53" i="20"/>
  <c r="S53" i="20" s="1"/>
  <c r="W52" i="20"/>
  <c r="U52" i="20"/>
  <c r="Q52" i="20"/>
  <c r="D52" i="20"/>
  <c r="C52" i="20"/>
  <c r="S52" i="20" s="1"/>
  <c r="W51" i="20"/>
  <c r="U51" i="20"/>
  <c r="Q51" i="20"/>
  <c r="D51" i="20"/>
  <c r="C51" i="20"/>
  <c r="S51" i="20" s="1"/>
  <c r="W50" i="20"/>
  <c r="U50" i="20"/>
  <c r="Q50" i="20"/>
  <c r="D50" i="20"/>
  <c r="C50" i="20"/>
  <c r="S50" i="20" s="1"/>
  <c r="W49" i="20"/>
  <c r="U49" i="20"/>
  <c r="Q49" i="20"/>
  <c r="D49" i="20"/>
  <c r="C49" i="20"/>
  <c r="S49" i="20" s="1"/>
  <c r="W48" i="20"/>
  <c r="U48" i="20"/>
  <c r="Q48" i="20"/>
  <c r="D48" i="20"/>
  <c r="C48" i="20"/>
  <c r="S48" i="20" s="1"/>
  <c r="W47" i="20"/>
  <c r="U47" i="20"/>
  <c r="Q47" i="20"/>
  <c r="D47" i="20"/>
  <c r="C47" i="20"/>
  <c r="S47" i="20" s="1"/>
  <c r="W46" i="20"/>
  <c r="U46" i="20"/>
  <c r="Q46" i="20"/>
  <c r="D46" i="20"/>
  <c r="C46" i="20"/>
  <c r="S46" i="20" s="1"/>
  <c r="W45" i="20"/>
  <c r="U45" i="20"/>
  <c r="Q45" i="20"/>
  <c r="D45" i="20"/>
  <c r="C45" i="20"/>
  <c r="S45" i="20" s="1"/>
  <c r="W44" i="20"/>
  <c r="U44" i="20"/>
  <c r="Q44" i="20"/>
  <c r="D44" i="20"/>
  <c r="C44" i="20"/>
  <c r="S44" i="20" s="1"/>
  <c r="W43" i="20"/>
  <c r="U43" i="20"/>
  <c r="Q43" i="20"/>
  <c r="D43" i="20"/>
  <c r="C43" i="20"/>
  <c r="S43" i="20" s="1"/>
  <c r="W42" i="20"/>
  <c r="U42" i="20"/>
  <c r="Q42" i="20"/>
  <c r="D42" i="20"/>
  <c r="C42" i="20"/>
  <c r="S42" i="20" s="1"/>
  <c r="W41" i="20"/>
  <c r="U41" i="20"/>
  <c r="Q41" i="20"/>
  <c r="D41" i="20"/>
  <c r="C41" i="20"/>
  <c r="S41" i="20" s="1"/>
  <c r="W40" i="20"/>
  <c r="U40" i="20"/>
  <c r="Q40" i="20"/>
  <c r="D40" i="20"/>
  <c r="C40" i="20"/>
  <c r="S40" i="20" s="1"/>
  <c r="W39" i="20"/>
  <c r="U39" i="20"/>
  <c r="Q39" i="20"/>
  <c r="D39" i="20"/>
  <c r="C39" i="20"/>
  <c r="S39" i="20" s="1"/>
  <c r="W38" i="20"/>
  <c r="U38" i="20"/>
  <c r="Q38" i="20"/>
  <c r="D38" i="20"/>
  <c r="C38" i="20"/>
  <c r="S38" i="20" s="1"/>
  <c r="W37" i="20"/>
  <c r="U37" i="20"/>
  <c r="Q37" i="20"/>
  <c r="D37" i="20"/>
  <c r="C37" i="20"/>
  <c r="S37" i="20" s="1"/>
  <c r="W36" i="20"/>
  <c r="U36" i="20"/>
  <c r="Q36" i="20"/>
  <c r="D36" i="20"/>
  <c r="C36" i="20"/>
  <c r="S36" i="20" s="1"/>
  <c r="W35" i="20"/>
  <c r="U35" i="20"/>
  <c r="Q35" i="20"/>
  <c r="D35" i="20"/>
  <c r="C35" i="20"/>
  <c r="S35" i="20" s="1"/>
  <c r="W34" i="20"/>
  <c r="U34" i="20"/>
  <c r="Q34" i="20"/>
  <c r="D34" i="20"/>
  <c r="C34" i="20"/>
  <c r="S34" i="20" s="1"/>
  <c r="W33" i="20"/>
  <c r="U33" i="20"/>
  <c r="Q33" i="20"/>
  <c r="D33" i="20"/>
  <c r="C33" i="20"/>
  <c r="S33" i="20" s="1"/>
  <c r="W32" i="20"/>
  <c r="U32" i="20"/>
  <c r="Q32" i="20"/>
  <c r="D32" i="20"/>
  <c r="C32" i="20"/>
  <c r="S32" i="20" s="1"/>
  <c r="W31" i="20"/>
  <c r="U31" i="20"/>
  <c r="Q31" i="20"/>
  <c r="D31" i="20"/>
  <c r="C31" i="20"/>
  <c r="S31" i="20" s="1"/>
  <c r="W30" i="20"/>
  <c r="U30" i="20"/>
  <c r="Q30" i="20"/>
  <c r="D30" i="20"/>
  <c r="C30" i="20"/>
  <c r="S30" i="20" s="1"/>
  <c r="W29" i="20"/>
  <c r="U29" i="20"/>
  <c r="Q29" i="20"/>
  <c r="D29" i="20"/>
  <c r="C29" i="20"/>
  <c r="S29" i="20" s="1"/>
  <c r="W28" i="20"/>
  <c r="U28" i="20"/>
  <c r="Q28" i="20"/>
  <c r="D28" i="20"/>
  <c r="C28" i="20"/>
  <c r="S28" i="20" s="1"/>
  <c r="W27" i="20"/>
  <c r="U27" i="20"/>
  <c r="Q27" i="20"/>
  <c r="D27" i="20"/>
  <c r="C27" i="20"/>
  <c r="S27" i="20" s="1"/>
  <c r="W26" i="20"/>
  <c r="U26" i="20"/>
  <c r="Q26" i="20"/>
  <c r="D26" i="20"/>
  <c r="C26" i="20"/>
  <c r="S26" i="20" s="1"/>
  <c r="W25" i="20"/>
  <c r="U25" i="20"/>
  <c r="Q25" i="20"/>
  <c r="D25" i="20"/>
  <c r="C25" i="20"/>
  <c r="S25" i="20" s="1"/>
  <c r="W24" i="20"/>
  <c r="U24" i="20"/>
  <c r="Q24" i="20"/>
  <c r="D24" i="20"/>
  <c r="C24" i="20"/>
  <c r="S24" i="20" s="1"/>
  <c r="W23" i="20"/>
  <c r="U23" i="20"/>
  <c r="Q23" i="20"/>
  <c r="D23" i="20"/>
  <c r="C23" i="20"/>
  <c r="S23" i="20" s="1"/>
  <c r="W22" i="20"/>
  <c r="U22" i="20"/>
  <c r="Q22" i="20"/>
  <c r="D22" i="20"/>
  <c r="C22" i="20"/>
  <c r="S22" i="20" s="1"/>
  <c r="W21" i="20"/>
  <c r="U21" i="20"/>
  <c r="Q21" i="20"/>
  <c r="D21" i="20"/>
  <c r="C21" i="20"/>
  <c r="W20" i="20"/>
  <c r="U20" i="20"/>
  <c r="Q20" i="20"/>
  <c r="D20" i="20"/>
  <c r="C20" i="20"/>
  <c r="S20" i="20" s="1"/>
  <c r="W19" i="20"/>
  <c r="U19" i="20"/>
  <c r="Q19" i="20"/>
  <c r="D19" i="20"/>
  <c r="C19" i="20"/>
  <c r="S19" i="20" s="1"/>
  <c r="W18" i="20"/>
  <c r="U18" i="20"/>
  <c r="Q18" i="20"/>
  <c r="D18" i="20"/>
  <c r="C18" i="20"/>
  <c r="O18" i="20" s="1"/>
  <c r="W17" i="20"/>
  <c r="U17" i="20"/>
  <c r="Q17" i="20"/>
  <c r="D17" i="20"/>
  <c r="C17" i="20"/>
  <c r="W16" i="20"/>
  <c r="U16" i="20"/>
  <c r="Q16" i="20"/>
  <c r="D16" i="20"/>
  <c r="C16" i="20"/>
  <c r="S16" i="20" s="1"/>
  <c r="W15" i="20"/>
  <c r="U15" i="20"/>
  <c r="Q15" i="20"/>
  <c r="D15" i="20"/>
  <c r="C15" i="20"/>
  <c r="S15" i="20" s="1"/>
  <c r="W14" i="20"/>
  <c r="U14" i="20"/>
  <c r="Q14" i="20"/>
  <c r="D14" i="20"/>
  <c r="C14" i="20"/>
  <c r="O14" i="20" s="1"/>
  <c r="W13" i="20"/>
  <c r="U13" i="20"/>
  <c r="Q13" i="20"/>
  <c r="D13" i="20"/>
  <c r="C13" i="20"/>
  <c r="S13" i="20" s="1"/>
  <c r="W12" i="20"/>
  <c r="U12" i="20"/>
  <c r="S12" i="20"/>
  <c r="Q12" i="20"/>
  <c r="O12" i="20"/>
  <c r="W11" i="20"/>
  <c r="U11" i="20"/>
  <c r="S11" i="20"/>
  <c r="Q11" i="20"/>
  <c r="O11" i="20"/>
  <c r="W10" i="20"/>
  <c r="U10" i="20"/>
  <c r="S10" i="20"/>
  <c r="Q10" i="20"/>
  <c r="O10" i="20"/>
  <c r="W9" i="20"/>
  <c r="U9" i="20"/>
  <c r="S9" i="20"/>
  <c r="Q9" i="20"/>
  <c r="O9" i="20"/>
  <c r="W8" i="20"/>
  <c r="U8" i="20"/>
  <c r="S8" i="20"/>
  <c r="Q8" i="20"/>
  <c r="O8" i="20"/>
  <c r="W7" i="20"/>
  <c r="U7" i="20"/>
  <c r="S7" i="20"/>
  <c r="Q7" i="20"/>
  <c r="O7" i="20"/>
  <c r="W6" i="20"/>
  <c r="U6" i="20"/>
  <c r="S6" i="20"/>
  <c r="Q6" i="20"/>
  <c r="O6" i="20"/>
  <c r="W5" i="20"/>
  <c r="U5" i="20"/>
  <c r="S5" i="20"/>
  <c r="Q5" i="20"/>
  <c r="O5" i="20"/>
  <c r="W4" i="20"/>
  <c r="U4" i="20"/>
  <c r="S4" i="20"/>
  <c r="Q4" i="20"/>
  <c r="O4" i="20"/>
  <c r="W3" i="20"/>
  <c r="U3" i="20"/>
  <c r="S3" i="20"/>
  <c r="Q3" i="20"/>
  <c r="O3" i="20"/>
  <c r="W2" i="20"/>
  <c r="U2" i="20"/>
  <c r="S2" i="20"/>
  <c r="T13" i="20" s="1"/>
  <c r="Q2" i="20"/>
  <c r="O2" i="20"/>
  <c r="S16" i="19" l="1"/>
  <c r="S17" i="19"/>
  <c r="S18" i="19"/>
  <c r="T15" i="19"/>
  <c r="T17" i="19"/>
  <c r="T19" i="19"/>
  <c r="T21" i="19"/>
  <c r="U21" i="19" s="1"/>
  <c r="T23" i="19"/>
  <c r="U23" i="19" s="1"/>
  <c r="T25" i="19"/>
  <c r="U25" i="19" s="1"/>
  <c r="T27" i="19"/>
  <c r="T29" i="19"/>
  <c r="T31" i="19"/>
  <c r="T33" i="19"/>
  <c r="T35" i="19"/>
  <c r="T37" i="19"/>
  <c r="U37" i="19" s="1"/>
  <c r="T39" i="19"/>
  <c r="U39" i="19" s="1"/>
  <c r="T41" i="19"/>
  <c r="U41" i="19" s="1"/>
  <c r="T43" i="19"/>
  <c r="T45" i="19"/>
  <c r="T47" i="19"/>
  <c r="T49" i="19"/>
  <c r="T51" i="19"/>
  <c r="T53" i="19"/>
  <c r="U53" i="19" s="1"/>
  <c r="T55" i="19"/>
  <c r="U55" i="19" s="1"/>
  <c r="T57" i="19"/>
  <c r="U57" i="19" s="1"/>
  <c r="V23" i="38"/>
  <c r="V19" i="38"/>
  <c r="V25" i="38"/>
  <c r="V45" i="38"/>
  <c r="V51" i="38"/>
  <c r="V55" i="38"/>
  <c r="V17" i="38"/>
  <c r="V21" i="38"/>
  <c r="V27" i="38"/>
  <c r="V43" i="38"/>
  <c r="V47" i="38"/>
  <c r="V53" i="38"/>
  <c r="R2" i="38"/>
  <c r="S2" i="38" s="1"/>
  <c r="R3" i="38"/>
  <c r="S3" i="38" s="1"/>
  <c r="W14" i="47"/>
  <c r="W27" i="47"/>
  <c r="W35" i="47"/>
  <c r="S17" i="40"/>
  <c r="S21" i="40"/>
  <c r="S25" i="40"/>
  <c r="S29" i="40"/>
  <c r="S14" i="40"/>
  <c r="S18" i="40"/>
  <c r="S22" i="40"/>
  <c r="S26" i="40"/>
  <c r="S30" i="40"/>
  <c r="T14" i="38"/>
  <c r="T16" i="38"/>
  <c r="O17" i="20"/>
  <c r="O21" i="20"/>
  <c r="T34" i="20"/>
  <c r="T38" i="20"/>
  <c r="T42" i="20"/>
  <c r="T46" i="20"/>
  <c r="T50" i="20"/>
  <c r="T54" i="20"/>
  <c r="T58" i="20"/>
  <c r="R2" i="21"/>
  <c r="R3" i="21"/>
  <c r="T49" i="21"/>
  <c r="P54" i="21"/>
  <c r="T55" i="21"/>
  <c r="T56" i="21"/>
  <c r="P57" i="21"/>
  <c r="T39" i="18"/>
  <c r="T43" i="18"/>
  <c r="T47" i="18"/>
  <c r="T51" i="18"/>
  <c r="T55" i="18"/>
  <c r="R56" i="23"/>
  <c r="R57" i="23"/>
  <c r="S68" i="23" s="1"/>
  <c r="R58" i="23"/>
  <c r="S69" i="23" s="1"/>
  <c r="V64" i="25"/>
  <c r="P64" i="25"/>
  <c r="T64" i="25"/>
  <c r="T14" i="28"/>
  <c r="V14" i="28" s="1"/>
  <c r="T18" i="28"/>
  <c r="V18" i="28" s="1"/>
  <c r="T22" i="28"/>
  <c r="V22" i="28" s="1"/>
  <c r="T26" i="28"/>
  <c r="V26" i="28" s="1"/>
  <c r="T30" i="28"/>
  <c r="V30" i="28" s="1"/>
  <c r="T34" i="28"/>
  <c r="V34" i="28" s="1"/>
  <c r="T38" i="28"/>
  <c r="V38" i="28" s="1"/>
  <c r="T42" i="28"/>
  <c r="V42" i="28" s="1"/>
  <c r="T46" i="28"/>
  <c r="V46" i="28" s="1"/>
  <c r="T50" i="28"/>
  <c r="V50" i="28" s="1"/>
  <c r="T54" i="28"/>
  <c r="V54" i="28" s="1"/>
  <c r="T58" i="28"/>
  <c r="V58" i="28" s="1"/>
  <c r="R2" i="29"/>
  <c r="R3" i="29"/>
  <c r="R4" i="29"/>
  <c r="R5" i="29"/>
  <c r="R6" i="29"/>
  <c r="R7" i="29"/>
  <c r="R8" i="29"/>
  <c r="R9" i="29"/>
  <c r="R10" i="29"/>
  <c r="R11" i="29"/>
  <c r="R12" i="29"/>
  <c r="R13" i="29"/>
  <c r="R14" i="29"/>
  <c r="N17" i="29"/>
  <c r="N18" i="29"/>
  <c r="N19" i="29"/>
  <c r="N20" i="29"/>
  <c r="N23" i="29"/>
  <c r="N24" i="29"/>
  <c r="N27" i="29"/>
  <c r="N28" i="29"/>
  <c r="N31" i="29"/>
  <c r="N32" i="29"/>
  <c r="N35" i="29"/>
  <c r="N36" i="29"/>
  <c r="N39" i="29"/>
  <c r="N40" i="29"/>
  <c r="R41" i="29"/>
  <c r="R43" i="29"/>
  <c r="R44" i="29"/>
  <c r="R45" i="29"/>
  <c r="R47" i="29"/>
  <c r="N48" i="29"/>
  <c r="R49" i="29"/>
  <c r="R50" i="29"/>
  <c r="R51" i="29"/>
  <c r="R52" i="29"/>
  <c r="R53" i="29"/>
  <c r="R54" i="29"/>
  <c r="R55" i="29"/>
  <c r="R56" i="29"/>
  <c r="R57" i="29"/>
  <c r="S68" i="29" s="1"/>
  <c r="R58" i="29"/>
  <c r="S69" i="29" s="1"/>
  <c r="T15" i="31"/>
  <c r="T61" i="19"/>
  <c r="U61" i="19" s="1"/>
  <c r="V61" i="19"/>
  <c r="P61" i="19"/>
  <c r="T62" i="19"/>
  <c r="U62" i="19" s="1"/>
  <c r="P62" i="19"/>
  <c r="V62" i="19"/>
  <c r="V63" i="19"/>
  <c r="T63" i="19"/>
  <c r="U63" i="19" s="1"/>
  <c r="P63" i="19"/>
  <c r="T64" i="19"/>
  <c r="U64" i="19" s="1"/>
  <c r="V64" i="19"/>
  <c r="P64" i="19"/>
  <c r="P65" i="19"/>
  <c r="V65" i="19"/>
  <c r="T65" i="19"/>
  <c r="U65" i="19" s="1"/>
  <c r="P66" i="19"/>
  <c r="T66" i="19"/>
  <c r="U66" i="19" s="1"/>
  <c r="V66" i="19"/>
  <c r="V67" i="19"/>
  <c r="T67" i="19"/>
  <c r="U67" i="19" s="1"/>
  <c r="P67" i="19"/>
  <c r="V68" i="19"/>
  <c r="P68" i="19"/>
  <c r="T68" i="19"/>
  <c r="U68" i="19" s="1"/>
  <c r="P69" i="19"/>
  <c r="T69" i="19"/>
  <c r="U69" i="19" s="1"/>
  <c r="V69" i="19"/>
  <c r="T62" i="22"/>
  <c r="V62" i="22" s="1"/>
  <c r="T61" i="22"/>
  <c r="V61" i="22" s="1"/>
  <c r="T15" i="28"/>
  <c r="V15" i="28" s="1"/>
  <c r="T19" i="28"/>
  <c r="V19" i="28" s="1"/>
  <c r="T23" i="28"/>
  <c r="V23" i="28" s="1"/>
  <c r="T27" i="28"/>
  <c r="V27" i="28" s="1"/>
  <c r="T31" i="28"/>
  <c r="V31" i="28" s="1"/>
  <c r="T35" i="28"/>
  <c r="V35" i="28" s="1"/>
  <c r="T39" i="28"/>
  <c r="V39" i="28" s="1"/>
  <c r="T43" i="28"/>
  <c r="V43" i="28" s="1"/>
  <c r="T47" i="28"/>
  <c r="V47" i="28" s="1"/>
  <c r="T51" i="28"/>
  <c r="V51" i="28" s="1"/>
  <c r="T55" i="28"/>
  <c r="V55" i="28" s="1"/>
  <c r="T59" i="28"/>
  <c r="V59" i="28" s="1"/>
  <c r="R4" i="21"/>
  <c r="R5" i="21"/>
  <c r="R6" i="21"/>
  <c r="R7" i="21"/>
  <c r="N8" i="21"/>
  <c r="R9" i="21"/>
  <c r="R10" i="21"/>
  <c r="R11" i="21"/>
  <c r="R12" i="21"/>
  <c r="R13" i="21"/>
  <c r="N14" i="21"/>
  <c r="R15" i="21"/>
  <c r="R16" i="21"/>
  <c r="R17" i="21"/>
  <c r="N18" i="21"/>
  <c r="R19" i="21"/>
  <c r="N20" i="21"/>
  <c r="R21" i="21"/>
  <c r="N22" i="21"/>
  <c r="R23" i="21"/>
  <c r="R24" i="21"/>
  <c r="R25" i="21"/>
  <c r="R26" i="21"/>
  <c r="R27" i="21"/>
  <c r="N28" i="21"/>
  <c r="R29" i="21"/>
  <c r="R30" i="21"/>
  <c r="R31" i="21"/>
  <c r="R32" i="21"/>
  <c r="R33" i="21"/>
  <c r="R34" i="21"/>
  <c r="R35" i="21"/>
  <c r="R36" i="21"/>
  <c r="R37" i="21"/>
  <c r="N38" i="21"/>
  <c r="R39" i="21"/>
  <c r="R40" i="21"/>
  <c r="R41" i="21"/>
  <c r="N42" i="21"/>
  <c r="R43" i="21"/>
  <c r="N44" i="21"/>
  <c r="R45" i="21"/>
  <c r="N46" i="21"/>
  <c r="R47" i="21"/>
  <c r="N49" i="21"/>
  <c r="N50" i="21"/>
  <c r="N53" i="21"/>
  <c r="N54" i="21"/>
  <c r="N55" i="21"/>
  <c r="R56" i="21"/>
  <c r="N58" i="21"/>
  <c r="T61" i="18"/>
  <c r="V61" i="18" s="1"/>
  <c r="T67" i="23"/>
  <c r="V67" i="23"/>
  <c r="P67" i="23"/>
  <c r="V65" i="23"/>
  <c r="V66" i="23"/>
  <c r="P66" i="23"/>
  <c r="T66" i="23"/>
  <c r="P65" i="23"/>
  <c r="T65" i="23"/>
  <c r="V64" i="23"/>
  <c r="P64" i="23"/>
  <c r="V63" i="23"/>
  <c r="T63" i="23"/>
  <c r="T64" i="23"/>
  <c r="P63" i="23"/>
  <c r="T62" i="23"/>
  <c r="P62" i="23"/>
  <c r="V62" i="23"/>
  <c r="T61" i="23"/>
  <c r="V61" i="23"/>
  <c r="P61" i="23"/>
  <c r="V68" i="23"/>
  <c r="P68" i="23"/>
  <c r="T68" i="23"/>
  <c r="U68" i="23" s="1"/>
  <c r="T69" i="23"/>
  <c r="V69" i="23"/>
  <c r="P69" i="23"/>
  <c r="P63" i="25"/>
  <c r="V63" i="25"/>
  <c r="T63" i="25"/>
  <c r="R53" i="25"/>
  <c r="S63" i="25" s="1"/>
  <c r="U63" i="25" s="1"/>
  <c r="R54" i="25"/>
  <c r="R55" i="25"/>
  <c r="R56" i="25"/>
  <c r="R57" i="25"/>
  <c r="R58" i="25"/>
  <c r="R59" i="25"/>
  <c r="T60" i="28"/>
  <c r="V60" i="28" s="1"/>
  <c r="T17" i="29"/>
  <c r="P18" i="29"/>
  <c r="P22" i="29"/>
  <c r="T24" i="29"/>
  <c r="P26" i="29"/>
  <c r="T28" i="29"/>
  <c r="P29" i="29"/>
  <c r="P30" i="29"/>
  <c r="T32" i="29"/>
  <c r="T33" i="29"/>
  <c r="P34" i="29"/>
  <c r="T36" i="29"/>
  <c r="T37" i="29"/>
  <c r="P38" i="29"/>
  <c r="T43" i="29"/>
  <c r="T55" i="29"/>
  <c r="P61" i="29"/>
  <c r="V61" i="29"/>
  <c r="T61" i="29"/>
  <c r="V62" i="29"/>
  <c r="T62" i="29"/>
  <c r="P62" i="29"/>
  <c r="V63" i="29"/>
  <c r="T63" i="29"/>
  <c r="P63" i="29"/>
  <c r="T64" i="29"/>
  <c r="P64" i="29"/>
  <c r="V64" i="29"/>
  <c r="V65" i="29"/>
  <c r="T65" i="29"/>
  <c r="P65" i="29"/>
  <c r="V66" i="29"/>
  <c r="P66" i="29"/>
  <c r="T66" i="29"/>
  <c r="V67" i="29"/>
  <c r="T67" i="29"/>
  <c r="P67" i="29"/>
  <c r="V68" i="29"/>
  <c r="T68" i="29"/>
  <c r="P68" i="29"/>
  <c r="V69" i="29"/>
  <c r="T69" i="29"/>
  <c r="P69" i="29"/>
  <c r="T13" i="31"/>
  <c r="T17" i="31"/>
  <c r="T21" i="31"/>
  <c r="T27" i="31"/>
  <c r="T31" i="31"/>
  <c r="T61" i="31"/>
  <c r="V61" i="31" s="1"/>
  <c r="N14" i="9"/>
  <c r="N18" i="9"/>
  <c r="N22" i="9"/>
  <c r="N26" i="9"/>
  <c r="N30" i="9"/>
  <c r="N34" i="9"/>
  <c r="N38" i="9"/>
  <c r="N42" i="9"/>
  <c r="N46" i="9"/>
  <c r="N50" i="9"/>
  <c r="N54" i="9"/>
  <c r="N58" i="9"/>
  <c r="O22" i="33"/>
  <c r="O26" i="33"/>
  <c r="O30" i="33"/>
  <c r="N30" i="43"/>
  <c r="N34" i="43"/>
  <c r="N38" i="43"/>
  <c r="N56" i="43"/>
  <c r="R56" i="43" s="1"/>
  <c r="R60" i="43"/>
  <c r="P60" i="43"/>
  <c r="S60" i="43"/>
  <c r="T18" i="38"/>
  <c r="T20" i="38"/>
  <c r="T22" i="38"/>
  <c r="T24" i="38"/>
  <c r="T26" i="38"/>
  <c r="T28" i="38"/>
  <c r="T30" i="38"/>
  <c r="T32" i="38"/>
  <c r="T34" i="38"/>
  <c r="T36" i="38"/>
  <c r="T38" i="38"/>
  <c r="T40" i="38"/>
  <c r="T42" i="38"/>
  <c r="T44" i="38"/>
  <c r="T52" i="38"/>
  <c r="P54" i="38"/>
  <c r="T61" i="38"/>
  <c r="P61" i="38"/>
  <c r="V61" i="38"/>
  <c r="V62" i="38"/>
  <c r="P62" i="38"/>
  <c r="T62" i="38"/>
  <c r="V63" i="38"/>
  <c r="T63" i="38"/>
  <c r="P63" i="38"/>
  <c r="V64" i="38"/>
  <c r="P64" i="38"/>
  <c r="T64" i="38"/>
  <c r="V65" i="38"/>
  <c r="P65" i="38"/>
  <c r="T65" i="38"/>
  <c r="V66" i="38"/>
  <c r="T66" i="38"/>
  <c r="P66" i="38"/>
  <c r="P67" i="38"/>
  <c r="T67" i="38"/>
  <c r="V67" i="38"/>
  <c r="T68" i="38"/>
  <c r="V68" i="38"/>
  <c r="P68" i="38"/>
  <c r="V69" i="38"/>
  <c r="T69" i="38"/>
  <c r="P69" i="38"/>
  <c r="S69" i="40"/>
  <c r="U69" i="40" s="1"/>
  <c r="O16" i="41"/>
  <c r="O20" i="41"/>
  <c r="O24" i="41"/>
  <c r="S61" i="9"/>
  <c r="P61" i="9"/>
  <c r="R61" i="9"/>
  <c r="R58" i="34"/>
  <c r="S69" i="34" s="1"/>
  <c r="N10" i="43"/>
  <c r="S62" i="40"/>
  <c r="U62" i="40" s="1"/>
  <c r="S66" i="40"/>
  <c r="U66" i="40" s="1"/>
  <c r="V60" i="42"/>
  <c r="T60" i="42"/>
  <c r="P60" i="42"/>
  <c r="P61" i="42"/>
  <c r="T61" i="42"/>
  <c r="V61" i="42"/>
  <c r="V62" i="42"/>
  <c r="T62" i="42"/>
  <c r="P62" i="42"/>
  <c r="T63" i="42"/>
  <c r="P63" i="42"/>
  <c r="V63" i="42"/>
  <c r="T35" i="31"/>
  <c r="T39" i="31"/>
  <c r="T43" i="31"/>
  <c r="T47" i="31"/>
  <c r="T51" i="31"/>
  <c r="T55" i="31"/>
  <c r="T59" i="31"/>
  <c r="V59" i="31" s="1"/>
  <c r="N16" i="9"/>
  <c r="N20" i="9"/>
  <c r="N24" i="9"/>
  <c r="N28" i="9"/>
  <c r="N32" i="9"/>
  <c r="N36" i="9"/>
  <c r="N40" i="9"/>
  <c r="N44" i="9"/>
  <c r="N48" i="9"/>
  <c r="N52" i="9"/>
  <c r="N56" i="9"/>
  <c r="N60" i="9"/>
  <c r="O24" i="33"/>
  <c r="O28" i="33"/>
  <c r="N32" i="43"/>
  <c r="N36" i="43"/>
  <c r="S59" i="43"/>
  <c r="R59" i="43"/>
  <c r="P59" i="43"/>
  <c r="R61" i="43"/>
  <c r="S61" i="43"/>
  <c r="P61" i="43"/>
  <c r="R4" i="38"/>
  <c r="R5" i="38"/>
  <c r="R6" i="38"/>
  <c r="R7" i="38"/>
  <c r="R8" i="38"/>
  <c r="R9" i="38"/>
  <c r="R10" i="38"/>
  <c r="R11" i="38"/>
  <c r="R12" i="38"/>
  <c r="R13" i="38"/>
  <c r="R14" i="38"/>
  <c r="R15" i="38"/>
  <c r="R16" i="38"/>
  <c r="R17" i="38"/>
  <c r="R18" i="38"/>
  <c r="R19" i="38"/>
  <c r="R20" i="38"/>
  <c r="R21" i="38"/>
  <c r="R22" i="38"/>
  <c r="R23" i="38"/>
  <c r="R24" i="38"/>
  <c r="R25" i="38"/>
  <c r="R26" i="38"/>
  <c r="R27" i="38"/>
  <c r="R28" i="38"/>
  <c r="R29" i="38"/>
  <c r="R30" i="38"/>
  <c r="R31" i="38"/>
  <c r="R32" i="38"/>
  <c r="R33" i="38"/>
  <c r="R34" i="38"/>
  <c r="R35" i="38"/>
  <c r="R36" i="38"/>
  <c r="R37" i="38"/>
  <c r="R38" i="38"/>
  <c r="R39" i="38"/>
  <c r="R40" i="38"/>
  <c r="R41" i="38"/>
  <c r="R42" i="38"/>
  <c r="R43" i="38"/>
  <c r="R44" i="38"/>
  <c r="R45" i="38"/>
  <c r="R46" i="38"/>
  <c r="N47" i="38"/>
  <c r="N49" i="38"/>
  <c r="R50" i="38"/>
  <c r="N53" i="38"/>
  <c r="R54" i="38"/>
  <c r="N55" i="38"/>
  <c r="R57" i="38"/>
  <c r="S67" i="40"/>
  <c r="U67" i="40" s="1"/>
  <c r="O14" i="41"/>
  <c r="O18" i="41"/>
  <c r="O22" i="41"/>
  <c r="O26" i="41"/>
  <c r="O30" i="41"/>
  <c r="O34" i="41"/>
  <c r="O38" i="41"/>
  <c r="O58" i="41"/>
  <c r="V61" i="32"/>
  <c r="T61" i="32"/>
  <c r="U61" i="32" s="1"/>
  <c r="P61" i="32"/>
  <c r="P62" i="32"/>
  <c r="V62" i="32"/>
  <c r="T62" i="32"/>
  <c r="U62" i="32" s="1"/>
  <c r="V63" i="32"/>
  <c r="T63" i="32"/>
  <c r="U63" i="32" s="1"/>
  <c r="P63" i="32"/>
  <c r="V64" i="32"/>
  <c r="P64" i="32"/>
  <c r="T64" i="32"/>
  <c r="U64" i="32" s="1"/>
  <c r="V65" i="32"/>
  <c r="T65" i="32"/>
  <c r="U65" i="32" s="1"/>
  <c r="P65" i="32"/>
  <c r="V66" i="32"/>
  <c r="P66" i="32"/>
  <c r="T66" i="32"/>
  <c r="U66" i="32" s="1"/>
  <c r="V67" i="32"/>
  <c r="T67" i="32"/>
  <c r="U67" i="32" s="1"/>
  <c r="P67" i="32"/>
  <c r="V68" i="32"/>
  <c r="T68" i="32"/>
  <c r="U68" i="32" s="1"/>
  <c r="P68" i="32"/>
  <c r="V69" i="32"/>
  <c r="T69" i="32"/>
  <c r="U69" i="32" s="1"/>
  <c r="P69" i="32"/>
  <c r="N59" i="9"/>
  <c r="V61" i="34"/>
  <c r="P61" i="34"/>
  <c r="T61" i="34"/>
  <c r="V62" i="34"/>
  <c r="T62" i="34"/>
  <c r="P62" i="34"/>
  <c r="V63" i="34"/>
  <c r="P63" i="34"/>
  <c r="T63" i="34"/>
  <c r="V64" i="34"/>
  <c r="T64" i="34"/>
  <c r="P64" i="34"/>
  <c r="V65" i="34"/>
  <c r="T65" i="34"/>
  <c r="P65" i="34"/>
  <c r="V66" i="34"/>
  <c r="P66" i="34"/>
  <c r="T66" i="34"/>
  <c r="V67" i="34"/>
  <c r="P67" i="34"/>
  <c r="T67" i="34"/>
  <c r="V68" i="34"/>
  <c r="P68" i="34"/>
  <c r="T68" i="34"/>
  <c r="V69" i="34"/>
  <c r="T69" i="34"/>
  <c r="P69" i="34"/>
  <c r="R58" i="42"/>
  <c r="S61" i="42" s="1"/>
  <c r="U61" i="42" s="1"/>
  <c r="Q68" i="47"/>
  <c r="W68" i="47"/>
  <c r="P65" i="45"/>
  <c r="V65" i="45"/>
  <c r="T65" i="45"/>
  <c r="P64" i="45"/>
  <c r="V64" i="45"/>
  <c r="T64" i="45"/>
  <c r="V66" i="45"/>
  <c r="P66" i="45"/>
  <c r="T66" i="45"/>
  <c r="V62" i="45"/>
  <c r="V63" i="45"/>
  <c r="T62" i="45"/>
  <c r="P62" i="45"/>
  <c r="P63" i="45"/>
  <c r="T63" i="45"/>
  <c r="V61" i="45"/>
  <c r="V60" i="45"/>
  <c r="T61" i="45"/>
  <c r="P61" i="45"/>
  <c r="T60" i="45"/>
  <c r="P60" i="45"/>
  <c r="V67" i="45"/>
  <c r="P67" i="45"/>
  <c r="T67" i="45"/>
  <c r="Q65" i="47"/>
  <c r="W65" i="47"/>
  <c r="W67" i="47"/>
  <c r="Q67" i="47"/>
  <c r="W66" i="47"/>
  <c r="Q66" i="47"/>
  <c r="W60" i="47"/>
  <c r="Q60" i="47"/>
  <c r="Q63" i="47"/>
  <c r="W63" i="47"/>
  <c r="W64" i="47"/>
  <c r="Q64" i="47"/>
  <c r="W62" i="47"/>
  <c r="Q62" i="47"/>
  <c r="W61" i="47"/>
  <c r="Q61" i="47"/>
  <c r="S34" i="40"/>
  <c r="S36" i="40"/>
  <c r="S38" i="40"/>
  <c r="S40" i="40"/>
  <c r="S63" i="40"/>
  <c r="U63" i="40" s="1"/>
  <c r="S64" i="40"/>
  <c r="U64" i="40" s="1"/>
  <c r="S33" i="40"/>
  <c r="S35" i="40"/>
  <c r="S37" i="40"/>
  <c r="S39" i="40"/>
  <c r="S41" i="40"/>
  <c r="S65" i="40"/>
  <c r="U65" i="40" s="1"/>
  <c r="S52" i="25"/>
  <c r="S61" i="25"/>
  <c r="S62" i="25"/>
  <c r="P62" i="25"/>
  <c r="V62" i="25"/>
  <c r="T61" i="25"/>
  <c r="V61" i="25"/>
  <c r="T62" i="25"/>
  <c r="P61" i="25"/>
  <c r="O52" i="25"/>
  <c r="S60" i="40"/>
  <c r="U60" i="40" s="1"/>
  <c r="S61" i="40"/>
  <c r="U61" i="40" s="1"/>
  <c r="V13" i="21"/>
  <c r="V2" i="21"/>
  <c r="T9" i="21"/>
  <c r="P17" i="21"/>
  <c r="T19" i="21"/>
  <c r="P21" i="21"/>
  <c r="P23" i="21"/>
  <c r="P25" i="21"/>
  <c r="T29" i="21"/>
  <c r="T33" i="21"/>
  <c r="P35" i="21"/>
  <c r="T39" i="21"/>
  <c r="T47" i="21"/>
  <c r="N48" i="21"/>
  <c r="R48" i="21"/>
  <c r="N51" i="21"/>
  <c r="R51" i="21"/>
  <c r="N52" i="21"/>
  <c r="R52" i="21"/>
  <c r="N57" i="21"/>
  <c r="R57" i="21"/>
  <c r="T60" i="18"/>
  <c r="V60" i="18" s="1"/>
  <c r="T13" i="19"/>
  <c r="V2" i="19"/>
  <c r="P55" i="19"/>
  <c r="P59" i="19"/>
  <c r="T59" i="19"/>
  <c r="U59" i="19" s="1"/>
  <c r="V59" i="19"/>
  <c r="P60" i="19"/>
  <c r="T60" i="19"/>
  <c r="U60" i="19" s="1"/>
  <c r="V60" i="19"/>
  <c r="T58" i="23"/>
  <c r="P59" i="23"/>
  <c r="T59" i="23"/>
  <c r="V59" i="23"/>
  <c r="P60" i="23"/>
  <c r="T60" i="23"/>
  <c r="V60" i="23"/>
  <c r="V56" i="23"/>
  <c r="V58" i="23"/>
  <c r="S53" i="24"/>
  <c r="O53" i="24"/>
  <c r="S54" i="24"/>
  <c r="O54" i="24"/>
  <c r="S55" i="24"/>
  <c r="O55" i="24"/>
  <c r="S56" i="24"/>
  <c r="O56" i="24"/>
  <c r="S57" i="24"/>
  <c r="O57" i="24"/>
  <c r="O58" i="24"/>
  <c r="T59" i="25"/>
  <c r="V60" i="25"/>
  <c r="P60" i="25"/>
  <c r="T60" i="25"/>
  <c r="V52" i="25"/>
  <c r="W52" i="25" s="1"/>
  <c r="T53" i="25"/>
  <c r="V54" i="25"/>
  <c r="T13" i="29"/>
  <c r="V2" i="29"/>
  <c r="T7" i="29"/>
  <c r="T15" i="29"/>
  <c r="P16" i="29"/>
  <c r="P17" i="29"/>
  <c r="T18" i="29"/>
  <c r="T19" i="29"/>
  <c r="T20" i="29"/>
  <c r="V20" i="29"/>
  <c r="P19" i="29"/>
  <c r="P21" i="29"/>
  <c r="T21" i="29"/>
  <c r="T23" i="29"/>
  <c r="P23" i="29"/>
  <c r="P25" i="29"/>
  <c r="N15" i="29"/>
  <c r="R15" i="29"/>
  <c r="N16" i="29"/>
  <c r="R16" i="29"/>
  <c r="P27" i="29"/>
  <c r="N21" i="29"/>
  <c r="R21" i="29"/>
  <c r="N22" i="29"/>
  <c r="R22" i="29"/>
  <c r="N25" i="29"/>
  <c r="R25" i="29"/>
  <c r="N26" i="29"/>
  <c r="O30" i="29" s="1"/>
  <c r="Q30" i="29" s="1"/>
  <c r="R26" i="29"/>
  <c r="S32" i="29" s="1"/>
  <c r="U32" i="29" s="1"/>
  <c r="N29" i="29"/>
  <c r="R29" i="29"/>
  <c r="N30" i="29"/>
  <c r="R30" i="29"/>
  <c r="N33" i="29"/>
  <c r="R33" i="29"/>
  <c r="N34" i="29"/>
  <c r="R34" i="29"/>
  <c r="N37" i="29"/>
  <c r="R37" i="29"/>
  <c r="N38" i="29"/>
  <c r="R38" i="29"/>
  <c r="N42" i="29"/>
  <c r="R42" i="29"/>
  <c r="N46" i="29"/>
  <c r="R46" i="29"/>
  <c r="P59" i="29"/>
  <c r="V59" i="29"/>
  <c r="T59" i="29"/>
  <c r="V60" i="29"/>
  <c r="T60" i="29"/>
  <c r="P60" i="29"/>
  <c r="T13" i="32"/>
  <c r="V2" i="32"/>
  <c r="T59" i="32"/>
  <c r="V59" i="32"/>
  <c r="P59" i="32"/>
  <c r="V60" i="32"/>
  <c r="T60" i="32"/>
  <c r="P60" i="32"/>
  <c r="N13" i="9"/>
  <c r="N17" i="9"/>
  <c r="N21" i="9"/>
  <c r="N25" i="9"/>
  <c r="P16" i="9"/>
  <c r="R16" i="9"/>
  <c r="N29" i="9"/>
  <c r="P20" i="9"/>
  <c r="R20" i="9"/>
  <c r="N33" i="9"/>
  <c r="P24" i="9"/>
  <c r="R24" i="9"/>
  <c r="N37" i="9"/>
  <c r="P28" i="9"/>
  <c r="R28" i="9"/>
  <c r="N41" i="9"/>
  <c r="P32" i="9"/>
  <c r="R32" i="9"/>
  <c r="N45" i="9"/>
  <c r="P36" i="9"/>
  <c r="R36" i="9"/>
  <c r="N49" i="9"/>
  <c r="P40" i="9"/>
  <c r="R40" i="9"/>
  <c r="N53" i="9"/>
  <c r="P44" i="9"/>
  <c r="R44" i="9"/>
  <c r="N57" i="9"/>
  <c r="P48" i="9"/>
  <c r="R48" i="9"/>
  <c r="P52" i="9"/>
  <c r="R52" i="9"/>
  <c r="P56" i="9"/>
  <c r="R56" i="9"/>
  <c r="P12" i="33"/>
  <c r="X12" i="33" s="1"/>
  <c r="P11" i="33"/>
  <c r="X11" i="33" s="1"/>
  <c r="P10" i="33"/>
  <c r="X10" i="33" s="1"/>
  <c r="P9" i="33"/>
  <c r="X9" i="33" s="1"/>
  <c r="P8" i="33"/>
  <c r="X8" i="33" s="1"/>
  <c r="P7" i="33"/>
  <c r="X7" i="33" s="1"/>
  <c r="P6" i="33"/>
  <c r="X6" i="33" s="1"/>
  <c r="P5" i="33"/>
  <c r="X5" i="33" s="1"/>
  <c r="P4" i="33"/>
  <c r="X4" i="33" s="1"/>
  <c r="P3" i="33"/>
  <c r="X3" i="33" s="1"/>
  <c r="P2" i="33"/>
  <c r="X2" i="33" s="1"/>
  <c r="T12" i="33"/>
  <c r="T11" i="33"/>
  <c r="V11" i="33" s="1"/>
  <c r="T10" i="33"/>
  <c r="T9" i="33"/>
  <c r="V9" i="33" s="1"/>
  <c r="T8" i="33"/>
  <c r="T7" i="33"/>
  <c r="V7" i="33" s="1"/>
  <c r="T6" i="33"/>
  <c r="T5" i="33"/>
  <c r="V5" i="33" s="1"/>
  <c r="T4" i="33"/>
  <c r="T3" i="33"/>
  <c r="V3" i="33" s="1"/>
  <c r="T2" i="33"/>
  <c r="V2" i="33" s="1"/>
  <c r="R4" i="33"/>
  <c r="V4" i="33"/>
  <c r="R6" i="33"/>
  <c r="V6" i="33"/>
  <c r="R8" i="33"/>
  <c r="V8" i="33"/>
  <c r="R10" i="33"/>
  <c r="V10" i="33"/>
  <c r="R12" i="33"/>
  <c r="V12" i="33"/>
  <c r="S21" i="33"/>
  <c r="O21" i="33"/>
  <c r="S23" i="33"/>
  <c r="O23" i="33"/>
  <c r="S25" i="33"/>
  <c r="O25" i="33"/>
  <c r="S27" i="33"/>
  <c r="O27" i="33"/>
  <c r="S29" i="33"/>
  <c r="O29" i="33"/>
  <c r="S31" i="33"/>
  <c r="O31" i="33"/>
  <c r="S32" i="33"/>
  <c r="O32" i="33"/>
  <c r="S35" i="33"/>
  <c r="O35" i="33"/>
  <c r="S36" i="33"/>
  <c r="O36" i="33"/>
  <c r="S39" i="33"/>
  <c r="O39" i="33"/>
  <c r="S40" i="33"/>
  <c r="O40" i="33"/>
  <c r="S43" i="33"/>
  <c r="O43" i="33"/>
  <c r="S44" i="33"/>
  <c r="O44" i="33"/>
  <c r="S47" i="33"/>
  <c r="O47" i="33"/>
  <c r="S48" i="33"/>
  <c r="O48" i="33"/>
  <c r="T13" i="34"/>
  <c r="V2" i="34"/>
  <c r="U15" i="34"/>
  <c r="U17" i="34"/>
  <c r="U19" i="34"/>
  <c r="U21" i="34"/>
  <c r="U23" i="34"/>
  <c r="U25" i="34"/>
  <c r="U27" i="34"/>
  <c r="U29" i="34"/>
  <c r="U31" i="34"/>
  <c r="U33" i="34"/>
  <c r="U35" i="34"/>
  <c r="U37" i="34"/>
  <c r="U39" i="34"/>
  <c r="U41" i="34"/>
  <c r="U43" i="34"/>
  <c r="U45" i="34"/>
  <c r="U47" i="34"/>
  <c r="U49" i="34"/>
  <c r="U51" i="34"/>
  <c r="U53" i="34"/>
  <c r="U55" i="34"/>
  <c r="U57" i="34"/>
  <c r="T59" i="34"/>
  <c r="V59" i="34"/>
  <c r="P59" i="34"/>
  <c r="V60" i="34"/>
  <c r="T60" i="34"/>
  <c r="P60" i="34"/>
  <c r="N13" i="43"/>
  <c r="N17" i="43"/>
  <c r="S10" i="43"/>
  <c r="R10" i="43"/>
  <c r="N21" i="43"/>
  <c r="S14" i="43"/>
  <c r="N25" i="43"/>
  <c r="S18" i="43"/>
  <c r="N29" i="43"/>
  <c r="S22" i="43"/>
  <c r="N33" i="43"/>
  <c r="S26" i="43"/>
  <c r="N37" i="43"/>
  <c r="S30" i="43"/>
  <c r="S34" i="43"/>
  <c r="S38" i="43"/>
  <c r="S56" i="43"/>
  <c r="N58" i="43"/>
  <c r="N55" i="36"/>
  <c r="R55" i="36"/>
  <c r="T58" i="36"/>
  <c r="R58" i="36"/>
  <c r="O2" i="37"/>
  <c r="S2" i="37"/>
  <c r="S3" i="37"/>
  <c r="O3" i="37"/>
  <c r="O4" i="37"/>
  <c r="S4" i="37"/>
  <c r="S5" i="37"/>
  <c r="O5" i="37"/>
  <c r="O6" i="37"/>
  <c r="S6" i="37"/>
  <c r="S7" i="37"/>
  <c r="O7" i="37"/>
  <c r="O8" i="37"/>
  <c r="S8" i="37"/>
  <c r="S10" i="37"/>
  <c r="O10" i="37"/>
  <c r="S11" i="37"/>
  <c r="O11" i="37"/>
  <c r="S14" i="37"/>
  <c r="O14" i="37"/>
  <c r="S15" i="37"/>
  <c r="O15" i="37"/>
  <c r="S18" i="37"/>
  <c r="O18" i="37"/>
  <c r="S19" i="37"/>
  <c r="O19" i="37"/>
  <c r="S22" i="37"/>
  <c r="O22" i="37"/>
  <c r="S23" i="37"/>
  <c r="O23" i="37"/>
  <c r="S26" i="37"/>
  <c r="O26" i="37"/>
  <c r="S27" i="37"/>
  <c r="O27" i="37"/>
  <c r="S30" i="37"/>
  <c r="O30" i="37"/>
  <c r="S31" i="37"/>
  <c r="O31" i="37"/>
  <c r="S32" i="37"/>
  <c r="O32" i="37"/>
  <c r="S33" i="37"/>
  <c r="O33" i="37"/>
  <c r="S34" i="37"/>
  <c r="O34" i="37"/>
  <c r="S35" i="37"/>
  <c r="O35" i="37"/>
  <c r="S36" i="37"/>
  <c r="O36" i="37"/>
  <c r="S37" i="37"/>
  <c r="O37" i="37"/>
  <c r="S38" i="37"/>
  <c r="O38" i="37"/>
  <c r="S39" i="37"/>
  <c r="O39" i="37"/>
  <c r="S40" i="37"/>
  <c r="O40" i="37"/>
  <c r="S41" i="37"/>
  <c r="O41" i="37"/>
  <c r="S42" i="37"/>
  <c r="O42" i="37"/>
  <c r="S43" i="37"/>
  <c r="O43" i="37"/>
  <c r="S44" i="37"/>
  <c r="O44" i="37"/>
  <c r="S45" i="37"/>
  <c r="O45" i="37"/>
  <c r="S46" i="37"/>
  <c r="O46" i="37"/>
  <c r="S47" i="37"/>
  <c r="O47" i="37"/>
  <c r="S48" i="37"/>
  <c r="O48" i="37"/>
  <c r="S49" i="37"/>
  <c r="O49" i="37"/>
  <c r="S50" i="37"/>
  <c r="O50" i="37"/>
  <c r="S51" i="37"/>
  <c r="O51" i="37"/>
  <c r="S52" i="37"/>
  <c r="O52" i="37"/>
  <c r="S53" i="37"/>
  <c r="O53" i="37"/>
  <c r="S54" i="37"/>
  <c r="O54" i="37"/>
  <c r="S55" i="37"/>
  <c r="O55" i="37"/>
  <c r="S56" i="37"/>
  <c r="O56" i="37"/>
  <c r="S57" i="37"/>
  <c r="O57" i="37"/>
  <c r="S58" i="37"/>
  <c r="O58" i="37"/>
  <c r="S59" i="37"/>
  <c r="O59" i="37"/>
  <c r="R47" i="38"/>
  <c r="P59" i="38"/>
  <c r="P60" i="38"/>
  <c r="V60" i="38"/>
  <c r="T60" i="38"/>
  <c r="T59" i="38"/>
  <c r="N51" i="38"/>
  <c r="R51" i="38"/>
  <c r="R55" i="38"/>
  <c r="R59" i="38"/>
  <c r="S70" i="38" s="1"/>
  <c r="U70" i="38" s="1"/>
  <c r="N42" i="40"/>
  <c r="R42" i="40"/>
  <c r="S2" i="41"/>
  <c r="O2" i="41"/>
  <c r="S3" i="41"/>
  <c r="O3" i="41"/>
  <c r="S4" i="41"/>
  <c r="O4" i="41"/>
  <c r="S5" i="41"/>
  <c r="O5" i="41"/>
  <c r="S6" i="41"/>
  <c r="O6" i="41"/>
  <c r="S7" i="41"/>
  <c r="O7" i="41"/>
  <c r="S8" i="41"/>
  <c r="O8" i="41"/>
  <c r="S9" i="41"/>
  <c r="O9" i="41"/>
  <c r="S10" i="41"/>
  <c r="O10" i="41"/>
  <c r="S11" i="41"/>
  <c r="O11" i="41"/>
  <c r="S12" i="41"/>
  <c r="O12" i="41"/>
  <c r="S13" i="41"/>
  <c r="O13" i="41"/>
  <c r="S15" i="41"/>
  <c r="O15" i="41"/>
  <c r="S17" i="41"/>
  <c r="O17" i="41"/>
  <c r="S19" i="41"/>
  <c r="O19" i="41"/>
  <c r="S21" i="41"/>
  <c r="O21" i="41"/>
  <c r="S23" i="41"/>
  <c r="O23" i="41"/>
  <c r="S25" i="41"/>
  <c r="O25" i="41"/>
  <c r="S28" i="41"/>
  <c r="O28" i="41"/>
  <c r="S29" i="41"/>
  <c r="O29" i="41"/>
  <c r="S32" i="41"/>
  <c r="O32" i="41"/>
  <c r="S33" i="41"/>
  <c r="O33" i="41"/>
  <c r="S36" i="41"/>
  <c r="O36" i="41"/>
  <c r="S37" i="41"/>
  <c r="O37" i="41"/>
  <c r="S40" i="41"/>
  <c r="O40" i="41"/>
  <c r="S41" i="41"/>
  <c r="O41" i="41"/>
  <c r="S42" i="41"/>
  <c r="O42" i="41"/>
  <c r="S43" i="41"/>
  <c r="O43" i="41"/>
  <c r="S44" i="41"/>
  <c r="O44" i="41"/>
  <c r="S45" i="41"/>
  <c r="O45" i="41"/>
  <c r="S46" i="41"/>
  <c r="O46" i="41"/>
  <c r="S47" i="41"/>
  <c r="O47" i="41"/>
  <c r="S48" i="41"/>
  <c r="O48" i="41"/>
  <c r="S49" i="41"/>
  <c r="O49" i="41"/>
  <c r="S50" i="41"/>
  <c r="O50" i="41"/>
  <c r="S51" i="41"/>
  <c r="O51" i="41"/>
  <c r="S52" i="41"/>
  <c r="O52" i="41"/>
  <c r="S53" i="41"/>
  <c r="O53" i="41"/>
  <c r="S54" i="41"/>
  <c r="O54" i="41"/>
  <c r="S55" i="41"/>
  <c r="O55" i="41"/>
  <c r="S56" i="41"/>
  <c r="O56" i="41"/>
  <c r="S57" i="41"/>
  <c r="O57" i="41"/>
  <c r="P59" i="41"/>
  <c r="N26" i="42"/>
  <c r="R26" i="42"/>
  <c r="V59" i="42"/>
  <c r="P59" i="42"/>
  <c r="T59" i="42"/>
  <c r="T55" i="45"/>
  <c r="P55" i="45"/>
  <c r="V58" i="45"/>
  <c r="P58" i="45"/>
  <c r="P59" i="45"/>
  <c r="T59" i="45"/>
  <c r="V59" i="45"/>
  <c r="R53" i="45"/>
  <c r="N53" i="45"/>
  <c r="R57" i="45"/>
  <c r="S68" i="45" s="1"/>
  <c r="U68" i="45" s="1"/>
  <c r="N57" i="45"/>
  <c r="W16" i="47"/>
  <c r="Q16" i="47"/>
  <c r="S59" i="32"/>
  <c r="U59" i="32" s="1"/>
  <c r="S60" i="32"/>
  <c r="U60" i="32" s="1"/>
  <c r="T58" i="26"/>
  <c r="V58" i="26" s="1"/>
  <c r="T59" i="26"/>
  <c r="V59" i="26" s="1"/>
  <c r="T60" i="26"/>
  <c r="V60" i="26" s="1"/>
  <c r="S60" i="25"/>
  <c r="U60" i="25" s="1"/>
  <c r="T60" i="24"/>
  <c r="V60" i="24" s="1"/>
  <c r="T59" i="24"/>
  <c r="V59" i="24" s="1"/>
  <c r="O59" i="24"/>
  <c r="P60" i="24" s="1"/>
  <c r="S59" i="23"/>
  <c r="U59" i="23" s="1"/>
  <c r="S60" i="23"/>
  <c r="U60" i="23" s="1"/>
  <c r="T59" i="22"/>
  <c r="V59" i="22" s="1"/>
  <c r="T60" i="22"/>
  <c r="V60" i="22" s="1"/>
  <c r="T59" i="18"/>
  <c r="V59" i="18" s="1"/>
  <c r="Q45" i="47"/>
  <c r="W50" i="47"/>
  <c r="W44" i="47"/>
  <c r="W48" i="47"/>
  <c r="Q59" i="47"/>
  <c r="Q53" i="47"/>
  <c r="Q55" i="47"/>
  <c r="Q57" i="47"/>
  <c r="Q43" i="47"/>
  <c r="W42" i="47"/>
  <c r="W40" i="47"/>
  <c r="W38" i="47"/>
  <c r="Q39" i="47"/>
  <c r="Q41" i="47"/>
  <c r="Q58" i="47"/>
  <c r="Q51" i="47"/>
  <c r="Q21" i="47"/>
  <c r="Q6" i="47"/>
  <c r="W47" i="47"/>
  <c r="W4" i="47"/>
  <c r="Q34" i="47"/>
  <c r="W54" i="47"/>
  <c r="W36" i="47"/>
  <c r="W49" i="47"/>
  <c r="W46" i="47"/>
  <c r="Q52" i="47"/>
  <c r="Q18" i="47"/>
  <c r="W23" i="47"/>
  <c r="W5" i="47"/>
  <c r="Q29" i="47"/>
  <c r="Q32" i="47"/>
  <c r="W24" i="47"/>
  <c r="W9" i="47"/>
  <c r="X59" i="41"/>
  <c r="R59" i="41"/>
  <c r="S58" i="41"/>
  <c r="T59" i="41" s="1"/>
  <c r="V59" i="41" s="1"/>
  <c r="P58" i="41"/>
  <c r="R58" i="41" s="1"/>
  <c r="S7" i="21"/>
  <c r="S5" i="21"/>
  <c r="S3" i="21"/>
  <c r="S6" i="21"/>
  <c r="S4" i="21"/>
  <c r="S2" i="21"/>
  <c r="T43" i="20"/>
  <c r="V43" i="20" s="1"/>
  <c r="T55" i="20"/>
  <c r="V13" i="20"/>
  <c r="T35" i="20"/>
  <c r="T39" i="20"/>
  <c r="V39" i="20" s="1"/>
  <c r="T47" i="20"/>
  <c r="T51" i="20"/>
  <c r="T36" i="20"/>
  <c r="V36" i="20" s="1"/>
  <c r="T40" i="20"/>
  <c r="V40" i="20" s="1"/>
  <c r="T44" i="20"/>
  <c r="V34" i="20"/>
  <c r="T48" i="20"/>
  <c r="V48" i="20" s="1"/>
  <c r="V38" i="20"/>
  <c r="T52" i="20"/>
  <c r="V52" i="20" s="1"/>
  <c r="V42" i="20"/>
  <c r="T56" i="20"/>
  <c r="V56" i="20" s="1"/>
  <c r="V46" i="20"/>
  <c r="V50" i="20"/>
  <c r="V54" i="20"/>
  <c r="V58" i="20"/>
  <c r="V44" i="20"/>
  <c r="T33" i="20"/>
  <c r="V33" i="20" s="1"/>
  <c r="T37" i="20"/>
  <c r="V37" i="20" s="1"/>
  <c r="T41" i="20"/>
  <c r="V41" i="20" s="1"/>
  <c r="T45" i="20"/>
  <c r="V45" i="20" s="1"/>
  <c r="V35" i="20"/>
  <c r="T49" i="20"/>
  <c r="V49" i="20" s="1"/>
  <c r="T53" i="20"/>
  <c r="V53" i="20" s="1"/>
  <c r="T57" i="20"/>
  <c r="V57" i="20" s="1"/>
  <c r="V47" i="20"/>
  <c r="V51" i="20"/>
  <c r="V55" i="20"/>
  <c r="T3" i="21"/>
  <c r="U3" i="21" s="1"/>
  <c r="N4" i="21"/>
  <c r="N6" i="21"/>
  <c r="P7" i="21"/>
  <c r="V10" i="21"/>
  <c r="T11" i="21"/>
  <c r="N12" i="21"/>
  <c r="V14" i="21"/>
  <c r="T15" i="21"/>
  <c r="R20" i="21"/>
  <c r="R22" i="21"/>
  <c r="N24" i="21"/>
  <c r="T25" i="21"/>
  <c r="N26" i="21"/>
  <c r="T27" i="21"/>
  <c r="R28" i="21"/>
  <c r="S34" i="21" s="1"/>
  <c r="V30" i="21"/>
  <c r="T31" i="21"/>
  <c r="N34" i="21"/>
  <c r="T35" i="21"/>
  <c r="N36" i="21"/>
  <c r="V36" i="21"/>
  <c r="T37" i="21"/>
  <c r="R38" i="21"/>
  <c r="P39" i="21"/>
  <c r="N40" i="21"/>
  <c r="V40" i="21"/>
  <c r="T41" i="21"/>
  <c r="R42" i="21"/>
  <c r="T43" i="21"/>
  <c r="R44" i="21"/>
  <c r="T45" i="21"/>
  <c r="R46" i="21"/>
  <c r="P47" i="21"/>
  <c r="P48" i="21"/>
  <c r="P49" i="21"/>
  <c r="V55" i="21"/>
  <c r="P58" i="21"/>
  <c r="P12" i="18"/>
  <c r="P10" i="18"/>
  <c r="P8" i="18"/>
  <c r="P6" i="18"/>
  <c r="R6" i="18" s="1"/>
  <c r="P4" i="18"/>
  <c r="P2" i="18"/>
  <c r="P11" i="18"/>
  <c r="P9" i="18"/>
  <c r="P7" i="18"/>
  <c r="P5" i="18"/>
  <c r="P3" i="18"/>
  <c r="X3" i="18" s="1"/>
  <c r="R5" i="18"/>
  <c r="P3" i="20"/>
  <c r="R3" i="20" s="1"/>
  <c r="T3" i="20"/>
  <c r="V3" i="20" s="1"/>
  <c r="P5" i="20"/>
  <c r="X5" i="20" s="1"/>
  <c r="T5" i="20"/>
  <c r="V5" i="20" s="1"/>
  <c r="P7" i="20"/>
  <c r="R7" i="20" s="1"/>
  <c r="T7" i="20"/>
  <c r="V7" i="20" s="1"/>
  <c r="P9" i="20"/>
  <c r="X9" i="20" s="1"/>
  <c r="T9" i="20"/>
  <c r="V9" i="20" s="1"/>
  <c r="P11" i="20"/>
  <c r="X11" i="20" s="1"/>
  <c r="T11" i="20"/>
  <c r="V11" i="20" s="1"/>
  <c r="V48" i="21"/>
  <c r="R49" i="21"/>
  <c r="R50" i="21"/>
  <c r="T52" i="21"/>
  <c r="T53" i="21"/>
  <c r="R54" i="21"/>
  <c r="P55" i="21"/>
  <c r="N56" i="21"/>
  <c r="V56" i="21"/>
  <c r="T57" i="21"/>
  <c r="R58" i="21"/>
  <c r="R2" i="18"/>
  <c r="X7" i="18"/>
  <c r="R10" i="18"/>
  <c r="X11" i="18"/>
  <c r="O13" i="18"/>
  <c r="P13" i="18" s="1"/>
  <c r="X13" i="18"/>
  <c r="S17" i="18"/>
  <c r="O17" i="18"/>
  <c r="S21" i="18"/>
  <c r="O21" i="18"/>
  <c r="S25" i="18"/>
  <c r="T36" i="18" s="1"/>
  <c r="O25" i="18"/>
  <c r="T40" i="18"/>
  <c r="T44" i="18"/>
  <c r="T48" i="18"/>
  <c r="T52" i="18"/>
  <c r="T56" i="18"/>
  <c r="S57" i="23"/>
  <c r="S58" i="23"/>
  <c r="S56" i="23"/>
  <c r="T13" i="28"/>
  <c r="V13" i="28" s="1"/>
  <c r="T12" i="28"/>
  <c r="V12" i="28" s="1"/>
  <c r="T11" i="28"/>
  <c r="V11" i="28" s="1"/>
  <c r="T10" i="28"/>
  <c r="V10" i="28" s="1"/>
  <c r="T9" i="28"/>
  <c r="V9" i="28" s="1"/>
  <c r="T8" i="28"/>
  <c r="V8" i="28" s="1"/>
  <c r="T7" i="28"/>
  <c r="V7" i="28" s="1"/>
  <c r="T6" i="28"/>
  <c r="V6" i="28" s="1"/>
  <c r="T5" i="28"/>
  <c r="V5" i="28" s="1"/>
  <c r="T4" i="28"/>
  <c r="V4" i="28" s="1"/>
  <c r="T3" i="28"/>
  <c r="V3" i="28" s="1"/>
  <c r="T2" i="28"/>
  <c r="V2" i="28" s="1"/>
  <c r="T17" i="28"/>
  <c r="V17" i="28" s="1"/>
  <c r="T21" i="28"/>
  <c r="V21" i="28" s="1"/>
  <c r="T25" i="28"/>
  <c r="V25" i="28" s="1"/>
  <c r="T29" i="28"/>
  <c r="V29" i="28" s="1"/>
  <c r="T33" i="28"/>
  <c r="V33" i="28" s="1"/>
  <c r="T37" i="28"/>
  <c r="V37" i="28" s="1"/>
  <c r="T41" i="28"/>
  <c r="V41" i="28" s="1"/>
  <c r="T45" i="28"/>
  <c r="V45" i="28" s="1"/>
  <c r="T49" i="28"/>
  <c r="V49" i="28" s="1"/>
  <c r="T53" i="28"/>
  <c r="V53" i="28" s="1"/>
  <c r="T57" i="28"/>
  <c r="V57" i="28" s="1"/>
  <c r="O28" i="29"/>
  <c r="O29" i="29"/>
  <c r="Q29" i="29" s="1"/>
  <c r="O37" i="29"/>
  <c r="N2" i="21"/>
  <c r="T5" i="21"/>
  <c r="U5" i="21" s="1"/>
  <c r="V8" i="21"/>
  <c r="N10" i="21"/>
  <c r="T13" i="21"/>
  <c r="R14" i="21"/>
  <c r="N16" i="21"/>
  <c r="R18" i="21"/>
  <c r="S29" i="21" s="1"/>
  <c r="U29" i="21" s="1"/>
  <c r="P19" i="21"/>
  <c r="V20" i="21"/>
  <c r="T21" i="21"/>
  <c r="V24" i="21"/>
  <c r="P27" i="21"/>
  <c r="P29" i="21"/>
  <c r="N30" i="21"/>
  <c r="P31" i="21"/>
  <c r="N32" i="21"/>
  <c r="O13" i="20"/>
  <c r="S14" i="20"/>
  <c r="O15" i="20"/>
  <c r="O16" i="20"/>
  <c r="S17" i="20"/>
  <c r="S18" i="20"/>
  <c r="O19" i="20"/>
  <c r="O20" i="20"/>
  <c r="S21" i="20"/>
  <c r="T32" i="20" s="1"/>
  <c r="V32" i="20" s="1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P2" i="21"/>
  <c r="T2" i="21"/>
  <c r="U2" i="21" s="1"/>
  <c r="N3" i="21"/>
  <c r="V3" i="21"/>
  <c r="P4" i="21"/>
  <c r="T4" i="21"/>
  <c r="U4" i="21" s="1"/>
  <c r="N5" i="21"/>
  <c r="V5" i="21"/>
  <c r="P6" i="21"/>
  <c r="T6" i="21"/>
  <c r="U6" i="21" s="1"/>
  <c r="N7" i="21"/>
  <c r="V7" i="21"/>
  <c r="P8" i="21"/>
  <c r="T8" i="21"/>
  <c r="N9" i="21"/>
  <c r="V9" i="21"/>
  <c r="P10" i="21"/>
  <c r="T10" i="21"/>
  <c r="N11" i="21"/>
  <c r="V11" i="21"/>
  <c r="P12" i="21"/>
  <c r="T12" i="21"/>
  <c r="N13" i="21"/>
  <c r="P14" i="21"/>
  <c r="T14" i="21"/>
  <c r="N15" i="21"/>
  <c r="P16" i="21"/>
  <c r="T16" i="21"/>
  <c r="N17" i="21"/>
  <c r="P18" i="21"/>
  <c r="T18" i="21"/>
  <c r="N19" i="21"/>
  <c r="P20" i="21"/>
  <c r="T20" i="21"/>
  <c r="N21" i="21"/>
  <c r="P22" i="21"/>
  <c r="T22" i="21"/>
  <c r="N23" i="21"/>
  <c r="P24" i="21"/>
  <c r="T24" i="21"/>
  <c r="N25" i="21"/>
  <c r="P26" i="21"/>
  <c r="T26" i="21"/>
  <c r="N27" i="21"/>
  <c r="P28" i="21"/>
  <c r="T28" i="21"/>
  <c r="N29" i="21"/>
  <c r="P30" i="21"/>
  <c r="T30" i="21"/>
  <c r="N31" i="21"/>
  <c r="P32" i="21"/>
  <c r="T32" i="21"/>
  <c r="N33" i="21"/>
  <c r="P34" i="21"/>
  <c r="T34" i="21"/>
  <c r="N35" i="21"/>
  <c r="P36" i="21"/>
  <c r="T36" i="21"/>
  <c r="N37" i="21"/>
  <c r="P38" i="21"/>
  <c r="T38" i="21"/>
  <c r="N39" i="21"/>
  <c r="P40" i="21"/>
  <c r="T40" i="21"/>
  <c r="N41" i="21"/>
  <c r="P42" i="21"/>
  <c r="T42" i="21"/>
  <c r="N43" i="21"/>
  <c r="P44" i="21"/>
  <c r="T44" i="21"/>
  <c r="N45" i="21"/>
  <c r="P46" i="21"/>
  <c r="T46" i="21"/>
  <c r="N47" i="21"/>
  <c r="O58" i="21" s="1"/>
  <c r="W58" i="21" s="1"/>
  <c r="T50" i="21"/>
  <c r="T51" i="21"/>
  <c r="P52" i="21"/>
  <c r="P53" i="21"/>
  <c r="T54" i="21"/>
  <c r="R55" i="21"/>
  <c r="P56" i="21"/>
  <c r="V57" i="21"/>
  <c r="T58" i="21"/>
  <c r="T13" i="18"/>
  <c r="T12" i="18"/>
  <c r="V12" i="18" s="1"/>
  <c r="T10" i="18"/>
  <c r="T8" i="18"/>
  <c r="V8" i="18" s="1"/>
  <c r="T6" i="18"/>
  <c r="T4" i="18"/>
  <c r="V4" i="18" s="1"/>
  <c r="T2" i="18"/>
  <c r="T11" i="18"/>
  <c r="T9" i="18"/>
  <c r="T7" i="18"/>
  <c r="T5" i="18"/>
  <c r="V5" i="18" s="1"/>
  <c r="T3" i="18"/>
  <c r="V3" i="18" s="1"/>
  <c r="R3" i="18"/>
  <c r="X4" i="18"/>
  <c r="R7" i="18"/>
  <c r="X8" i="18"/>
  <c r="V9" i="18"/>
  <c r="R11" i="18"/>
  <c r="X12" i="18"/>
  <c r="R13" i="18"/>
  <c r="S14" i="18"/>
  <c r="O14" i="18"/>
  <c r="S18" i="18"/>
  <c r="O18" i="18"/>
  <c r="S22" i="18"/>
  <c r="O22" i="18"/>
  <c r="T37" i="18"/>
  <c r="T41" i="18"/>
  <c r="T45" i="18"/>
  <c r="T49" i="18"/>
  <c r="V39" i="18"/>
  <c r="T53" i="18"/>
  <c r="V43" i="18"/>
  <c r="T57" i="18"/>
  <c r="V47" i="18"/>
  <c r="V51" i="18"/>
  <c r="V55" i="18"/>
  <c r="U15" i="19"/>
  <c r="U17" i="19"/>
  <c r="U19" i="19"/>
  <c r="U27" i="19"/>
  <c r="U29" i="19"/>
  <c r="U31" i="19"/>
  <c r="U33" i="19"/>
  <c r="U35" i="19"/>
  <c r="U43" i="19"/>
  <c r="U45" i="19"/>
  <c r="U47" i="19"/>
  <c r="U49" i="19"/>
  <c r="U51" i="19"/>
  <c r="T58" i="22"/>
  <c r="T57" i="22"/>
  <c r="V57" i="22" s="1"/>
  <c r="T56" i="22"/>
  <c r="V56" i="22" s="1"/>
  <c r="S12" i="29"/>
  <c r="S10" i="29"/>
  <c r="S8" i="29"/>
  <c r="S6" i="29"/>
  <c r="S4" i="29"/>
  <c r="S2" i="29"/>
  <c r="S13" i="29"/>
  <c r="S11" i="29"/>
  <c r="S9" i="29"/>
  <c r="S7" i="29"/>
  <c r="U7" i="29" s="1"/>
  <c r="S5" i="29"/>
  <c r="S3" i="29"/>
  <c r="O32" i="29"/>
  <c r="V6" i="21"/>
  <c r="T7" i="21"/>
  <c r="U7" i="21" s="1"/>
  <c r="R8" i="21"/>
  <c r="S19" i="21" s="1"/>
  <c r="U19" i="21" s="1"/>
  <c r="P9" i="21"/>
  <c r="P11" i="21"/>
  <c r="V12" i="21"/>
  <c r="P13" i="21"/>
  <c r="P15" i="21"/>
  <c r="T17" i="21"/>
  <c r="V18" i="21"/>
  <c r="V22" i="21"/>
  <c r="T23" i="21"/>
  <c r="V26" i="21"/>
  <c r="P33" i="21"/>
  <c r="V34" i="21"/>
  <c r="P43" i="21"/>
  <c r="P2" i="20"/>
  <c r="X2" i="20" s="1"/>
  <c r="T2" i="20"/>
  <c r="V2" i="20" s="1"/>
  <c r="P4" i="20"/>
  <c r="R4" i="20" s="1"/>
  <c r="T4" i="20"/>
  <c r="V4" i="20" s="1"/>
  <c r="P6" i="20"/>
  <c r="X6" i="20" s="1"/>
  <c r="T6" i="20"/>
  <c r="V6" i="20" s="1"/>
  <c r="P8" i="20"/>
  <c r="X8" i="20" s="1"/>
  <c r="T8" i="20"/>
  <c r="V8" i="20" s="1"/>
  <c r="P10" i="20"/>
  <c r="R10" i="20" s="1"/>
  <c r="T10" i="20"/>
  <c r="V10" i="20" s="1"/>
  <c r="P12" i="20"/>
  <c r="X12" i="20" s="1"/>
  <c r="T12" i="20"/>
  <c r="V12" i="20" s="1"/>
  <c r="T48" i="21"/>
  <c r="P50" i="21"/>
  <c r="P51" i="21"/>
  <c r="R53" i="21"/>
  <c r="V54" i="21"/>
  <c r="V2" i="18"/>
  <c r="T14" i="18"/>
  <c r="V14" i="18" s="1"/>
  <c r="R4" i="18"/>
  <c r="X5" i="18"/>
  <c r="V6" i="18"/>
  <c r="R8" i="18"/>
  <c r="X9" i="18"/>
  <c r="V10" i="18"/>
  <c r="R12" i="18"/>
  <c r="S15" i="18"/>
  <c r="T15" i="18" s="1"/>
  <c r="V15" i="18" s="1"/>
  <c r="O15" i="18"/>
  <c r="S19" i="18"/>
  <c r="O19" i="18"/>
  <c r="S23" i="18"/>
  <c r="O23" i="18"/>
  <c r="T38" i="18"/>
  <c r="V38" i="18" s="1"/>
  <c r="T42" i="18"/>
  <c r="V42" i="18" s="1"/>
  <c r="T46" i="18"/>
  <c r="V46" i="18" s="1"/>
  <c r="V36" i="18"/>
  <c r="T50" i="18"/>
  <c r="V50" i="18" s="1"/>
  <c r="V40" i="18"/>
  <c r="T54" i="18"/>
  <c r="V54" i="18" s="1"/>
  <c r="V44" i="18"/>
  <c r="T58" i="18"/>
  <c r="V58" i="18" s="1"/>
  <c r="V48" i="18"/>
  <c r="V52" i="18"/>
  <c r="V56" i="18"/>
  <c r="S13" i="19"/>
  <c r="U13" i="19" s="1"/>
  <c r="S11" i="19"/>
  <c r="S9" i="19"/>
  <c r="S7" i="19"/>
  <c r="S5" i="19"/>
  <c r="S3" i="19"/>
  <c r="S12" i="19"/>
  <c r="S10" i="19"/>
  <c r="S8" i="19"/>
  <c r="S6" i="19"/>
  <c r="S4" i="19"/>
  <c r="S2" i="19"/>
  <c r="V58" i="22"/>
  <c r="U58" i="23"/>
  <c r="P59" i="24"/>
  <c r="P58" i="24"/>
  <c r="S58" i="25"/>
  <c r="S56" i="25"/>
  <c r="S54" i="25"/>
  <c r="S53" i="25"/>
  <c r="U53" i="25" s="1"/>
  <c r="P3" i="21"/>
  <c r="V4" i="21"/>
  <c r="P5" i="21"/>
  <c r="P37" i="21"/>
  <c r="P41" i="21"/>
  <c r="P45" i="21"/>
  <c r="V49" i="21"/>
  <c r="X2" i="18"/>
  <c r="X6" i="18"/>
  <c r="V7" i="18"/>
  <c r="R9" i="18"/>
  <c r="X10" i="18"/>
  <c r="V11" i="18"/>
  <c r="V13" i="18"/>
  <c r="S16" i="18"/>
  <c r="O16" i="18"/>
  <c r="S20" i="18"/>
  <c r="O20" i="18"/>
  <c r="S24" i="18"/>
  <c r="T35" i="18" s="1"/>
  <c r="V35" i="18" s="1"/>
  <c r="O24" i="18"/>
  <c r="V37" i="18"/>
  <c r="V41" i="18"/>
  <c r="V45" i="18"/>
  <c r="V49" i="18"/>
  <c r="V53" i="18"/>
  <c r="V57" i="18"/>
  <c r="S59" i="25"/>
  <c r="U59" i="25" s="1"/>
  <c r="T16" i="28"/>
  <c r="V16" i="28" s="1"/>
  <c r="T20" i="28"/>
  <c r="V20" i="28" s="1"/>
  <c r="T24" i="28"/>
  <c r="V24" i="28" s="1"/>
  <c r="T28" i="28"/>
  <c r="V28" i="28" s="1"/>
  <c r="T32" i="28"/>
  <c r="V32" i="28" s="1"/>
  <c r="T36" i="28"/>
  <c r="V36" i="28" s="1"/>
  <c r="T40" i="28"/>
  <c r="V40" i="28" s="1"/>
  <c r="T44" i="28"/>
  <c r="V44" i="28" s="1"/>
  <c r="T48" i="28"/>
  <c r="V48" i="28" s="1"/>
  <c r="T52" i="28"/>
  <c r="V52" i="28" s="1"/>
  <c r="T56" i="28"/>
  <c r="V56" i="28" s="1"/>
  <c r="U13" i="29"/>
  <c r="P52" i="25"/>
  <c r="Q52" i="25" s="1"/>
  <c r="T52" i="25"/>
  <c r="U52" i="25" s="1"/>
  <c r="N53" i="25"/>
  <c r="V53" i="25"/>
  <c r="P54" i="25"/>
  <c r="T54" i="25"/>
  <c r="U54" i="25" s="1"/>
  <c r="N55" i="25"/>
  <c r="V55" i="25"/>
  <c r="P56" i="25"/>
  <c r="T56" i="25"/>
  <c r="N57" i="25"/>
  <c r="V57" i="25"/>
  <c r="P58" i="25"/>
  <c r="T58" i="25"/>
  <c r="U58" i="25" s="1"/>
  <c r="N59" i="25"/>
  <c r="V59" i="25"/>
  <c r="O58" i="26"/>
  <c r="O2" i="28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P2" i="29"/>
  <c r="T2" i="29"/>
  <c r="U2" i="29" s="1"/>
  <c r="N3" i="29"/>
  <c r="V3" i="29"/>
  <c r="P4" i="29"/>
  <c r="T4" i="29"/>
  <c r="U4" i="29" s="1"/>
  <c r="N5" i="29"/>
  <c r="V5" i="29"/>
  <c r="P6" i="29"/>
  <c r="T6" i="29"/>
  <c r="U6" i="29" s="1"/>
  <c r="N7" i="29"/>
  <c r="V7" i="29"/>
  <c r="P8" i="29"/>
  <c r="T8" i="29"/>
  <c r="U8" i="29" s="1"/>
  <c r="N9" i="29"/>
  <c r="V9" i="29"/>
  <c r="P10" i="29"/>
  <c r="T10" i="29"/>
  <c r="U10" i="29" s="1"/>
  <c r="N11" i="29"/>
  <c r="V11" i="29"/>
  <c r="P12" i="29"/>
  <c r="T12" i="29"/>
  <c r="U12" i="29" s="1"/>
  <c r="N13" i="29"/>
  <c r="V13" i="29"/>
  <c r="P14" i="29"/>
  <c r="T14" i="29"/>
  <c r="T16" i="29"/>
  <c r="R19" i="29"/>
  <c r="P20" i="29"/>
  <c r="T22" i="29"/>
  <c r="R23" i="29"/>
  <c r="P24" i="29"/>
  <c r="T26" i="29"/>
  <c r="R27" i="29"/>
  <c r="P28" i="29"/>
  <c r="V29" i="29"/>
  <c r="T30" i="29"/>
  <c r="T42" i="29"/>
  <c r="P42" i="29"/>
  <c r="R31" i="29"/>
  <c r="P32" i="29"/>
  <c r="V33" i="29"/>
  <c r="T34" i="29"/>
  <c r="T46" i="29"/>
  <c r="P46" i="29"/>
  <c r="R35" i="29"/>
  <c r="P36" i="29"/>
  <c r="V37" i="29"/>
  <c r="T38" i="29"/>
  <c r="V50" i="29"/>
  <c r="T50" i="29"/>
  <c r="P50" i="29"/>
  <c r="R39" i="29"/>
  <c r="R40" i="29"/>
  <c r="V52" i="29"/>
  <c r="T52" i="29"/>
  <c r="P52" i="29"/>
  <c r="P45" i="29"/>
  <c r="T57" i="29"/>
  <c r="V46" i="29"/>
  <c r="R48" i="29"/>
  <c r="T14" i="31"/>
  <c r="T18" i="31"/>
  <c r="T22" i="31"/>
  <c r="T24" i="31"/>
  <c r="V14" i="31"/>
  <c r="T28" i="31"/>
  <c r="V18" i="31"/>
  <c r="T32" i="31"/>
  <c r="V22" i="31"/>
  <c r="T36" i="31"/>
  <c r="T40" i="31"/>
  <c r="T44" i="31"/>
  <c r="T48" i="31"/>
  <c r="T52" i="31"/>
  <c r="T56" i="31"/>
  <c r="S10" i="9"/>
  <c r="S14" i="9"/>
  <c r="S18" i="9"/>
  <c r="S22" i="9"/>
  <c r="S26" i="9"/>
  <c r="S30" i="9"/>
  <c r="S34" i="9"/>
  <c r="S38" i="9"/>
  <c r="S42" i="9"/>
  <c r="S46" i="9"/>
  <c r="S50" i="9"/>
  <c r="S54" i="9"/>
  <c r="S58" i="9"/>
  <c r="T43" i="33"/>
  <c r="T46" i="33"/>
  <c r="T48" i="33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P2" i="19"/>
  <c r="T2" i="19"/>
  <c r="U2" i="19" s="1"/>
  <c r="N3" i="19"/>
  <c r="V3" i="19"/>
  <c r="P4" i="19"/>
  <c r="T4" i="19"/>
  <c r="U4" i="19" s="1"/>
  <c r="N5" i="19"/>
  <c r="V5" i="19"/>
  <c r="P6" i="19"/>
  <c r="T6" i="19"/>
  <c r="N7" i="19"/>
  <c r="V7" i="19"/>
  <c r="P8" i="19"/>
  <c r="T8" i="19"/>
  <c r="N9" i="19"/>
  <c r="V9" i="19"/>
  <c r="P10" i="19"/>
  <c r="T10" i="19"/>
  <c r="N11" i="19"/>
  <c r="V11" i="19"/>
  <c r="P12" i="19"/>
  <c r="T12" i="19"/>
  <c r="U12" i="19" s="1"/>
  <c r="N13" i="19"/>
  <c r="V13" i="19"/>
  <c r="P14" i="19"/>
  <c r="T14" i="19"/>
  <c r="U14" i="19" s="1"/>
  <c r="N15" i="19"/>
  <c r="V15" i="19"/>
  <c r="P16" i="19"/>
  <c r="T16" i="19"/>
  <c r="U16" i="19" s="1"/>
  <c r="N17" i="19"/>
  <c r="V17" i="19"/>
  <c r="P18" i="19"/>
  <c r="T18" i="19"/>
  <c r="U18" i="19" s="1"/>
  <c r="N19" i="19"/>
  <c r="V19" i="19"/>
  <c r="P20" i="19"/>
  <c r="T20" i="19"/>
  <c r="U20" i="19" s="1"/>
  <c r="N21" i="19"/>
  <c r="V21" i="19"/>
  <c r="P22" i="19"/>
  <c r="T22" i="19"/>
  <c r="U22" i="19" s="1"/>
  <c r="N23" i="19"/>
  <c r="V23" i="19"/>
  <c r="P24" i="19"/>
  <c r="T24" i="19"/>
  <c r="U24" i="19" s="1"/>
  <c r="N25" i="19"/>
  <c r="V25" i="19"/>
  <c r="P26" i="19"/>
  <c r="T26" i="19"/>
  <c r="U26" i="19" s="1"/>
  <c r="N27" i="19"/>
  <c r="V27" i="19"/>
  <c r="P28" i="19"/>
  <c r="T28" i="19"/>
  <c r="U28" i="19" s="1"/>
  <c r="N29" i="19"/>
  <c r="V29" i="19"/>
  <c r="P30" i="19"/>
  <c r="T30" i="19"/>
  <c r="U30" i="19" s="1"/>
  <c r="N31" i="19"/>
  <c r="V31" i="19"/>
  <c r="P32" i="19"/>
  <c r="T32" i="19"/>
  <c r="U32" i="19" s="1"/>
  <c r="N33" i="19"/>
  <c r="V33" i="19"/>
  <c r="P34" i="19"/>
  <c r="T34" i="19"/>
  <c r="U34" i="19" s="1"/>
  <c r="N35" i="19"/>
  <c r="V35" i="19"/>
  <c r="P36" i="19"/>
  <c r="T36" i="19"/>
  <c r="U36" i="19" s="1"/>
  <c r="N37" i="19"/>
  <c r="V37" i="19"/>
  <c r="P38" i="19"/>
  <c r="T38" i="19"/>
  <c r="U38" i="19" s="1"/>
  <c r="N39" i="19"/>
  <c r="V39" i="19"/>
  <c r="P40" i="19"/>
  <c r="T40" i="19"/>
  <c r="U40" i="19" s="1"/>
  <c r="N41" i="19"/>
  <c r="V41" i="19"/>
  <c r="P42" i="19"/>
  <c r="T42" i="19"/>
  <c r="U42" i="19" s="1"/>
  <c r="N43" i="19"/>
  <c r="V43" i="19"/>
  <c r="P44" i="19"/>
  <c r="T44" i="19"/>
  <c r="U44" i="19" s="1"/>
  <c r="N45" i="19"/>
  <c r="V45" i="19"/>
  <c r="P46" i="19"/>
  <c r="T46" i="19"/>
  <c r="U46" i="19" s="1"/>
  <c r="N47" i="19"/>
  <c r="V47" i="19"/>
  <c r="P48" i="19"/>
  <c r="T48" i="19"/>
  <c r="U48" i="19" s="1"/>
  <c r="N49" i="19"/>
  <c r="V49" i="19"/>
  <c r="P50" i="19"/>
  <c r="T50" i="19"/>
  <c r="U50" i="19" s="1"/>
  <c r="N51" i="19"/>
  <c r="V51" i="19"/>
  <c r="P52" i="19"/>
  <c r="T52" i="19"/>
  <c r="U52" i="19" s="1"/>
  <c r="N53" i="19"/>
  <c r="V53" i="19"/>
  <c r="P54" i="19"/>
  <c r="T54" i="19"/>
  <c r="U54" i="19" s="1"/>
  <c r="N55" i="19"/>
  <c r="V55" i="19"/>
  <c r="P56" i="19"/>
  <c r="T56" i="19"/>
  <c r="U56" i="19" s="1"/>
  <c r="N57" i="19"/>
  <c r="V57" i="19"/>
  <c r="P58" i="19"/>
  <c r="T58" i="19"/>
  <c r="U58" i="19" s="1"/>
  <c r="O56" i="22"/>
  <c r="O57" i="22"/>
  <c r="O58" i="22"/>
  <c r="P56" i="23"/>
  <c r="T56" i="23"/>
  <c r="U56" i="23" s="1"/>
  <c r="N57" i="23"/>
  <c r="V57" i="23"/>
  <c r="P58" i="23"/>
  <c r="S55" i="25"/>
  <c r="S57" i="25"/>
  <c r="V17" i="29"/>
  <c r="V18" i="29"/>
  <c r="R20" i="29"/>
  <c r="V22" i="29"/>
  <c r="R24" i="29"/>
  <c r="V26" i="29"/>
  <c r="T27" i="29"/>
  <c r="R28" i="29"/>
  <c r="V30" i="29"/>
  <c r="T31" i="29"/>
  <c r="V43" i="29"/>
  <c r="R32" i="29"/>
  <c r="P33" i="29"/>
  <c r="V34" i="29"/>
  <c r="T35" i="29"/>
  <c r="V47" i="29"/>
  <c r="R36" i="29"/>
  <c r="S47" i="29" s="1"/>
  <c r="P37" i="29"/>
  <c r="V38" i="29"/>
  <c r="T39" i="29"/>
  <c r="T51" i="29"/>
  <c r="V40" i="29"/>
  <c r="S53" i="29"/>
  <c r="V54" i="29"/>
  <c r="T54" i="29"/>
  <c r="P54" i="29"/>
  <c r="N44" i="29"/>
  <c r="T45" i="29"/>
  <c r="S58" i="29"/>
  <c r="P47" i="29"/>
  <c r="T19" i="31"/>
  <c r="V19" i="31" s="1"/>
  <c r="T23" i="31"/>
  <c r="T25" i="31"/>
  <c r="V15" i="31"/>
  <c r="T29" i="31"/>
  <c r="T33" i="31"/>
  <c r="V23" i="31"/>
  <c r="T37" i="31"/>
  <c r="V27" i="31"/>
  <c r="T41" i="31"/>
  <c r="V31" i="31"/>
  <c r="T45" i="31"/>
  <c r="V35" i="31"/>
  <c r="T49" i="31"/>
  <c r="V39" i="31"/>
  <c r="T53" i="31"/>
  <c r="V43" i="31"/>
  <c r="T57" i="31"/>
  <c r="V47" i="31"/>
  <c r="V51" i="31"/>
  <c r="V55" i="31"/>
  <c r="U15" i="32"/>
  <c r="U17" i="32"/>
  <c r="U19" i="32"/>
  <c r="U21" i="32"/>
  <c r="U23" i="32"/>
  <c r="U25" i="32"/>
  <c r="U27" i="32"/>
  <c r="U29" i="32"/>
  <c r="U31" i="32"/>
  <c r="U33" i="32"/>
  <c r="U35" i="32"/>
  <c r="U37" i="32"/>
  <c r="U39" i="32"/>
  <c r="U41" i="32"/>
  <c r="U43" i="32"/>
  <c r="U45" i="32"/>
  <c r="U47" i="32"/>
  <c r="U49" i="32"/>
  <c r="U51" i="32"/>
  <c r="U53" i="32"/>
  <c r="U55" i="32"/>
  <c r="U57" i="32"/>
  <c r="R13" i="9"/>
  <c r="P13" i="9"/>
  <c r="R17" i="9"/>
  <c r="P17" i="9"/>
  <c r="R10" i="9"/>
  <c r="R21" i="9"/>
  <c r="P21" i="9"/>
  <c r="S13" i="9"/>
  <c r="R14" i="9"/>
  <c r="R25" i="9"/>
  <c r="P25" i="9"/>
  <c r="S17" i="9"/>
  <c r="R18" i="9"/>
  <c r="R29" i="9"/>
  <c r="P29" i="9"/>
  <c r="S21" i="9"/>
  <c r="R22" i="9"/>
  <c r="R33" i="9"/>
  <c r="P33" i="9"/>
  <c r="S25" i="9"/>
  <c r="R26" i="9"/>
  <c r="R37" i="9"/>
  <c r="P37" i="9"/>
  <c r="S29" i="9"/>
  <c r="R30" i="9"/>
  <c r="R41" i="9"/>
  <c r="P41" i="9"/>
  <c r="S33" i="9"/>
  <c r="R34" i="9"/>
  <c r="R45" i="9"/>
  <c r="P45" i="9"/>
  <c r="S37" i="9"/>
  <c r="R38" i="9"/>
  <c r="R49" i="9"/>
  <c r="P49" i="9"/>
  <c r="S41" i="9"/>
  <c r="R42" i="9"/>
  <c r="R53" i="9"/>
  <c r="P53" i="9"/>
  <c r="S45" i="9"/>
  <c r="R46" i="9"/>
  <c r="R57" i="9"/>
  <c r="P57" i="9"/>
  <c r="S49" i="9"/>
  <c r="R50" i="9"/>
  <c r="S53" i="9"/>
  <c r="R54" i="9"/>
  <c r="S57" i="9"/>
  <c r="R58" i="9"/>
  <c r="P53" i="25"/>
  <c r="N54" i="25"/>
  <c r="O55" i="25" s="1"/>
  <c r="P55" i="25"/>
  <c r="T55" i="25"/>
  <c r="U55" i="25" s="1"/>
  <c r="N56" i="25"/>
  <c r="V56" i="25"/>
  <c r="P57" i="25"/>
  <c r="T57" i="25"/>
  <c r="U57" i="25" s="1"/>
  <c r="N58" i="25"/>
  <c r="V58" i="25"/>
  <c r="P59" i="25"/>
  <c r="N2" i="29"/>
  <c r="P3" i="29"/>
  <c r="T3" i="29"/>
  <c r="U3" i="29" s="1"/>
  <c r="N4" i="29"/>
  <c r="V4" i="29"/>
  <c r="P5" i="29"/>
  <c r="T5" i="29"/>
  <c r="U5" i="29" s="1"/>
  <c r="N6" i="29"/>
  <c r="V6" i="29"/>
  <c r="P7" i="29"/>
  <c r="N8" i="29"/>
  <c r="V8" i="29"/>
  <c r="P9" i="29"/>
  <c r="T9" i="29"/>
  <c r="U9" i="29" s="1"/>
  <c r="N10" i="29"/>
  <c r="V10" i="29"/>
  <c r="P11" i="29"/>
  <c r="T11" i="29"/>
  <c r="U11" i="29" s="1"/>
  <c r="N12" i="29"/>
  <c r="V12" i="29"/>
  <c r="P13" i="29"/>
  <c r="N14" i="29"/>
  <c r="O25" i="29" s="1"/>
  <c r="W25" i="29" s="1"/>
  <c r="P15" i="29"/>
  <c r="R17" i="29"/>
  <c r="R18" i="29"/>
  <c r="T40" i="29"/>
  <c r="P40" i="29"/>
  <c r="S40" i="29"/>
  <c r="T44" i="29"/>
  <c r="P44" i="29"/>
  <c r="S44" i="29"/>
  <c r="V48" i="29"/>
  <c r="T48" i="29"/>
  <c r="P48" i="29"/>
  <c r="S48" i="29"/>
  <c r="S52" i="29"/>
  <c r="P41" i="29"/>
  <c r="T53" i="29"/>
  <c r="U53" i="29" s="1"/>
  <c r="V42" i="29"/>
  <c r="V56" i="29"/>
  <c r="T56" i="29"/>
  <c r="P56" i="29"/>
  <c r="T47" i="29"/>
  <c r="U47" i="29" s="1"/>
  <c r="T16" i="31"/>
  <c r="T20" i="31"/>
  <c r="T26" i="31"/>
  <c r="V26" i="31" s="1"/>
  <c r="V16" i="31"/>
  <c r="T30" i="31"/>
  <c r="V30" i="31" s="1"/>
  <c r="V20" i="31"/>
  <c r="T34" i="31"/>
  <c r="V34" i="31" s="1"/>
  <c r="V24" i="31"/>
  <c r="T38" i="31"/>
  <c r="V38" i="31" s="1"/>
  <c r="V28" i="31"/>
  <c r="T42" i="31"/>
  <c r="V42" i="31" s="1"/>
  <c r="V32" i="31"/>
  <c r="T46" i="31"/>
  <c r="V46" i="31" s="1"/>
  <c r="V36" i="31"/>
  <c r="T50" i="31"/>
  <c r="V50" i="31" s="1"/>
  <c r="V40" i="31"/>
  <c r="T54" i="31"/>
  <c r="V54" i="31" s="1"/>
  <c r="V44" i="31"/>
  <c r="T58" i="31"/>
  <c r="V58" i="31" s="1"/>
  <c r="V48" i="31"/>
  <c r="V52" i="31"/>
  <c r="V56" i="31"/>
  <c r="S13" i="32"/>
  <c r="U13" i="32" s="1"/>
  <c r="S11" i="32"/>
  <c r="S9" i="32"/>
  <c r="S7" i="32"/>
  <c r="S5" i="32"/>
  <c r="S3" i="32"/>
  <c r="S12" i="32"/>
  <c r="S10" i="32"/>
  <c r="S8" i="32"/>
  <c r="S6" i="32"/>
  <c r="S4" i="32"/>
  <c r="S2" i="32"/>
  <c r="N2" i="19"/>
  <c r="P3" i="19"/>
  <c r="T3" i="19"/>
  <c r="N4" i="19"/>
  <c r="V4" i="19"/>
  <c r="P5" i="19"/>
  <c r="T5" i="19"/>
  <c r="U5" i="19" s="1"/>
  <c r="N6" i="19"/>
  <c r="V6" i="19"/>
  <c r="P7" i="19"/>
  <c r="T7" i="19"/>
  <c r="U7" i="19" s="1"/>
  <c r="N8" i="19"/>
  <c r="V8" i="19"/>
  <c r="P9" i="19"/>
  <c r="T9" i="19"/>
  <c r="U9" i="19" s="1"/>
  <c r="N10" i="19"/>
  <c r="V10" i="19"/>
  <c r="P11" i="19"/>
  <c r="T11" i="19"/>
  <c r="N12" i="19"/>
  <c r="V12" i="19"/>
  <c r="P13" i="19"/>
  <c r="N14" i="19"/>
  <c r="P15" i="19"/>
  <c r="N16" i="19"/>
  <c r="P17" i="19"/>
  <c r="N18" i="19"/>
  <c r="P19" i="19"/>
  <c r="N20" i="19"/>
  <c r="P21" i="19"/>
  <c r="N22" i="19"/>
  <c r="P23" i="19"/>
  <c r="N24" i="19"/>
  <c r="P25" i="19"/>
  <c r="N26" i="19"/>
  <c r="P27" i="19"/>
  <c r="N28" i="19"/>
  <c r="P29" i="19"/>
  <c r="N30" i="19"/>
  <c r="P31" i="19"/>
  <c r="N32" i="19"/>
  <c r="P33" i="19"/>
  <c r="N34" i="19"/>
  <c r="P35" i="19"/>
  <c r="N36" i="19"/>
  <c r="P37" i="19"/>
  <c r="N38" i="19"/>
  <c r="P39" i="19"/>
  <c r="N40" i="19"/>
  <c r="P41" i="19"/>
  <c r="N42" i="19"/>
  <c r="P43" i="19"/>
  <c r="N44" i="19"/>
  <c r="P45" i="19"/>
  <c r="N46" i="19"/>
  <c r="P47" i="19"/>
  <c r="N48" i="19"/>
  <c r="P49" i="19"/>
  <c r="N50" i="19"/>
  <c r="P51" i="19"/>
  <c r="N52" i="19"/>
  <c r="P53" i="19"/>
  <c r="N54" i="19"/>
  <c r="N56" i="19"/>
  <c r="P57" i="19"/>
  <c r="N58" i="19"/>
  <c r="O69" i="19" s="1"/>
  <c r="N56" i="23"/>
  <c r="P57" i="23"/>
  <c r="T57" i="23"/>
  <c r="U57" i="23" s="1"/>
  <c r="N58" i="23"/>
  <c r="O69" i="23" s="1"/>
  <c r="W69" i="23" s="1"/>
  <c r="S33" i="29"/>
  <c r="U33" i="29" s="1"/>
  <c r="V24" i="29"/>
  <c r="T25" i="29"/>
  <c r="V28" i="29"/>
  <c r="W28" i="29" s="1"/>
  <c r="T29" i="29"/>
  <c r="S41" i="29"/>
  <c r="P31" i="29"/>
  <c r="V32" i="29"/>
  <c r="W32" i="29" s="1"/>
  <c r="S45" i="29"/>
  <c r="P35" i="29"/>
  <c r="V36" i="29"/>
  <c r="T49" i="29"/>
  <c r="P49" i="29"/>
  <c r="V49" i="29"/>
  <c r="S49" i="29"/>
  <c r="P39" i="29"/>
  <c r="T41" i="29"/>
  <c r="U41" i="29" s="1"/>
  <c r="S54" i="29"/>
  <c r="P43" i="29"/>
  <c r="V44" i="29"/>
  <c r="S57" i="29"/>
  <c r="V58" i="29"/>
  <c r="T58" i="29"/>
  <c r="U58" i="29" s="1"/>
  <c r="P58" i="29"/>
  <c r="V13" i="31"/>
  <c r="V17" i="31"/>
  <c r="V21" i="31"/>
  <c r="V25" i="31"/>
  <c r="V29" i="31"/>
  <c r="V33" i="31"/>
  <c r="V37" i="31"/>
  <c r="V41" i="31"/>
  <c r="V45" i="31"/>
  <c r="V49" i="31"/>
  <c r="V53" i="31"/>
  <c r="V57" i="31"/>
  <c r="T21" i="33"/>
  <c r="T20" i="33"/>
  <c r="T19" i="33"/>
  <c r="V19" i="33" s="1"/>
  <c r="T18" i="33"/>
  <c r="V18" i="33" s="1"/>
  <c r="T17" i="33"/>
  <c r="V17" i="33" s="1"/>
  <c r="T16" i="33"/>
  <c r="V16" i="33" s="1"/>
  <c r="T15" i="33"/>
  <c r="V15" i="33" s="1"/>
  <c r="T14" i="33"/>
  <c r="V14" i="33" s="1"/>
  <c r="T13" i="33"/>
  <c r="V13" i="33" s="1"/>
  <c r="T45" i="33"/>
  <c r="P3" i="31"/>
  <c r="X3" i="31" s="1"/>
  <c r="T3" i="31"/>
  <c r="V3" i="31" s="1"/>
  <c r="P5" i="31"/>
  <c r="R5" i="31" s="1"/>
  <c r="T5" i="31"/>
  <c r="V5" i="31" s="1"/>
  <c r="P7" i="31"/>
  <c r="X7" i="31" s="1"/>
  <c r="T7" i="31"/>
  <c r="V7" i="31" s="1"/>
  <c r="P9" i="31"/>
  <c r="X9" i="31" s="1"/>
  <c r="T9" i="31"/>
  <c r="V9" i="31" s="1"/>
  <c r="P11" i="31"/>
  <c r="X11" i="31" s="1"/>
  <c r="T11" i="31"/>
  <c r="V11" i="31" s="1"/>
  <c r="N4" i="9"/>
  <c r="P4" i="9" s="1"/>
  <c r="N8" i="9"/>
  <c r="R8" i="9" s="1"/>
  <c r="P10" i="9"/>
  <c r="N12" i="9"/>
  <c r="P12" i="9" s="1"/>
  <c r="P14" i="9"/>
  <c r="P18" i="9"/>
  <c r="P22" i="9"/>
  <c r="P26" i="9"/>
  <c r="P30" i="9"/>
  <c r="P34" i="9"/>
  <c r="P38" i="9"/>
  <c r="P42" i="9"/>
  <c r="P46" i="9"/>
  <c r="P50" i="9"/>
  <c r="P54" i="9"/>
  <c r="P58" i="9"/>
  <c r="O13" i="33"/>
  <c r="O14" i="33"/>
  <c r="O15" i="33"/>
  <c r="O16" i="33"/>
  <c r="O17" i="33"/>
  <c r="O18" i="33"/>
  <c r="O19" i="33"/>
  <c r="O20" i="33"/>
  <c r="P31" i="33" s="1"/>
  <c r="R31" i="33" s="1"/>
  <c r="V21" i="33"/>
  <c r="S22" i="33"/>
  <c r="S24" i="33"/>
  <c r="S26" i="33"/>
  <c r="S28" i="33"/>
  <c r="S30" i="33"/>
  <c r="T41" i="33" s="1"/>
  <c r="O34" i="33"/>
  <c r="O38" i="33"/>
  <c r="V41" i="33"/>
  <c r="O42" i="33"/>
  <c r="V45" i="33"/>
  <c r="O46" i="33"/>
  <c r="V48" i="33"/>
  <c r="S51" i="33"/>
  <c r="O51" i="33"/>
  <c r="S13" i="34"/>
  <c r="S11" i="34"/>
  <c r="S9" i="34"/>
  <c r="S7" i="34"/>
  <c r="S5" i="34"/>
  <c r="S3" i="34"/>
  <c r="S12" i="34"/>
  <c r="S10" i="34"/>
  <c r="S8" i="34"/>
  <c r="S6" i="34"/>
  <c r="S4" i="34"/>
  <c r="S2" i="34"/>
  <c r="P16" i="43"/>
  <c r="P20" i="43"/>
  <c r="P24" i="43"/>
  <c r="P28" i="43"/>
  <c r="P32" i="43"/>
  <c r="P36" i="43"/>
  <c r="R57" i="43"/>
  <c r="T21" i="37"/>
  <c r="T23" i="37"/>
  <c r="T26" i="37"/>
  <c r="T29" i="37"/>
  <c r="T31" i="37"/>
  <c r="T34" i="37"/>
  <c r="T37" i="37"/>
  <c r="T39" i="37"/>
  <c r="N41" i="29"/>
  <c r="N43" i="29"/>
  <c r="N45" i="29"/>
  <c r="N47" i="29"/>
  <c r="N49" i="29"/>
  <c r="N51" i="29"/>
  <c r="V51" i="29"/>
  <c r="N53" i="29"/>
  <c r="V53" i="29"/>
  <c r="N55" i="29"/>
  <c r="V55" i="29"/>
  <c r="N57" i="29"/>
  <c r="V57" i="29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7" i="31"/>
  <c r="O28" i="31"/>
  <c r="O29" i="31"/>
  <c r="O30" i="31"/>
  <c r="O31" i="31"/>
  <c r="O32" i="31"/>
  <c r="O33" i="31"/>
  <c r="O34" i="31"/>
  <c r="O35" i="31"/>
  <c r="O36" i="31"/>
  <c r="O37" i="31"/>
  <c r="O38" i="31"/>
  <c r="O39" i="31"/>
  <c r="O40" i="31"/>
  <c r="O41" i="31"/>
  <c r="O42" i="31"/>
  <c r="O43" i="31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P2" i="32"/>
  <c r="T2" i="32"/>
  <c r="U2" i="32" s="1"/>
  <c r="N3" i="32"/>
  <c r="V3" i="32"/>
  <c r="P4" i="32"/>
  <c r="T4" i="32"/>
  <c r="U4" i="32" s="1"/>
  <c r="N5" i="32"/>
  <c r="V5" i="32"/>
  <c r="P6" i="32"/>
  <c r="T6" i="32"/>
  <c r="U6" i="32" s="1"/>
  <c r="N7" i="32"/>
  <c r="V7" i="32"/>
  <c r="P8" i="32"/>
  <c r="T8" i="32"/>
  <c r="U8" i="32" s="1"/>
  <c r="N9" i="32"/>
  <c r="V9" i="32"/>
  <c r="P10" i="32"/>
  <c r="T10" i="32"/>
  <c r="U10" i="32" s="1"/>
  <c r="N11" i="32"/>
  <c r="V11" i="32"/>
  <c r="P12" i="32"/>
  <c r="T12" i="32"/>
  <c r="U12" i="32" s="1"/>
  <c r="N13" i="32"/>
  <c r="V13" i="32"/>
  <c r="P14" i="32"/>
  <c r="T14" i="32"/>
  <c r="U14" i="32" s="1"/>
  <c r="N15" i="32"/>
  <c r="V15" i="32"/>
  <c r="P16" i="32"/>
  <c r="T16" i="32"/>
  <c r="U16" i="32" s="1"/>
  <c r="N17" i="32"/>
  <c r="V17" i="32"/>
  <c r="P18" i="32"/>
  <c r="T18" i="32"/>
  <c r="U18" i="32" s="1"/>
  <c r="N19" i="32"/>
  <c r="V19" i="32"/>
  <c r="P20" i="32"/>
  <c r="T20" i="32"/>
  <c r="U20" i="32" s="1"/>
  <c r="N21" i="32"/>
  <c r="V21" i="32"/>
  <c r="P22" i="32"/>
  <c r="T22" i="32"/>
  <c r="U22" i="32" s="1"/>
  <c r="N23" i="32"/>
  <c r="V23" i="32"/>
  <c r="P24" i="32"/>
  <c r="T24" i="32"/>
  <c r="U24" i="32" s="1"/>
  <c r="N25" i="32"/>
  <c r="V25" i="32"/>
  <c r="P26" i="32"/>
  <c r="T26" i="32"/>
  <c r="U26" i="32" s="1"/>
  <c r="N27" i="32"/>
  <c r="V27" i="32"/>
  <c r="P28" i="32"/>
  <c r="T28" i="32"/>
  <c r="U28" i="32" s="1"/>
  <c r="N29" i="32"/>
  <c r="V29" i="32"/>
  <c r="P30" i="32"/>
  <c r="T30" i="32"/>
  <c r="U30" i="32" s="1"/>
  <c r="N31" i="32"/>
  <c r="V31" i="32"/>
  <c r="P32" i="32"/>
  <c r="T32" i="32"/>
  <c r="U32" i="32" s="1"/>
  <c r="N33" i="32"/>
  <c r="V33" i="32"/>
  <c r="P34" i="32"/>
  <c r="T34" i="32"/>
  <c r="U34" i="32" s="1"/>
  <c r="N35" i="32"/>
  <c r="V35" i="32"/>
  <c r="P36" i="32"/>
  <c r="T36" i="32"/>
  <c r="U36" i="32" s="1"/>
  <c r="N37" i="32"/>
  <c r="V37" i="32"/>
  <c r="P38" i="32"/>
  <c r="T38" i="32"/>
  <c r="U38" i="32" s="1"/>
  <c r="N39" i="32"/>
  <c r="V39" i="32"/>
  <c r="P40" i="32"/>
  <c r="T40" i="32"/>
  <c r="U40" i="32" s="1"/>
  <c r="N41" i="32"/>
  <c r="V41" i="32"/>
  <c r="P42" i="32"/>
  <c r="T42" i="32"/>
  <c r="U42" i="32" s="1"/>
  <c r="N43" i="32"/>
  <c r="V43" i="32"/>
  <c r="P44" i="32"/>
  <c r="T44" i="32"/>
  <c r="U44" i="32" s="1"/>
  <c r="N45" i="32"/>
  <c r="V45" i="32"/>
  <c r="P46" i="32"/>
  <c r="T46" i="32"/>
  <c r="U46" i="32" s="1"/>
  <c r="N47" i="32"/>
  <c r="V47" i="32"/>
  <c r="P48" i="32"/>
  <c r="T48" i="32"/>
  <c r="U48" i="32" s="1"/>
  <c r="N49" i="32"/>
  <c r="V49" i="32"/>
  <c r="P50" i="32"/>
  <c r="T50" i="32"/>
  <c r="U50" i="32" s="1"/>
  <c r="N51" i="32"/>
  <c r="V51" i="32"/>
  <c r="P52" i="32"/>
  <c r="T52" i="32"/>
  <c r="U52" i="32" s="1"/>
  <c r="N53" i="32"/>
  <c r="V53" i="32"/>
  <c r="P54" i="32"/>
  <c r="T54" i="32"/>
  <c r="U54" i="32" s="1"/>
  <c r="N55" i="32"/>
  <c r="V55" i="32"/>
  <c r="P56" i="32"/>
  <c r="T56" i="32"/>
  <c r="U56" i="32" s="1"/>
  <c r="N57" i="32"/>
  <c r="V57" i="32"/>
  <c r="P58" i="32"/>
  <c r="T58" i="32"/>
  <c r="U58" i="32" s="1"/>
  <c r="N3" i="9"/>
  <c r="S4" i="9"/>
  <c r="N7" i="9"/>
  <c r="S7" i="9" s="1"/>
  <c r="S8" i="9"/>
  <c r="N11" i="9"/>
  <c r="S12" i="9"/>
  <c r="N15" i="9"/>
  <c r="S15" i="9" s="1"/>
  <c r="S16" i="9"/>
  <c r="N19" i="9"/>
  <c r="S20" i="9"/>
  <c r="N23" i="9"/>
  <c r="S24" i="9"/>
  <c r="N27" i="9"/>
  <c r="S28" i="9"/>
  <c r="N31" i="9"/>
  <c r="S31" i="9" s="1"/>
  <c r="S32" i="9"/>
  <c r="N35" i="9"/>
  <c r="S36" i="9"/>
  <c r="N39" i="9"/>
  <c r="S40" i="9"/>
  <c r="N43" i="9"/>
  <c r="S44" i="9"/>
  <c r="N47" i="9"/>
  <c r="S47" i="9" s="1"/>
  <c r="S48" i="9"/>
  <c r="N51" i="9"/>
  <c r="S52" i="9"/>
  <c r="N55" i="9"/>
  <c r="S56" i="9"/>
  <c r="R3" i="33"/>
  <c r="R5" i="33"/>
  <c r="R7" i="33"/>
  <c r="R9" i="33"/>
  <c r="R11" i="33"/>
  <c r="O33" i="33"/>
  <c r="P35" i="33" s="1"/>
  <c r="O37" i="33"/>
  <c r="O41" i="33"/>
  <c r="O45" i="33"/>
  <c r="S52" i="33"/>
  <c r="O52" i="33"/>
  <c r="R16" i="43"/>
  <c r="R20" i="43"/>
  <c r="R24" i="43"/>
  <c r="R28" i="43"/>
  <c r="R32" i="43"/>
  <c r="R36" i="43"/>
  <c r="S55" i="36"/>
  <c r="S54" i="36"/>
  <c r="T24" i="37"/>
  <c r="T32" i="37"/>
  <c r="T40" i="37"/>
  <c r="P2" i="31"/>
  <c r="X2" i="31" s="1"/>
  <c r="T2" i="31"/>
  <c r="V2" i="31" s="1"/>
  <c r="P4" i="31"/>
  <c r="R4" i="31" s="1"/>
  <c r="T4" i="31"/>
  <c r="V4" i="31" s="1"/>
  <c r="P6" i="31"/>
  <c r="X6" i="31" s="1"/>
  <c r="T6" i="31"/>
  <c r="V6" i="31" s="1"/>
  <c r="P8" i="31"/>
  <c r="X8" i="31" s="1"/>
  <c r="T8" i="31"/>
  <c r="V8" i="31" s="1"/>
  <c r="P10" i="31"/>
  <c r="X10" i="31" s="1"/>
  <c r="T10" i="31"/>
  <c r="V10" i="31" s="1"/>
  <c r="P12" i="31"/>
  <c r="X12" i="31" s="1"/>
  <c r="T12" i="31"/>
  <c r="V12" i="31" s="1"/>
  <c r="N2" i="9"/>
  <c r="R2" i="9" s="1"/>
  <c r="N6" i="9"/>
  <c r="R6" i="9" s="1"/>
  <c r="V20" i="33"/>
  <c r="V43" i="33"/>
  <c r="S49" i="33"/>
  <c r="O49" i="33"/>
  <c r="S53" i="33"/>
  <c r="O53" i="33"/>
  <c r="U13" i="34"/>
  <c r="P58" i="43"/>
  <c r="R58" i="43"/>
  <c r="S58" i="43"/>
  <c r="P7" i="37"/>
  <c r="X7" i="37" s="1"/>
  <c r="P5" i="37"/>
  <c r="X5" i="37" s="1"/>
  <c r="P3" i="37"/>
  <c r="X3" i="37" s="1"/>
  <c r="P8" i="37"/>
  <c r="P6" i="37"/>
  <c r="X6" i="37" s="1"/>
  <c r="P4" i="37"/>
  <c r="X4" i="37" s="1"/>
  <c r="P2" i="37"/>
  <c r="X2" i="37" s="1"/>
  <c r="N50" i="29"/>
  <c r="P51" i="29"/>
  <c r="N52" i="29"/>
  <c r="P53" i="29"/>
  <c r="N54" i="29"/>
  <c r="P55" i="29"/>
  <c r="N56" i="29"/>
  <c r="O67" i="29" s="1"/>
  <c r="P57" i="29"/>
  <c r="N58" i="29"/>
  <c r="O69" i="29" s="1"/>
  <c r="N2" i="32"/>
  <c r="P3" i="32"/>
  <c r="T3" i="32"/>
  <c r="U3" i="32" s="1"/>
  <c r="N4" i="32"/>
  <c r="V4" i="32"/>
  <c r="P5" i="32"/>
  <c r="T5" i="32"/>
  <c r="U5" i="32" s="1"/>
  <c r="N6" i="32"/>
  <c r="V6" i="32"/>
  <c r="P7" i="32"/>
  <c r="T7" i="32"/>
  <c r="U7" i="32" s="1"/>
  <c r="N8" i="32"/>
  <c r="V8" i="32"/>
  <c r="P9" i="32"/>
  <c r="T9" i="32"/>
  <c r="U9" i="32" s="1"/>
  <c r="N10" i="32"/>
  <c r="V10" i="32"/>
  <c r="P11" i="32"/>
  <c r="T11" i="32"/>
  <c r="U11" i="32" s="1"/>
  <c r="N12" i="32"/>
  <c r="V12" i="32"/>
  <c r="P13" i="32"/>
  <c r="N14" i="32"/>
  <c r="P15" i="32"/>
  <c r="N16" i="32"/>
  <c r="P17" i="32"/>
  <c r="N18" i="32"/>
  <c r="P19" i="32"/>
  <c r="N20" i="32"/>
  <c r="P21" i="32"/>
  <c r="N22" i="32"/>
  <c r="P23" i="32"/>
  <c r="N24" i="32"/>
  <c r="P25" i="32"/>
  <c r="N26" i="32"/>
  <c r="P27" i="32"/>
  <c r="N28" i="32"/>
  <c r="P29" i="32"/>
  <c r="N30" i="32"/>
  <c r="P31" i="32"/>
  <c r="N32" i="32"/>
  <c r="P33" i="32"/>
  <c r="N34" i="32"/>
  <c r="P35" i="32"/>
  <c r="N36" i="32"/>
  <c r="P37" i="32"/>
  <c r="N38" i="32"/>
  <c r="P39" i="32"/>
  <c r="N40" i="32"/>
  <c r="P41" i="32"/>
  <c r="N42" i="32"/>
  <c r="P43" i="32"/>
  <c r="N44" i="32"/>
  <c r="P45" i="32"/>
  <c r="N46" i="32"/>
  <c r="P47" i="32"/>
  <c r="N48" i="32"/>
  <c r="P49" i="32"/>
  <c r="N50" i="32"/>
  <c r="P51" i="32"/>
  <c r="N52" i="32"/>
  <c r="P53" i="32"/>
  <c r="N54" i="32"/>
  <c r="P55" i="32"/>
  <c r="N56" i="32"/>
  <c r="P57" i="32"/>
  <c r="N58" i="32"/>
  <c r="O69" i="32" s="1"/>
  <c r="N5" i="9"/>
  <c r="N9" i="9"/>
  <c r="S9" i="9" s="1"/>
  <c r="P32" i="33"/>
  <c r="X32" i="33" s="1"/>
  <c r="P34" i="33"/>
  <c r="X34" i="33" s="1"/>
  <c r="P38" i="33"/>
  <c r="X38" i="33" s="1"/>
  <c r="P42" i="33"/>
  <c r="X42" i="33" s="1"/>
  <c r="X31" i="33"/>
  <c r="P46" i="33"/>
  <c r="X46" i="33" s="1"/>
  <c r="V46" i="33"/>
  <c r="S50" i="33"/>
  <c r="O50" i="33"/>
  <c r="R13" i="43"/>
  <c r="P13" i="43"/>
  <c r="R17" i="43"/>
  <c r="P17" i="43"/>
  <c r="R21" i="43"/>
  <c r="P21" i="43"/>
  <c r="S13" i="43"/>
  <c r="R14" i="43"/>
  <c r="R25" i="43"/>
  <c r="P25" i="43"/>
  <c r="S17" i="43"/>
  <c r="R18" i="43"/>
  <c r="R29" i="43"/>
  <c r="P29" i="43"/>
  <c r="S21" i="43"/>
  <c r="R22" i="43"/>
  <c r="R33" i="43"/>
  <c r="P33" i="43"/>
  <c r="S25" i="43"/>
  <c r="R26" i="43"/>
  <c r="R37" i="43"/>
  <c r="P37" i="43"/>
  <c r="S29" i="43"/>
  <c r="R30" i="43"/>
  <c r="S33" i="43"/>
  <c r="R34" i="43"/>
  <c r="S37" i="43"/>
  <c r="R38" i="43"/>
  <c r="S57" i="43"/>
  <c r="V58" i="35"/>
  <c r="T20" i="37"/>
  <c r="T28" i="37"/>
  <c r="T36" i="37"/>
  <c r="N4" i="43"/>
  <c r="P4" i="43" s="1"/>
  <c r="N8" i="43"/>
  <c r="P8" i="43" s="1"/>
  <c r="P10" i="43"/>
  <c r="N12" i="43"/>
  <c r="R12" i="43" s="1"/>
  <c r="P14" i="43"/>
  <c r="P18" i="43"/>
  <c r="P22" i="43"/>
  <c r="P26" i="43"/>
  <c r="P30" i="43"/>
  <c r="P34" i="43"/>
  <c r="P38" i="43"/>
  <c r="P57" i="43"/>
  <c r="T55" i="36"/>
  <c r="U55" i="36" s="1"/>
  <c r="T56" i="36"/>
  <c r="P57" i="36"/>
  <c r="P58" i="36"/>
  <c r="V58" i="36"/>
  <c r="T2" i="37"/>
  <c r="T4" i="37"/>
  <c r="V4" i="37" s="1"/>
  <c r="R5" i="37"/>
  <c r="T6" i="37"/>
  <c r="R7" i="37"/>
  <c r="O9" i="37"/>
  <c r="O13" i="37"/>
  <c r="O17" i="37"/>
  <c r="V20" i="37"/>
  <c r="O21" i="37"/>
  <c r="V24" i="37"/>
  <c r="O25" i="37"/>
  <c r="V28" i="37"/>
  <c r="O29" i="37"/>
  <c r="P40" i="37" s="1"/>
  <c r="X40" i="37" s="1"/>
  <c r="T42" i="37"/>
  <c r="V32" i="37"/>
  <c r="P44" i="37"/>
  <c r="T46" i="37"/>
  <c r="V36" i="37"/>
  <c r="P48" i="37"/>
  <c r="T50" i="37"/>
  <c r="V40" i="37"/>
  <c r="O54" i="33"/>
  <c r="O55" i="33"/>
  <c r="O56" i="33"/>
  <c r="O57" i="33"/>
  <c r="O58" i="33"/>
  <c r="P2" i="34"/>
  <c r="T2" i="34"/>
  <c r="U2" i="34" s="1"/>
  <c r="N3" i="34"/>
  <c r="V3" i="34"/>
  <c r="P4" i="34"/>
  <c r="T4" i="34"/>
  <c r="U4" i="34" s="1"/>
  <c r="N5" i="34"/>
  <c r="V5" i="34"/>
  <c r="P6" i="34"/>
  <c r="T6" i="34"/>
  <c r="U6" i="34" s="1"/>
  <c r="N7" i="34"/>
  <c r="V7" i="34"/>
  <c r="P8" i="34"/>
  <c r="T8" i="34"/>
  <c r="U8" i="34" s="1"/>
  <c r="N9" i="34"/>
  <c r="V9" i="34"/>
  <c r="P10" i="34"/>
  <c r="T10" i="34"/>
  <c r="U10" i="34" s="1"/>
  <c r="N11" i="34"/>
  <c r="V11" i="34"/>
  <c r="P12" i="34"/>
  <c r="T12" i="34"/>
  <c r="U12" i="34" s="1"/>
  <c r="N13" i="34"/>
  <c r="V13" i="34"/>
  <c r="P14" i="34"/>
  <c r="T14" i="34"/>
  <c r="U14" i="34" s="1"/>
  <c r="N15" i="34"/>
  <c r="V15" i="34"/>
  <c r="P16" i="34"/>
  <c r="T16" i="34"/>
  <c r="U16" i="34" s="1"/>
  <c r="N17" i="34"/>
  <c r="V17" i="34"/>
  <c r="P18" i="34"/>
  <c r="T18" i="34"/>
  <c r="U18" i="34" s="1"/>
  <c r="N19" i="34"/>
  <c r="V19" i="34"/>
  <c r="P20" i="34"/>
  <c r="T20" i="34"/>
  <c r="U20" i="34" s="1"/>
  <c r="N21" i="34"/>
  <c r="V21" i="34"/>
  <c r="P22" i="34"/>
  <c r="T22" i="34"/>
  <c r="U22" i="34" s="1"/>
  <c r="N23" i="34"/>
  <c r="V23" i="34"/>
  <c r="P24" i="34"/>
  <c r="T24" i="34"/>
  <c r="U24" i="34" s="1"/>
  <c r="N25" i="34"/>
  <c r="V25" i="34"/>
  <c r="P26" i="34"/>
  <c r="T26" i="34"/>
  <c r="U26" i="34" s="1"/>
  <c r="N27" i="34"/>
  <c r="V27" i="34"/>
  <c r="P28" i="34"/>
  <c r="T28" i="34"/>
  <c r="U28" i="34" s="1"/>
  <c r="N29" i="34"/>
  <c r="V29" i="34"/>
  <c r="P30" i="34"/>
  <c r="T30" i="34"/>
  <c r="U30" i="34" s="1"/>
  <c r="N31" i="34"/>
  <c r="V31" i="34"/>
  <c r="P32" i="34"/>
  <c r="T32" i="34"/>
  <c r="U32" i="34" s="1"/>
  <c r="N33" i="34"/>
  <c r="V33" i="34"/>
  <c r="P34" i="34"/>
  <c r="T34" i="34"/>
  <c r="U34" i="34" s="1"/>
  <c r="N35" i="34"/>
  <c r="V35" i="34"/>
  <c r="P36" i="34"/>
  <c r="T36" i="34"/>
  <c r="U36" i="34" s="1"/>
  <c r="N37" i="34"/>
  <c r="V37" i="34"/>
  <c r="P38" i="34"/>
  <c r="T38" i="34"/>
  <c r="U38" i="34" s="1"/>
  <c r="N39" i="34"/>
  <c r="V39" i="34"/>
  <c r="P40" i="34"/>
  <c r="T40" i="34"/>
  <c r="U40" i="34" s="1"/>
  <c r="N41" i="34"/>
  <c r="V41" i="34"/>
  <c r="P42" i="34"/>
  <c r="T42" i="34"/>
  <c r="U42" i="34" s="1"/>
  <c r="N43" i="34"/>
  <c r="V43" i="34"/>
  <c r="P44" i="34"/>
  <c r="T44" i="34"/>
  <c r="U44" i="34" s="1"/>
  <c r="N45" i="34"/>
  <c r="V45" i="34"/>
  <c r="P46" i="34"/>
  <c r="T46" i="34"/>
  <c r="U46" i="34" s="1"/>
  <c r="N47" i="34"/>
  <c r="V47" i="34"/>
  <c r="P48" i="34"/>
  <c r="T48" i="34"/>
  <c r="U48" i="34" s="1"/>
  <c r="N49" i="34"/>
  <c r="V49" i="34"/>
  <c r="P50" i="34"/>
  <c r="T50" i="34"/>
  <c r="U50" i="34" s="1"/>
  <c r="N51" i="34"/>
  <c r="V51" i="34"/>
  <c r="P52" i="34"/>
  <c r="T52" i="34"/>
  <c r="U52" i="34" s="1"/>
  <c r="N53" i="34"/>
  <c r="V53" i="34"/>
  <c r="P54" i="34"/>
  <c r="T54" i="34"/>
  <c r="U54" i="34" s="1"/>
  <c r="N55" i="34"/>
  <c r="V55" i="34"/>
  <c r="P56" i="34"/>
  <c r="T56" i="34"/>
  <c r="U56" i="34" s="1"/>
  <c r="N57" i="34"/>
  <c r="V57" i="34"/>
  <c r="P58" i="34"/>
  <c r="T58" i="34"/>
  <c r="N3" i="43"/>
  <c r="N7" i="43"/>
  <c r="S8" i="43"/>
  <c r="N11" i="43"/>
  <c r="N15" i="43"/>
  <c r="S16" i="43"/>
  <c r="N19" i="43"/>
  <c r="S20" i="43"/>
  <c r="N23" i="43"/>
  <c r="S24" i="43"/>
  <c r="N27" i="43"/>
  <c r="S28" i="43"/>
  <c r="N31" i="43"/>
  <c r="S32" i="43"/>
  <c r="N35" i="43"/>
  <c r="S36" i="43"/>
  <c r="P56" i="43"/>
  <c r="O58" i="35"/>
  <c r="P58" i="35" s="1"/>
  <c r="R58" i="35" s="1"/>
  <c r="P54" i="36"/>
  <c r="T54" i="36"/>
  <c r="U54" i="36" s="1"/>
  <c r="P55" i="36"/>
  <c r="P56" i="36"/>
  <c r="V56" i="36"/>
  <c r="V57" i="36"/>
  <c r="V2" i="37"/>
  <c r="T14" i="37"/>
  <c r="T16" i="37"/>
  <c r="V16" i="37" s="1"/>
  <c r="V6" i="37"/>
  <c r="T18" i="37"/>
  <c r="X8" i="37"/>
  <c r="O12" i="37"/>
  <c r="O16" i="37"/>
  <c r="O20" i="37"/>
  <c r="V23" i="37"/>
  <c r="O24" i="37"/>
  <c r="O28" i="37"/>
  <c r="V31" i="37"/>
  <c r="P43" i="37"/>
  <c r="X43" i="37" s="1"/>
  <c r="T45" i="37"/>
  <c r="P47" i="37"/>
  <c r="X47" i="37" s="1"/>
  <c r="T49" i="37"/>
  <c r="V39" i="37"/>
  <c r="X44" i="37"/>
  <c r="X48" i="37"/>
  <c r="N2" i="43"/>
  <c r="S2" i="43" s="1"/>
  <c r="N6" i="43"/>
  <c r="S6" i="43" s="1"/>
  <c r="V54" i="36"/>
  <c r="R56" i="36"/>
  <c r="S56" i="36" s="1"/>
  <c r="R57" i="36"/>
  <c r="R2" i="37"/>
  <c r="P14" i="37"/>
  <c r="R14" i="37" s="1"/>
  <c r="T3" i="37"/>
  <c r="V3" i="37" s="1"/>
  <c r="R4" i="37"/>
  <c r="T5" i="37"/>
  <c r="R6" i="37"/>
  <c r="R8" i="37"/>
  <c r="V14" i="37"/>
  <c r="V18" i="37"/>
  <c r="V26" i="37"/>
  <c r="P38" i="37"/>
  <c r="P42" i="37"/>
  <c r="X42" i="37" s="1"/>
  <c r="T44" i="37"/>
  <c r="V44" i="37" s="1"/>
  <c r="V34" i="37"/>
  <c r="P46" i="37"/>
  <c r="T48" i="37"/>
  <c r="V48" i="37" s="1"/>
  <c r="P50" i="37"/>
  <c r="R50" i="37" s="1"/>
  <c r="R40" i="37"/>
  <c r="V42" i="37"/>
  <c r="R44" i="37"/>
  <c r="V46" i="37"/>
  <c r="R48" i="37"/>
  <c r="V50" i="37"/>
  <c r="N2" i="34"/>
  <c r="P3" i="34"/>
  <c r="T3" i="34"/>
  <c r="U3" i="34" s="1"/>
  <c r="N4" i="34"/>
  <c r="V4" i="34"/>
  <c r="P5" i="34"/>
  <c r="T5" i="34"/>
  <c r="U5" i="34" s="1"/>
  <c r="N6" i="34"/>
  <c r="V6" i="34"/>
  <c r="P7" i="34"/>
  <c r="T7" i="34"/>
  <c r="U7" i="34" s="1"/>
  <c r="N8" i="34"/>
  <c r="V8" i="34"/>
  <c r="P9" i="34"/>
  <c r="T9" i="34"/>
  <c r="U9" i="34" s="1"/>
  <c r="N10" i="34"/>
  <c r="V10" i="34"/>
  <c r="P11" i="34"/>
  <c r="T11" i="34"/>
  <c r="U11" i="34" s="1"/>
  <c r="N12" i="34"/>
  <c r="V12" i="34"/>
  <c r="P13" i="34"/>
  <c r="N14" i="34"/>
  <c r="P15" i="34"/>
  <c r="N16" i="34"/>
  <c r="P17" i="34"/>
  <c r="N18" i="34"/>
  <c r="P19" i="34"/>
  <c r="N20" i="34"/>
  <c r="P21" i="34"/>
  <c r="N22" i="34"/>
  <c r="P23" i="34"/>
  <c r="N24" i="34"/>
  <c r="P25" i="34"/>
  <c r="N26" i="34"/>
  <c r="P27" i="34"/>
  <c r="N28" i="34"/>
  <c r="P29" i="34"/>
  <c r="N30" i="34"/>
  <c r="P31" i="34"/>
  <c r="N32" i="34"/>
  <c r="P33" i="34"/>
  <c r="N34" i="34"/>
  <c r="P35" i="34"/>
  <c r="N36" i="34"/>
  <c r="P37" i="34"/>
  <c r="N38" i="34"/>
  <c r="P39" i="34"/>
  <c r="N40" i="34"/>
  <c r="P41" i="34"/>
  <c r="N42" i="34"/>
  <c r="P43" i="34"/>
  <c r="N44" i="34"/>
  <c r="P45" i="34"/>
  <c r="N46" i="34"/>
  <c r="P47" i="34"/>
  <c r="N48" i="34"/>
  <c r="P49" i="34"/>
  <c r="N50" i="34"/>
  <c r="P51" i="34"/>
  <c r="N52" i="34"/>
  <c r="P53" i="34"/>
  <c r="N54" i="34"/>
  <c r="P55" i="34"/>
  <c r="N56" i="34"/>
  <c r="P57" i="34"/>
  <c r="N58" i="34"/>
  <c r="O69" i="34" s="1"/>
  <c r="N5" i="43"/>
  <c r="N9" i="43"/>
  <c r="S9" i="43" s="1"/>
  <c r="N54" i="36"/>
  <c r="T57" i="36"/>
  <c r="T13" i="37"/>
  <c r="V13" i="37" s="1"/>
  <c r="T12" i="37"/>
  <c r="V12" i="37" s="1"/>
  <c r="T11" i="37"/>
  <c r="V11" i="37" s="1"/>
  <c r="T10" i="37"/>
  <c r="V10" i="37" s="1"/>
  <c r="T9" i="37"/>
  <c r="T8" i="37"/>
  <c r="V8" i="37" s="1"/>
  <c r="T15" i="37"/>
  <c r="V15" i="37" s="1"/>
  <c r="V5" i="37"/>
  <c r="T17" i="37"/>
  <c r="T19" i="37"/>
  <c r="V19" i="37" s="1"/>
  <c r="V9" i="37"/>
  <c r="V17" i="37"/>
  <c r="V21" i="37"/>
  <c r="V29" i="37"/>
  <c r="V37" i="37"/>
  <c r="R43" i="37"/>
  <c r="V45" i="37"/>
  <c r="R47" i="37"/>
  <c r="V49" i="37"/>
  <c r="X50" i="37"/>
  <c r="S4" i="38"/>
  <c r="V58" i="38"/>
  <c r="R49" i="38"/>
  <c r="R52" i="38"/>
  <c r="R58" i="38"/>
  <c r="N59" i="38"/>
  <c r="N2" i="38"/>
  <c r="V2" i="38"/>
  <c r="P3" i="38"/>
  <c r="T3" i="38"/>
  <c r="N4" i="38"/>
  <c r="V4" i="38"/>
  <c r="P5" i="38"/>
  <c r="T5" i="38"/>
  <c r="N6" i="38"/>
  <c r="V6" i="38"/>
  <c r="P7" i="38"/>
  <c r="T7" i="38"/>
  <c r="N8" i="38"/>
  <c r="V8" i="38"/>
  <c r="P9" i="38"/>
  <c r="T9" i="38"/>
  <c r="N10" i="38"/>
  <c r="V10" i="38"/>
  <c r="P11" i="38"/>
  <c r="T11" i="38"/>
  <c r="N12" i="38"/>
  <c r="V12" i="38"/>
  <c r="P13" i="38"/>
  <c r="T13" i="38"/>
  <c r="N14" i="38"/>
  <c r="V14" i="38"/>
  <c r="P15" i="38"/>
  <c r="T15" i="38"/>
  <c r="N16" i="38"/>
  <c r="V16" i="38"/>
  <c r="P17" i="38"/>
  <c r="T17" i="38"/>
  <c r="N18" i="38"/>
  <c r="V18" i="38"/>
  <c r="P19" i="38"/>
  <c r="T19" i="38"/>
  <c r="N20" i="38"/>
  <c r="V20" i="38"/>
  <c r="P21" i="38"/>
  <c r="T21" i="38"/>
  <c r="N22" i="38"/>
  <c r="V22" i="38"/>
  <c r="P23" i="38"/>
  <c r="T23" i="38"/>
  <c r="N24" i="38"/>
  <c r="V24" i="38"/>
  <c r="P25" i="38"/>
  <c r="T25" i="38"/>
  <c r="N26" i="38"/>
  <c r="V26" i="38"/>
  <c r="P27" i="38"/>
  <c r="T27" i="38"/>
  <c r="N28" i="38"/>
  <c r="V28" i="38"/>
  <c r="P29" i="38"/>
  <c r="T29" i="38"/>
  <c r="N30" i="38"/>
  <c r="V30" i="38"/>
  <c r="P31" i="38"/>
  <c r="T31" i="38"/>
  <c r="N32" i="38"/>
  <c r="V32" i="38"/>
  <c r="P33" i="38"/>
  <c r="T33" i="38"/>
  <c r="N34" i="38"/>
  <c r="V34" i="38"/>
  <c r="V46" i="38"/>
  <c r="P35" i="38"/>
  <c r="T35" i="38"/>
  <c r="N36" i="38"/>
  <c r="V36" i="38"/>
  <c r="V48" i="38"/>
  <c r="P37" i="38"/>
  <c r="T37" i="38"/>
  <c r="N38" i="38"/>
  <c r="V38" i="38"/>
  <c r="V50" i="38"/>
  <c r="P39" i="38"/>
  <c r="T39" i="38"/>
  <c r="N40" i="38"/>
  <c r="V40" i="38"/>
  <c r="V52" i="38"/>
  <c r="P41" i="38"/>
  <c r="T41" i="38"/>
  <c r="N42" i="38"/>
  <c r="V42" i="38"/>
  <c r="V54" i="38"/>
  <c r="P43" i="38"/>
  <c r="T43" i="38"/>
  <c r="N44" i="38"/>
  <c r="V44" i="38"/>
  <c r="V56" i="38"/>
  <c r="T56" i="38"/>
  <c r="P56" i="38"/>
  <c r="P45" i="38"/>
  <c r="T45" i="38"/>
  <c r="N46" i="38"/>
  <c r="T50" i="38"/>
  <c r="P52" i="38"/>
  <c r="U15" i="40"/>
  <c r="U17" i="40"/>
  <c r="U19" i="40"/>
  <c r="U21" i="40"/>
  <c r="U23" i="40"/>
  <c r="U25" i="40"/>
  <c r="U27" i="40"/>
  <c r="U29" i="40"/>
  <c r="U31" i="40"/>
  <c r="U33" i="40"/>
  <c r="U35" i="40"/>
  <c r="U37" i="40"/>
  <c r="U39" i="40"/>
  <c r="U41" i="40"/>
  <c r="R48" i="38"/>
  <c r="T48" i="38"/>
  <c r="P50" i="38"/>
  <c r="R53" i="38"/>
  <c r="R56" i="38"/>
  <c r="P2" i="38"/>
  <c r="T2" i="38"/>
  <c r="N3" i="38"/>
  <c r="V3" i="38"/>
  <c r="P4" i="38"/>
  <c r="T4" i="38"/>
  <c r="N5" i="38"/>
  <c r="V5" i="38"/>
  <c r="P6" i="38"/>
  <c r="T6" i="38"/>
  <c r="N7" i="38"/>
  <c r="V7" i="38"/>
  <c r="P8" i="38"/>
  <c r="T8" i="38"/>
  <c r="N9" i="38"/>
  <c r="V9" i="38"/>
  <c r="P10" i="38"/>
  <c r="T10" i="38"/>
  <c r="N11" i="38"/>
  <c r="V11" i="38"/>
  <c r="P12" i="38"/>
  <c r="T12" i="38"/>
  <c r="N13" i="38"/>
  <c r="P14" i="38"/>
  <c r="N15" i="38"/>
  <c r="P16" i="38"/>
  <c r="N17" i="38"/>
  <c r="P18" i="38"/>
  <c r="N19" i="38"/>
  <c r="P20" i="38"/>
  <c r="N21" i="38"/>
  <c r="P22" i="38"/>
  <c r="N23" i="38"/>
  <c r="P24" i="38"/>
  <c r="N25" i="38"/>
  <c r="P26" i="38"/>
  <c r="N27" i="38"/>
  <c r="P28" i="38"/>
  <c r="N29" i="38"/>
  <c r="P30" i="38"/>
  <c r="N31" i="38"/>
  <c r="P32" i="38"/>
  <c r="N33" i="38"/>
  <c r="P34" i="38"/>
  <c r="N35" i="38"/>
  <c r="T47" i="38"/>
  <c r="P47" i="38"/>
  <c r="P36" i="38"/>
  <c r="N37" i="38"/>
  <c r="T49" i="38"/>
  <c r="P49" i="38"/>
  <c r="P38" i="38"/>
  <c r="N39" i="38"/>
  <c r="T51" i="38"/>
  <c r="P51" i="38"/>
  <c r="P40" i="38"/>
  <c r="N41" i="38"/>
  <c r="T53" i="38"/>
  <c r="P53" i="38"/>
  <c r="P42" i="38"/>
  <c r="N43" i="38"/>
  <c r="T55" i="38"/>
  <c r="P55" i="38"/>
  <c r="P44" i="38"/>
  <c r="N45" i="38"/>
  <c r="T57" i="38"/>
  <c r="P57" i="38"/>
  <c r="V57" i="38"/>
  <c r="P46" i="38"/>
  <c r="T46" i="38"/>
  <c r="P48" i="38"/>
  <c r="V49" i="38"/>
  <c r="T54" i="38"/>
  <c r="S12" i="40"/>
  <c r="S10" i="40"/>
  <c r="S8" i="40"/>
  <c r="S6" i="40"/>
  <c r="S4" i="40"/>
  <c r="S2" i="40"/>
  <c r="S13" i="40"/>
  <c r="U13" i="40" s="1"/>
  <c r="S11" i="40"/>
  <c r="S9" i="40"/>
  <c r="S7" i="40"/>
  <c r="S5" i="40"/>
  <c r="S3" i="40"/>
  <c r="P2" i="40"/>
  <c r="T2" i="40"/>
  <c r="U2" i="40" s="1"/>
  <c r="N3" i="40"/>
  <c r="V3" i="40"/>
  <c r="P4" i="40"/>
  <c r="T4" i="40"/>
  <c r="N5" i="40"/>
  <c r="V5" i="40"/>
  <c r="P6" i="40"/>
  <c r="T6" i="40"/>
  <c r="N7" i="40"/>
  <c r="V7" i="40"/>
  <c r="P8" i="40"/>
  <c r="T8" i="40"/>
  <c r="U8" i="40" s="1"/>
  <c r="N9" i="40"/>
  <c r="V9" i="40"/>
  <c r="P10" i="40"/>
  <c r="T10" i="40"/>
  <c r="U10" i="40" s="1"/>
  <c r="N11" i="40"/>
  <c r="V11" i="40"/>
  <c r="P12" i="40"/>
  <c r="T12" i="40"/>
  <c r="N13" i="40"/>
  <c r="V13" i="40"/>
  <c r="P14" i="40"/>
  <c r="T14" i="40"/>
  <c r="U14" i="40" s="1"/>
  <c r="N15" i="40"/>
  <c r="V15" i="40"/>
  <c r="P16" i="40"/>
  <c r="T16" i="40"/>
  <c r="U16" i="40" s="1"/>
  <c r="N17" i="40"/>
  <c r="V17" i="40"/>
  <c r="P18" i="40"/>
  <c r="T18" i="40"/>
  <c r="U18" i="40" s="1"/>
  <c r="N19" i="40"/>
  <c r="V19" i="40"/>
  <c r="P20" i="40"/>
  <c r="T20" i="40"/>
  <c r="U20" i="40" s="1"/>
  <c r="N21" i="40"/>
  <c r="V21" i="40"/>
  <c r="P22" i="40"/>
  <c r="T22" i="40"/>
  <c r="U22" i="40" s="1"/>
  <c r="N23" i="40"/>
  <c r="V23" i="40"/>
  <c r="P24" i="40"/>
  <c r="T24" i="40"/>
  <c r="U24" i="40" s="1"/>
  <c r="N25" i="40"/>
  <c r="V25" i="40"/>
  <c r="P26" i="40"/>
  <c r="T26" i="40"/>
  <c r="N27" i="40"/>
  <c r="V27" i="40"/>
  <c r="P28" i="40"/>
  <c r="T28" i="40"/>
  <c r="U28" i="40" s="1"/>
  <c r="N29" i="40"/>
  <c r="V29" i="40"/>
  <c r="P30" i="40"/>
  <c r="T30" i="40"/>
  <c r="U30" i="40" s="1"/>
  <c r="N31" i="40"/>
  <c r="V31" i="40"/>
  <c r="T43" i="40"/>
  <c r="P43" i="40"/>
  <c r="P32" i="40"/>
  <c r="T32" i="40"/>
  <c r="U32" i="40" s="1"/>
  <c r="N33" i="40"/>
  <c r="V33" i="40"/>
  <c r="V45" i="40"/>
  <c r="T45" i="40"/>
  <c r="P45" i="40"/>
  <c r="P34" i="40"/>
  <c r="T34" i="40"/>
  <c r="U34" i="40" s="1"/>
  <c r="N35" i="40"/>
  <c r="V35" i="40"/>
  <c r="V47" i="40"/>
  <c r="T47" i="40"/>
  <c r="P47" i="40"/>
  <c r="P36" i="40"/>
  <c r="T36" i="40"/>
  <c r="U36" i="40" s="1"/>
  <c r="N37" i="40"/>
  <c r="V37" i="40"/>
  <c r="V49" i="40"/>
  <c r="T49" i="40"/>
  <c r="P49" i="40"/>
  <c r="P38" i="40"/>
  <c r="T38" i="40"/>
  <c r="U38" i="40" s="1"/>
  <c r="N39" i="40"/>
  <c r="V39" i="40"/>
  <c r="V51" i="40"/>
  <c r="T51" i="40"/>
  <c r="P51" i="40"/>
  <c r="P40" i="40"/>
  <c r="T40" i="40"/>
  <c r="N41" i="40"/>
  <c r="V41" i="40"/>
  <c r="V53" i="40"/>
  <c r="T53" i="40"/>
  <c r="P53" i="40"/>
  <c r="V42" i="40"/>
  <c r="N57" i="38"/>
  <c r="P58" i="38"/>
  <c r="T58" i="38"/>
  <c r="N43" i="40"/>
  <c r="V43" i="40"/>
  <c r="V55" i="40"/>
  <c r="T55" i="40"/>
  <c r="P55" i="40"/>
  <c r="P26" i="41"/>
  <c r="N2" i="40"/>
  <c r="V2" i="40"/>
  <c r="P3" i="40"/>
  <c r="T3" i="40"/>
  <c r="N4" i="40"/>
  <c r="V4" i="40"/>
  <c r="P5" i="40"/>
  <c r="T5" i="40"/>
  <c r="U5" i="40" s="1"/>
  <c r="N6" i="40"/>
  <c r="V6" i="40"/>
  <c r="P7" i="40"/>
  <c r="T7" i="40"/>
  <c r="N8" i="40"/>
  <c r="V8" i="40"/>
  <c r="P9" i="40"/>
  <c r="T9" i="40"/>
  <c r="N10" i="40"/>
  <c r="V10" i="40"/>
  <c r="P11" i="40"/>
  <c r="T11" i="40"/>
  <c r="N12" i="40"/>
  <c r="V12" i="40"/>
  <c r="P13" i="40"/>
  <c r="N14" i="40"/>
  <c r="P15" i="40"/>
  <c r="N16" i="40"/>
  <c r="P17" i="40"/>
  <c r="N18" i="40"/>
  <c r="P19" i="40"/>
  <c r="N20" i="40"/>
  <c r="P21" i="40"/>
  <c r="N22" i="40"/>
  <c r="P23" i="40"/>
  <c r="N24" i="40"/>
  <c r="P25" i="40"/>
  <c r="N26" i="40"/>
  <c r="P27" i="40"/>
  <c r="N28" i="40"/>
  <c r="P29" i="40"/>
  <c r="N30" i="40"/>
  <c r="P31" i="40"/>
  <c r="N32" i="40"/>
  <c r="T44" i="40"/>
  <c r="V44" i="40"/>
  <c r="P33" i="40"/>
  <c r="N34" i="40"/>
  <c r="T46" i="40"/>
  <c r="P46" i="40"/>
  <c r="V46" i="40"/>
  <c r="P35" i="40"/>
  <c r="N36" i="40"/>
  <c r="T48" i="40"/>
  <c r="P48" i="40"/>
  <c r="V48" i="40"/>
  <c r="P37" i="40"/>
  <c r="N38" i="40"/>
  <c r="T50" i="40"/>
  <c r="P50" i="40"/>
  <c r="V50" i="40"/>
  <c r="P39" i="40"/>
  <c r="N40" i="40"/>
  <c r="T52" i="40"/>
  <c r="P52" i="40"/>
  <c r="V52" i="40"/>
  <c r="P41" i="40"/>
  <c r="T42" i="40"/>
  <c r="S59" i="40"/>
  <c r="N48" i="38"/>
  <c r="N50" i="38"/>
  <c r="N52" i="38"/>
  <c r="N54" i="38"/>
  <c r="N56" i="38"/>
  <c r="N58" i="38"/>
  <c r="T54" i="40"/>
  <c r="P44" i="40"/>
  <c r="R47" i="40"/>
  <c r="S56" i="40" s="1"/>
  <c r="U56" i="40" s="1"/>
  <c r="P19" i="41"/>
  <c r="X19" i="41" s="1"/>
  <c r="P23" i="41"/>
  <c r="X23" i="41" s="1"/>
  <c r="T50" i="41"/>
  <c r="V50" i="41" s="1"/>
  <c r="N44" i="40"/>
  <c r="N46" i="40"/>
  <c r="N48" i="40"/>
  <c r="N50" i="40"/>
  <c r="N52" i="40"/>
  <c r="N54" i="40"/>
  <c r="V54" i="40"/>
  <c r="N56" i="40"/>
  <c r="V56" i="40"/>
  <c r="P57" i="40"/>
  <c r="T57" i="40"/>
  <c r="N58" i="40"/>
  <c r="V58" i="40"/>
  <c r="P59" i="40"/>
  <c r="T59" i="40"/>
  <c r="P2" i="41"/>
  <c r="X2" i="41" s="1"/>
  <c r="T2" i="41"/>
  <c r="V2" i="41" s="1"/>
  <c r="P3" i="41"/>
  <c r="T3" i="41"/>
  <c r="V3" i="41" s="1"/>
  <c r="P4" i="41"/>
  <c r="R4" i="41" s="1"/>
  <c r="T4" i="41"/>
  <c r="V4" i="41" s="1"/>
  <c r="P5" i="41"/>
  <c r="T5" i="41"/>
  <c r="V5" i="41" s="1"/>
  <c r="P6" i="41"/>
  <c r="X6" i="41" s="1"/>
  <c r="T6" i="41"/>
  <c r="V6" i="41" s="1"/>
  <c r="P7" i="41"/>
  <c r="T7" i="41"/>
  <c r="V7" i="41" s="1"/>
  <c r="P8" i="41"/>
  <c r="R8" i="41" s="1"/>
  <c r="T8" i="41"/>
  <c r="V8" i="41" s="1"/>
  <c r="P9" i="41"/>
  <c r="T9" i="41"/>
  <c r="V9" i="41" s="1"/>
  <c r="P10" i="41"/>
  <c r="X10" i="41" s="1"/>
  <c r="T10" i="41"/>
  <c r="V10" i="41" s="1"/>
  <c r="P11" i="41"/>
  <c r="T11" i="41"/>
  <c r="V11" i="41" s="1"/>
  <c r="P12" i="41"/>
  <c r="R12" i="41" s="1"/>
  <c r="T12" i="41"/>
  <c r="V12" i="41" s="1"/>
  <c r="S14" i="41"/>
  <c r="S16" i="41"/>
  <c r="S18" i="41"/>
  <c r="S20" i="41"/>
  <c r="S22" i="41"/>
  <c r="S24" i="41"/>
  <c r="S26" i="41"/>
  <c r="S30" i="41"/>
  <c r="S34" i="41"/>
  <c r="S38" i="41"/>
  <c r="T47" i="41" s="1"/>
  <c r="P51" i="41"/>
  <c r="X51" i="41" s="1"/>
  <c r="T53" i="41"/>
  <c r="P55" i="41"/>
  <c r="V47" i="41"/>
  <c r="R19" i="41"/>
  <c r="R23" i="41"/>
  <c r="O27" i="41"/>
  <c r="O31" i="41"/>
  <c r="O35" i="41"/>
  <c r="P40" i="41" s="1"/>
  <c r="X40" i="41" s="1"/>
  <c r="O39" i="41"/>
  <c r="P47" i="41" s="1"/>
  <c r="X47" i="41" s="1"/>
  <c r="P54" i="41"/>
  <c r="X55" i="41"/>
  <c r="U15" i="42"/>
  <c r="U17" i="42"/>
  <c r="U19" i="42"/>
  <c r="U21" i="42"/>
  <c r="U23" i="42"/>
  <c r="N45" i="40"/>
  <c r="N47" i="40"/>
  <c r="N49" i="40"/>
  <c r="N51" i="40"/>
  <c r="N53" i="40"/>
  <c r="P54" i="40"/>
  <c r="N55" i="40"/>
  <c r="P56" i="40"/>
  <c r="N57" i="40"/>
  <c r="P58" i="40"/>
  <c r="N59" i="40"/>
  <c r="O70" i="40" s="1"/>
  <c r="X26" i="41"/>
  <c r="P53" i="41"/>
  <c r="R53" i="41" s="1"/>
  <c r="T55" i="41"/>
  <c r="V55" i="41" s="1"/>
  <c r="R47" i="41"/>
  <c r="V53" i="41"/>
  <c r="X54" i="41"/>
  <c r="R55" i="41"/>
  <c r="X58" i="41"/>
  <c r="P28" i="41"/>
  <c r="P30" i="41"/>
  <c r="P32" i="41"/>
  <c r="P34" i="41"/>
  <c r="R34" i="41" s="1"/>
  <c r="P36" i="41"/>
  <c r="R26" i="41"/>
  <c r="P44" i="41"/>
  <c r="X44" i="41" s="1"/>
  <c r="P48" i="41"/>
  <c r="X48" i="41" s="1"/>
  <c r="X53" i="41"/>
  <c r="R54" i="41"/>
  <c r="S12" i="42"/>
  <c r="S10" i="42"/>
  <c r="S8" i="42"/>
  <c r="S6" i="42"/>
  <c r="S4" i="42"/>
  <c r="S2" i="42"/>
  <c r="S13" i="42"/>
  <c r="U13" i="42" s="1"/>
  <c r="S11" i="42"/>
  <c r="S9" i="42"/>
  <c r="S7" i="42"/>
  <c r="S5" i="42"/>
  <c r="S3" i="42"/>
  <c r="P2" i="42"/>
  <c r="T2" i="42"/>
  <c r="N3" i="42"/>
  <c r="V3" i="42"/>
  <c r="P4" i="42"/>
  <c r="T4" i="42"/>
  <c r="U4" i="42" s="1"/>
  <c r="N5" i="42"/>
  <c r="V5" i="42"/>
  <c r="P6" i="42"/>
  <c r="T6" i="42"/>
  <c r="U6" i="42" s="1"/>
  <c r="N7" i="42"/>
  <c r="V7" i="42"/>
  <c r="P8" i="42"/>
  <c r="T8" i="42"/>
  <c r="U8" i="42" s="1"/>
  <c r="N9" i="42"/>
  <c r="V9" i="42"/>
  <c r="P10" i="42"/>
  <c r="T10" i="42"/>
  <c r="N11" i="42"/>
  <c r="V11" i="42"/>
  <c r="P12" i="42"/>
  <c r="T12" i="42"/>
  <c r="U12" i="42" s="1"/>
  <c r="N13" i="42"/>
  <c r="V13" i="42"/>
  <c r="P14" i="42"/>
  <c r="T14" i="42"/>
  <c r="U14" i="42" s="1"/>
  <c r="N15" i="42"/>
  <c r="V15" i="42"/>
  <c r="P16" i="42"/>
  <c r="T16" i="42"/>
  <c r="U16" i="42" s="1"/>
  <c r="N17" i="42"/>
  <c r="V17" i="42"/>
  <c r="T29" i="42"/>
  <c r="P29" i="42"/>
  <c r="V29" i="42"/>
  <c r="P18" i="42"/>
  <c r="T18" i="42"/>
  <c r="U18" i="42" s="1"/>
  <c r="N19" i="42"/>
  <c r="V19" i="42"/>
  <c r="T31" i="42"/>
  <c r="P31" i="42"/>
  <c r="V31" i="42"/>
  <c r="P20" i="42"/>
  <c r="T20" i="42"/>
  <c r="U20" i="42" s="1"/>
  <c r="N21" i="42"/>
  <c r="V21" i="42"/>
  <c r="T33" i="42"/>
  <c r="P33" i="42"/>
  <c r="V33" i="42"/>
  <c r="P22" i="42"/>
  <c r="T22" i="42"/>
  <c r="U22" i="42" s="1"/>
  <c r="N23" i="42"/>
  <c r="V23" i="42"/>
  <c r="T35" i="42"/>
  <c r="P35" i="42"/>
  <c r="V35" i="42"/>
  <c r="P24" i="42"/>
  <c r="T24" i="42"/>
  <c r="U24" i="42" s="1"/>
  <c r="N25" i="42"/>
  <c r="P26" i="42"/>
  <c r="N27" i="42"/>
  <c r="T25" i="42"/>
  <c r="U25" i="42" s="1"/>
  <c r="T37" i="42"/>
  <c r="P37" i="42"/>
  <c r="V37" i="42"/>
  <c r="S37" i="42"/>
  <c r="P27" i="42"/>
  <c r="N2" i="42"/>
  <c r="V2" i="42"/>
  <c r="P3" i="42"/>
  <c r="T3" i="42"/>
  <c r="U3" i="42" s="1"/>
  <c r="N4" i="42"/>
  <c r="V4" i="42"/>
  <c r="P5" i="42"/>
  <c r="T5" i="42"/>
  <c r="U5" i="42" s="1"/>
  <c r="N6" i="42"/>
  <c r="V6" i="42"/>
  <c r="P7" i="42"/>
  <c r="T7" i="42"/>
  <c r="N8" i="42"/>
  <c r="V8" i="42"/>
  <c r="P9" i="42"/>
  <c r="T9" i="42"/>
  <c r="N10" i="42"/>
  <c r="V10" i="42"/>
  <c r="P11" i="42"/>
  <c r="T11" i="42"/>
  <c r="U11" i="42" s="1"/>
  <c r="N12" i="42"/>
  <c r="V12" i="42"/>
  <c r="P13" i="42"/>
  <c r="N14" i="42"/>
  <c r="P15" i="42"/>
  <c r="N16" i="42"/>
  <c r="V28" i="42"/>
  <c r="T28" i="42"/>
  <c r="P28" i="42"/>
  <c r="P17" i="42"/>
  <c r="N18" i="42"/>
  <c r="V30" i="42"/>
  <c r="T30" i="42"/>
  <c r="P30" i="42"/>
  <c r="P19" i="42"/>
  <c r="N20" i="42"/>
  <c r="V32" i="42"/>
  <c r="T32" i="42"/>
  <c r="P32" i="42"/>
  <c r="P21" i="42"/>
  <c r="N22" i="42"/>
  <c r="V34" i="42"/>
  <c r="T34" i="42"/>
  <c r="P34" i="42"/>
  <c r="P23" i="42"/>
  <c r="N24" i="42"/>
  <c r="V36" i="42"/>
  <c r="T36" i="42"/>
  <c r="P36" i="42"/>
  <c r="P25" i="42"/>
  <c r="T26" i="42"/>
  <c r="V38" i="42"/>
  <c r="T38" i="42"/>
  <c r="U38" i="42" s="1"/>
  <c r="P38" i="42"/>
  <c r="U39" i="42"/>
  <c r="U41" i="42"/>
  <c r="U43" i="42"/>
  <c r="U45" i="42"/>
  <c r="U47" i="42"/>
  <c r="U49" i="42"/>
  <c r="U51" i="42"/>
  <c r="U53" i="42"/>
  <c r="U55" i="42"/>
  <c r="U57" i="42"/>
  <c r="V27" i="42"/>
  <c r="N29" i="42"/>
  <c r="N31" i="42"/>
  <c r="N33" i="42"/>
  <c r="N35" i="42"/>
  <c r="N37" i="42"/>
  <c r="N39" i="42"/>
  <c r="V39" i="42"/>
  <c r="P40" i="42"/>
  <c r="T40" i="42"/>
  <c r="U40" i="42" s="1"/>
  <c r="N41" i="42"/>
  <c r="V41" i="42"/>
  <c r="P42" i="42"/>
  <c r="T42" i="42"/>
  <c r="U42" i="42" s="1"/>
  <c r="N43" i="42"/>
  <c r="V43" i="42"/>
  <c r="P44" i="42"/>
  <c r="T44" i="42"/>
  <c r="U44" i="42" s="1"/>
  <c r="N45" i="42"/>
  <c r="V45" i="42"/>
  <c r="P46" i="42"/>
  <c r="T46" i="42"/>
  <c r="U46" i="42" s="1"/>
  <c r="N47" i="42"/>
  <c r="V47" i="42"/>
  <c r="P48" i="42"/>
  <c r="T48" i="42"/>
  <c r="U48" i="42" s="1"/>
  <c r="N49" i="42"/>
  <c r="V49" i="42"/>
  <c r="P50" i="42"/>
  <c r="T50" i="42"/>
  <c r="U50" i="42" s="1"/>
  <c r="N51" i="42"/>
  <c r="V51" i="42"/>
  <c r="P52" i="42"/>
  <c r="T52" i="42"/>
  <c r="U52" i="42" s="1"/>
  <c r="N53" i="42"/>
  <c r="V53" i="42"/>
  <c r="P54" i="42"/>
  <c r="T54" i="42"/>
  <c r="U54" i="42" s="1"/>
  <c r="N55" i="42"/>
  <c r="V55" i="42"/>
  <c r="P56" i="42"/>
  <c r="T56" i="42"/>
  <c r="U56" i="42" s="1"/>
  <c r="N57" i="42"/>
  <c r="V57" i="42"/>
  <c r="P58" i="42"/>
  <c r="T58" i="42"/>
  <c r="N28" i="42"/>
  <c r="N30" i="42"/>
  <c r="N32" i="42"/>
  <c r="N34" i="42"/>
  <c r="N36" i="42"/>
  <c r="N38" i="42"/>
  <c r="P39" i="42"/>
  <c r="N40" i="42"/>
  <c r="P41" i="42"/>
  <c r="N42" i="42"/>
  <c r="P43" i="42"/>
  <c r="N44" i="42"/>
  <c r="P45" i="42"/>
  <c r="N46" i="42"/>
  <c r="P47" i="42"/>
  <c r="N48" i="42"/>
  <c r="P49" i="42"/>
  <c r="N50" i="42"/>
  <c r="P51" i="42"/>
  <c r="N52" i="42"/>
  <c r="P53" i="42"/>
  <c r="N54" i="42"/>
  <c r="P55" i="42"/>
  <c r="N56" i="42"/>
  <c r="P57" i="42"/>
  <c r="N58" i="42"/>
  <c r="P54" i="45"/>
  <c r="R55" i="45"/>
  <c r="S66" i="45" s="1"/>
  <c r="N55" i="45"/>
  <c r="R52" i="45"/>
  <c r="R56" i="45"/>
  <c r="T54" i="45"/>
  <c r="T58" i="45"/>
  <c r="T52" i="45"/>
  <c r="P52" i="45"/>
  <c r="T53" i="45"/>
  <c r="T56" i="45"/>
  <c r="P56" i="45"/>
  <c r="T57" i="45"/>
  <c r="V52" i="45"/>
  <c r="V56" i="45"/>
  <c r="N54" i="45"/>
  <c r="N58" i="45"/>
  <c r="P53" i="45"/>
  <c r="P57" i="45"/>
  <c r="U8" i="19" l="1"/>
  <c r="U10" i="19"/>
  <c r="U6" i="19"/>
  <c r="U11" i="19"/>
  <c r="U3" i="19"/>
  <c r="U2" i="38"/>
  <c r="O69" i="38"/>
  <c r="S69" i="38"/>
  <c r="U69" i="38" s="1"/>
  <c r="S6" i="38"/>
  <c r="U4" i="38"/>
  <c r="U12" i="40"/>
  <c r="U4" i="40"/>
  <c r="U40" i="40"/>
  <c r="U26" i="40"/>
  <c r="S8" i="38"/>
  <c r="S5" i="38"/>
  <c r="U5" i="38" s="1"/>
  <c r="S7" i="38"/>
  <c r="U7" i="38" s="1"/>
  <c r="S10" i="38"/>
  <c r="U10" i="38"/>
  <c r="U13" i="38"/>
  <c r="U9" i="38"/>
  <c r="S9" i="38"/>
  <c r="S12" i="38"/>
  <c r="S11" i="38"/>
  <c r="S47" i="38"/>
  <c r="U47" i="38" s="1"/>
  <c r="U12" i="38"/>
  <c r="S51" i="38"/>
  <c r="U51" i="38" s="1"/>
  <c r="O67" i="38"/>
  <c r="W67" i="38" s="1"/>
  <c r="S67" i="38"/>
  <c r="U67" i="38" s="1"/>
  <c r="S13" i="38"/>
  <c r="O65" i="38"/>
  <c r="S64" i="38"/>
  <c r="U64" i="38" s="1"/>
  <c r="S37" i="29"/>
  <c r="U37" i="29" s="1"/>
  <c r="S27" i="29"/>
  <c r="S36" i="29"/>
  <c r="U36" i="29" s="1"/>
  <c r="Q32" i="29"/>
  <c r="W30" i="29"/>
  <c r="S26" i="29"/>
  <c r="W37" i="29"/>
  <c r="W29" i="29"/>
  <c r="O31" i="29"/>
  <c r="W31" i="29" s="1"/>
  <c r="Q33" i="29"/>
  <c r="W33" i="29"/>
  <c r="S29" i="29"/>
  <c r="U29" i="29" s="1"/>
  <c r="Q37" i="29"/>
  <c r="W26" i="29"/>
  <c r="Q28" i="29"/>
  <c r="O33" i="29"/>
  <c r="O26" i="29"/>
  <c r="Q26" i="29" s="1"/>
  <c r="O60" i="45"/>
  <c r="O69" i="45"/>
  <c r="O63" i="38"/>
  <c r="Q63" i="38" s="1"/>
  <c r="U11" i="38"/>
  <c r="O61" i="42"/>
  <c r="U9" i="42"/>
  <c r="U7" i="42"/>
  <c r="O68" i="40"/>
  <c r="O62" i="42"/>
  <c r="W62" i="42" s="1"/>
  <c r="O60" i="42"/>
  <c r="W60" i="42" s="1"/>
  <c r="O68" i="38"/>
  <c r="W68" i="38" s="1"/>
  <c r="R46" i="37"/>
  <c r="X46" i="37"/>
  <c r="R38" i="37"/>
  <c r="X38" i="37"/>
  <c r="P39" i="37"/>
  <c r="P30" i="37"/>
  <c r="X30" i="37" s="1"/>
  <c r="P34" i="37"/>
  <c r="P22" i="37"/>
  <c r="R22" i="37" s="1"/>
  <c r="P26" i="37"/>
  <c r="R26" i="37" s="1"/>
  <c r="O63" i="42"/>
  <c r="Q63" i="42" s="1"/>
  <c r="W70" i="40"/>
  <c r="Q70" i="40"/>
  <c r="O66" i="40"/>
  <c r="O69" i="40"/>
  <c r="O67" i="40"/>
  <c r="O63" i="29"/>
  <c r="O67" i="19"/>
  <c r="W67" i="19" s="1"/>
  <c r="T60" i="41"/>
  <c r="V60" i="41" s="1"/>
  <c r="T64" i="37"/>
  <c r="V64" i="37" s="1"/>
  <c r="T62" i="37"/>
  <c r="V62" i="37" s="1"/>
  <c r="T62" i="24"/>
  <c r="V62" i="24" s="1"/>
  <c r="T61" i="24"/>
  <c r="V61" i="24" s="1"/>
  <c r="S60" i="42"/>
  <c r="O66" i="38"/>
  <c r="Q66" i="38" s="1"/>
  <c r="S43" i="38"/>
  <c r="U43" i="38" s="1"/>
  <c r="S39" i="38"/>
  <c r="U39" i="38" s="1"/>
  <c r="S35" i="38"/>
  <c r="U35" i="38" s="1"/>
  <c r="S31" i="38"/>
  <c r="U31" i="38" s="1"/>
  <c r="S27" i="38"/>
  <c r="U27" i="38" s="1"/>
  <c r="S23" i="38"/>
  <c r="U23" i="38" s="1"/>
  <c r="S19" i="38"/>
  <c r="U19" i="38" s="1"/>
  <c r="S15" i="38"/>
  <c r="U15" i="38" s="1"/>
  <c r="S60" i="9"/>
  <c r="P60" i="9"/>
  <c r="R60" i="9"/>
  <c r="Q60" i="42"/>
  <c r="S67" i="34"/>
  <c r="U67" i="34" s="1"/>
  <c r="S63" i="34"/>
  <c r="U63" i="34" s="1"/>
  <c r="S59" i="34"/>
  <c r="U59" i="34" s="1"/>
  <c r="W69" i="38"/>
  <c r="W65" i="38"/>
  <c r="S66" i="29"/>
  <c r="U66" i="29" s="1"/>
  <c r="S62" i="29"/>
  <c r="U62" i="29" s="1"/>
  <c r="U69" i="23"/>
  <c r="U3" i="38"/>
  <c r="O62" i="38"/>
  <c r="Q62" i="38" s="1"/>
  <c r="O70" i="38"/>
  <c r="O67" i="34"/>
  <c r="O63" i="34"/>
  <c r="O67" i="32"/>
  <c r="O63" i="32"/>
  <c r="O68" i="29"/>
  <c r="Q68" i="29" s="1"/>
  <c r="O64" i="29"/>
  <c r="W64" i="29" s="1"/>
  <c r="O67" i="23"/>
  <c r="W67" i="23" s="1"/>
  <c r="O65" i="23"/>
  <c r="O66" i="23"/>
  <c r="Q66" i="23" s="1"/>
  <c r="O64" i="23"/>
  <c r="W64" i="23" s="1"/>
  <c r="O63" i="23"/>
  <c r="O62" i="23"/>
  <c r="W62" i="23" s="1"/>
  <c r="O61" i="23"/>
  <c r="O65" i="19"/>
  <c r="O61" i="19"/>
  <c r="O68" i="23"/>
  <c r="W68" i="23" s="1"/>
  <c r="P59" i="18"/>
  <c r="P61" i="18"/>
  <c r="O62" i="25"/>
  <c r="O64" i="25"/>
  <c r="P61" i="41"/>
  <c r="P65" i="37"/>
  <c r="P63" i="37"/>
  <c r="P61" i="37"/>
  <c r="R2" i="33"/>
  <c r="S63" i="42"/>
  <c r="U63" i="42" s="1"/>
  <c r="S59" i="42"/>
  <c r="U59" i="42" s="1"/>
  <c r="W69" i="34"/>
  <c r="W69" i="32"/>
  <c r="Q67" i="32"/>
  <c r="Q63" i="32"/>
  <c r="S65" i="38"/>
  <c r="U65" i="38" s="1"/>
  <c r="S46" i="38"/>
  <c r="U46" i="38" s="1"/>
  <c r="S42" i="38"/>
  <c r="U42" i="38" s="1"/>
  <c r="S38" i="38"/>
  <c r="U38" i="38" s="1"/>
  <c r="S34" i="38"/>
  <c r="U34" i="38" s="1"/>
  <c r="S30" i="38"/>
  <c r="U30" i="38" s="1"/>
  <c r="S26" i="38"/>
  <c r="U26" i="38" s="1"/>
  <c r="S22" i="38"/>
  <c r="U22" i="38" s="1"/>
  <c r="S18" i="38"/>
  <c r="U18" i="38" s="1"/>
  <c r="S14" i="38"/>
  <c r="U14" i="38" s="1"/>
  <c r="W61" i="42"/>
  <c r="U60" i="42"/>
  <c r="S66" i="34"/>
  <c r="U66" i="34" s="1"/>
  <c r="S62" i="34"/>
  <c r="U62" i="34" s="1"/>
  <c r="S58" i="34"/>
  <c r="U58" i="34" s="1"/>
  <c r="Q69" i="29"/>
  <c r="W67" i="29"/>
  <c r="Q64" i="29"/>
  <c r="W63" i="29"/>
  <c r="Q61" i="23"/>
  <c r="Q62" i="23"/>
  <c r="W66" i="23"/>
  <c r="W69" i="19"/>
  <c r="Q61" i="19"/>
  <c r="U69" i="29"/>
  <c r="S65" i="29"/>
  <c r="U65" i="29" s="1"/>
  <c r="S61" i="29"/>
  <c r="U61" i="29" s="1"/>
  <c r="Q64" i="25"/>
  <c r="O65" i="29"/>
  <c r="Q65" i="29" s="1"/>
  <c r="O61" i="29"/>
  <c r="P61" i="31"/>
  <c r="P62" i="22"/>
  <c r="P61" i="22"/>
  <c r="O68" i="19"/>
  <c r="W68" i="19" s="1"/>
  <c r="O66" i="19"/>
  <c r="Q66" i="19" s="1"/>
  <c r="O64" i="19"/>
  <c r="Q64" i="19" s="1"/>
  <c r="O62" i="19"/>
  <c r="P61" i="28"/>
  <c r="O68" i="45"/>
  <c r="T61" i="41"/>
  <c r="V61" i="41" s="1"/>
  <c r="S66" i="38"/>
  <c r="U66" i="38" s="1"/>
  <c r="T65" i="37"/>
  <c r="V65" i="37" s="1"/>
  <c r="T63" i="37"/>
  <c r="V63" i="37" s="1"/>
  <c r="T61" i="37"/>
  <c r="V61" i="37" s="1"/>
  <c r="S62" i="42"/>
  <c r="U62" i="42" s="1"/>
  <c r="S58" i="42"/>
  <c r="U58" i="42" s="1"/>
  <c r="Q67" i="34"/>
  <c r="Q63" i="34"/>
  <c r="P59" i="9"/>
  <c r="R59" i="9"/>
  <c r="S59" i="9"/>
  <c r="O64" i="38"/>
  <c r="W64" i="38" s="1"/>
  <c r="S45" i="38"/>
  <c r="U45" i="38" s="1"/>
  <c r="S41" i="38"/>
  <c r="U41" i="38" s="1"/>
  <c r="S37" i="38"/>
  <c r="U37" i="38" s="1"/>
  <c r="S33" i="38"/>
  <c r="U33" i="38" s="1"/>
  <c r="S29" i="38"/>
  <c r="U29" i="38" s="1"/>
  <c r="S25" i="38"/>
  <c r="U25" i="38" s="1"/>
  <c r="S21" i="38"/>
  <c r="U21" i="38" s="1"/>
  <c r="S17" i="38"/>
  <c r="U17" i="38" s="1"/>
  <c r="Q62" i="42"/>
  <c r="U69" i="34"/>
  <c r="S65" i="34"/>
  <c r="U65" i="34" s="1"/>
  <c r="S61" i="34"/>
  <c r="U61" i="34" s="1"/>
  <c r="Q69" i="38"/>
  <c r="Q64" i="38"/>
  <c r="W68" i="29"/>
  <c r="W61" i="29"/>
  <c r="W61" i="23"/>
  <c r="W63" i="23"/>
  <c r="Q65" i="23"/>
  <c r="W65" i="23"/>
  <c r="W65" i="19"/>
  <c r="W62" i="19"/>
  <c r="W61" i="19"/>
  <c r="U68" i="29"/>
  <c r="S64" i="29"/>
  <c r="U64" i="29" s="1"/>
  <c r="S60" i="29"/>
  <c r="U60" i="29" s="1"/>
  <c r="S14" i="29"/>
  <c r="U14" i="29" s="1"/>
  <c r="W64" i="25"/>
  <c r="S67" i="23"/>
  <c r="U67" i="23" s="1"/>
  <c r="S65" i="23"/>
  <c r="U65" i="23" s="1"/>
  <c r="S66" i="23"/>
  <c r="U66" i="23" s="1"/>
  <c r="S63" i="23"/>
  <c r="U63" i="23" s="1"/>
  <c r="S64" i="23"/>
  <c r="U64" i="23" s="1"/>
  <c r="S62" i="23"/>
  <c r="U62" i="23" s="1"/>
  <c r="S61" i="23"/>
  <c r="U61" i="23" s="1"/>
  <c r="S63" i="38"/>
  <c r="U63" i="38" s="1"/>
  <c r="O65" i="34"/>
  <c r="W65" i="34" s="1"/>
  <c r="O61" i="34"/>
  <c r="Q61" i="34" s="1"/>
  <c r="O68" i="34"/>
  <c r="W68" i="34" s="1"/>
  <c r="O66" i="34"/>
  <c r="Q66" i="34" s="1"/>
  <c r="O64" i="34"/>
  <c r="W64" i="34" s="1"/>
  <c r="O62" i="34"/>
  <c r="Q62" i="34" s="1"/>
  <c r="P50" i="33"/>
  <c r="R32" i="33"/>
  <c r="O65" i="32"/>
  <c r="W65" i="32" s="1"/>
  <c r="O61" i="32"/>
  <c r="W61" i="32" s="1"/>
  <c r="O68" i="32"/>
  <c r="Q68" i="32" s="1"/>
  <c r="O66" i="32"/>
  <c r="Q66" i="32" s="1"/>
  <c r="O64" i="32"/>
  <c r="W64" i="32" s="1"/>
  <c r="O62" i="32"/>
  <c r="W62" i="32" s="1"/>
  <c r="O66" i="29"/>
  <c r="W66" i="29" s="1"/>
  <c r="O62" i="29"/>
  <c r="W62" i="29" s="1"/>
  <c r="O63" i="19"/>
  <c r="W63" i="19" s="1"/>
  <c r="P60" i="41"/>
  <c r="S62" i="38"/>
  <c r="U62" i="38" s="1"/>
  <c r="P64" i="37"/>
  <c r="P62" i="37"/>
  <c r="P62" i="24"/>
  <c r="P61" i="24"/>
  <c r="O61" i="25"/>
  <c r="Q69" i="34"/>
  <c r="Q68" i="34"/>
  <c r="W67" i="34"/>
  <c r="Q65" i="34"/>
  <c r="W63" i="34"/>
  <c r="Q69" i="32"/>
  <c r="W67" i="32"/>
  <c r="Q65" i="32"/>
  <c r="Q64" i="32"/>
  <c r="W63" i="32"/>
  <c r="Q61" i="32"/>
  <c r="S68" i="38"/>
  <c r="U68" i="38" s="1"/>
  <c r="S44" i="38"/>
  <c r="U44" i="38" s="1"/>
  <c r="S40" i="38"/>
  <c r="U40" i="38" s="1"/>
  <c r="S36" i="38"/>
  <c r="U36" i="38" s="1"/>
  <c r="S32" i="38"/>
  <c r="U32" i="38" s="1"/>
  <c r="S28" i="38"/>
  <c r="U28" i="38" s="1"/>
  <c r="S24" i="38"/>
  <c r="U24" i="38" s="1"/>
  <c r="S20" i="38"/>
  <c r="U20" i="38" s="1"/>
  <c r="S16" i="38"/>
  <c r="U16" i="38" s="1"/>
  <c r="W63" i="42"/>
  <c r="Q61" i="42"/>
  <c r="S68" i="34"/>
  <c r="U68" i="34" s="1"/>
  <c r="S64" i="34"/>
  <c r="U64" i="34" s="1"/>
  <c r="S60" i="34"/>
  <c r="U60" i="34" s="1"/>
  <c r="Q65" i="38"/>
  <c r="W69" i="29"/>
  <c r="Q67" i="29"/>
  <c r="Q66" i="29"/>
  <c r="W65" i="29"/>
  <c r="Q63" i="29"/>
  <c r="Q61" i="29"/>
  <c r="S64" i="25"/>
  <c r="U64" i="25" s="1"/>
  <c r="Q69" i="23"/>
  <c r="Q68" i="23"/>
  <c r="Q63" i="23"/>
  <c r="Q64" i="23"/>
  <c r="Q67" i="23"/>
  <c r="Q69" i="19"/>
  <c r="Q65" i="19"/>
  <c r="Q63" i="19"/>
  <c r="Q62" i="19"/>
  <c r="S67" i="29"/>
  <c r="U67" i="29" s="1"/>
  <c r="S63" i="29"/>
  <c r="U63" i="29" s="1"/>
  <c r="O63" i="25"/>
  <c r="W63" i="25" s="1"/>
  <c r="O67" i="45"/>
  <c r="O65" i="45"/>
  <c r="W67" i="45"/>
  <c r="W65" i="45"/>
  <c r="O64" i="45"/>
  <c r="W64" i="45" s="1"/>
  <c r="O62" i="45"/>
  <c r="W62" i="45" s="1"/>
  <c r="Q65" i="45"/>
  <c r="S64" i="45"/>
  <c r="U64" i="45" s="1"/>
  <c r="Q60" i="45"/>
  <c r="W60" i="45"/>
  <c r="S65" i="45"/>
  <c r="U65" i="45" s="1"/>
  <c r="Q64" i="45"/>
  <c r="O61" i="45"/>
  <c r="Q61" i="45" s="1"/>
  <c r="S54" i="45"/>
  <c r="S63" i="45"/>
  <c r="U63" i="45" s="1"/>
  <c r="S62" i="45"/>
  <c r="U62" i="45" s="1"/>
  <c r="S61" i="45"/>
  <c r="U61" i="45" s="1"/>
  <c r="S60" i="45"/>
  <c r="U60" i="45" s="1"/>
  <c r="Q67" i="45"/>
  <c r="S67" i="45"/>
  <c r="U67" i="45" s="1"/>
  <c r="O66" i="45"/>
  <c r="W66" i="45" s="1"/>
  <c r="U66" i="45"/>
  <c r="O63" i="45"/>
  <c r="W63" i="45" s="1"/>
  <c r="O64" i="40"/>
  <c r="O65" i="40"/>
  <c r="O62" i="40"/>
  <c r="O63" i="40"/>
  <c r="U7" i="40"/>
  <c r="U6" i="40"/>
  <c r="Q62" i="25"/>
  <c r="W61" i="25"/>
  <c r="U62" i="25"/>
  <c r="U61" i="25"/>
  <c r="U56" i="25"/>
  <c r="Q61" i="25"/>
  <c r="W62" i="25"/>
  <c r="O60" i="40"/>
  <c r="O61" i="40"/>
  <c r="Q61" i="40" s="1"/>
  <c r="U59" i="40"/>
  <c r="O61" i="38"/>
  <c r="Q61" i="38" s="1"/>
  <c r="S61" i="38"/>
  <c r="U61" i="38" s="1"/>
  <c r="S59" i="45"/>
  <c r="U59" i="45" s="1"/>
  <c r="O59" i="42"/>
  <c r="O43" i="42"/>
  <c r="Q43" i="42" s="1"/>
  <c r="O37" i="42"/>
  <c r="X36" i="41"/>
  <c r="R36" i="41"/>
  <c r="X32" i="41"/>
  <c r="R32" i="41"/>
  <c r="R30" i="41"/>
  <c r="X30" i="41"/>
  <c r="X28" i="41"/>
  <c r="R28" i="41"/>
  <c r="P39" i="41"/>
  <c r="P31" i="41"/>
  <c r="T45" i="41"/>
  <c r="V45" i="41" s="1"/>
  <c r="T43" i="41"/>
  <c r="V43" i="41" s="1"/>
  <c r="T44" i="41"/>
  <c r="V44" i="41" s="1"/>
  <c r="T30" i="41"/>
  <c r="V30" i="41" s="1"/>
  <c r="T17" i="41"/>
  <c r="V17" i="41" s="1"/>
  <c r="X9" i="41"/>
  <c r="R9" i="41"/>
  <c r="X5" i="41"/>
  <c r="R5" i="41"/>
  <c r="O45" i="40"/>
  <c r="O44" i="38"/>
  <c r="Q44" i="38" s="1"/>
  <c r="O23" i="34"/>
  <c r="Q23" i="34" s="1"/>
  <c r="P60" i="33"/>
  <c r="T56" i="33"/>
  <c r="V56" i="33" s="1"/>
  <c r="T60" i="33"/>
  <c r="V60" i="33" s="1"/>
  <c r="P60" i="31"/>
  <c r="P59" i="31"/>
  <c r="O60" i="29"/>
  <c r="W60" i="29" s="1"/>
  <c r="O59" i="29"/>
  <c r="Q59" i="29" s="1"/>
  <c r="O57" i="29"/>
  <c r="O47" i="29"/>
  <c r="T39" i="33"/>
  <c r="V39" i="33" s="1"/>
  <c r="T36" i="33"/>
  <c r="V36" i="33" s="1"/>
  <c r="T28" i="33"/>
  <c r="V28" i="33" s="1"/>
  <c r="T29" i="33"/>
  <c r="V29" i="33" s="1"/>
  <c r="T23" i="33"/>
  <c r="V23" i="33" s="1"/>
  <c r="T22" i="33"/>
  <c r="V22" i="33" s="1"/>
  <c r="U49" i="29"/>
  <c r="O59" i="19"/>
  <c r="W59" i="19" s="1"/>
  <c r="U40" i="29"/>
  <c r="S20" i="29"/>
  <c r="U20" i="29" s="1"/>
  <c r="O17" i="29"/>
  <c r="Q17" i="29" s="1"/>
  <c r="S31" i="29"/>
  <c r="U31" i="29" s="1"/>
  <c r="O60" i="19"/>
  <c r="Q60" i="19" s="1"/>
  <c r="S55" i="29"/>
  <c r="U55" i="29" s="1"/>
  <c r="S59" i="29"/>
  <c r="U59" i="29" s="1"/>
  <c r="P60" i="28"/>
  <c r="P59" i="28"/>
  <c r="P21" i="18"/>
  <c r="T27" i="18"/>
  <c r="V27" i="18" s="1"/>
  <c r="P16" i="18"/>
  <c r="P22" i="18"/>
  <c r="O55" i="21"/>
  <c r="O39" i="21"/>
  <c r="W39" i="21" s="1"/>
  <c r="O31" i="21"/>
  <c r="W31" i="21" s="1"/>
  <c r="O29" i="21"/>
  <c r="W29" i="21" s="1"/>
  <c r="T26" i="20"/>
  <c r="V26" i="20" s="1"/>
  <c r="T21" i="20"/>
  <c r="V21" i="20" s="1"/>
  <c r="P22" i="20"/>
  <c r="S22" i="21"/>
  <c r="S58" i="21"/>
  <c r="S56" i="21"/>
  <c r="U56" i="21" s="1"/>
  <c r="S51" i="21"/>
  <c r="S42" i="21"/>
  <c r="S33" i="21"/>
  <c r="U33" i="21" s="1"/>
  <c r="S31" i="21"/>
  <c r="U31" i="21" s="1"/>
  <c r="Q59" i="42"/>
  <c r="W59" i="42"/>
  <c r="S26" i="42"/>
  <c r="U26" i="42" s="1"/>
  <c r="S27" i="42"/>
  <c r="U27" i="42" s="1"/>
  <c r="S28" i="42"/>
  <c r="U28" i="42" s="1"/>
  <c r="S29" i="42"/>
  <c r="U29" i="42" s="1"/>
  <c r="S30" i="42"/>
  <c r="U30" i="42" s="1"/>
  <c r="S31" i="42"/>
  <c r="U31" i="42" s="1"/>
  <c r="S32" i="42"/>
  <c r="U32" i="42" s="1"/>
  <c r="S33" i="42"/>
  <c r="U33" i="42" s="1"/>
  <c r="S34" i="42"/>
  <c r="U34" i="42" s="1"/>
  <c r="S35" i="42"/>
  <c r="U35" i="42" s="1"/>
  <c r="S36" i="42"/>
  <c r="U36" i="42" s="1"/>
  <c r="P57" i="41"/>
  <c r="T57" i="41"/>
  <c r="V57" i="41" s="1"/>
  <c r="P56" i="41"/>
  <c r="T56" i="41"/>
  <c r="V56" i="41" s="1"/>
  <c r="T54" i="41"/>
  <c r="V54" i="41" s="1"/>
  <c r="P52" i="41"/>
  <c r="T52" i="41"/>
  <c r="V52" i="41" s="1"/>
  <c r="T51" i="41"/>
  <c r="V51" i="41" s="1"/>
  <c r="P25" i="41"/>
  <c r="P24" i="41"/>
  <c r="P22" i="41"/>
  <c r="P21" i="41"/>
  <c r="P20" i="41"/>
  <c r="P18" i="41"/>
  <c r="P17" i="41"/>
  <c r="P16" i="41"/>
  <c r="P15" i="41"/>
  <c r="P14" i="41"/>
  <c r="P13" i="41"/>
  <c r="T13" i="41"/>
  <c r="V13" i="41" s="1"/>
  <c r="S42" i="40"/>
  <c r="U42" i="40" s="1"/>
  <c r="S43" i="40"/>
  <c r="U43" i="40" s="1"/>
  <c r="S44" i="40"/>
  <c r="U44" i="40" s="1"/>
  <c r="S45" i="40"/>
  <c r="U45" i="40" s="1"/>
  <c r="S46" i="40"/>
  <c r="U46" i="40" s="1"/>
  <c r="P60" i="37"/>
  <c r="T60" i="37"/>
  <c r="V60" i="37" s="1"/>
  <c r="P59" i="37"/>
  <c r="T59" i="37"/>
  <c r="V59" i="37" s="1"/>
  <c r="P58" i="37"/>
  <c r="T58" i="37"/>
  <c r="V58" i="37" s="1"/>
  <c r="P57" i="37"/>
  <c r="T57" i="37"/>
  <c r="V57" i="37" s="1"/>
  <c r="P56" i="37"/>
  <c r="T56" i="37"/>
  <c r="V56" i="37" s="1"/>
  <c r="P55" i="37"/>
  <c r="T55" i="37"/>
  <c r="V55" i="37" s="1"/>
  <c r="P54" i="37"/>
  <c r="T54" i="37"/>
  <c r="V54" i="37" s="1"/>
  <c r="P53" i="37"/>
  <c r="T53" i="37"/>
  <c r="V53" i="37" s="1"/>
  <c r="P52" i="37"/>
  <c r="T52" i="37"/>
  <c r="V52" i="37" s="1"/>
  <c r="P51" i="37"/>
  <c r="T51" i="37"/>
  <c r="V51" i="37" s="1"/>
  <c r="P49" i="37"/>
  <c r="T47" i="37"/>
  <c r="V47" i="37" s="1"/>
  <c r="P45" i="37"/>
  <c r="T43" i="37"/>
  <c r="V43" i="37" s="1"/>
  <c r="P41" i="37"/>
  <c r="T41" i="37"/>
  <c r="V41" i="37" s="1"/>
  <c r="T38" i="37"/>
  <c r="V38" i="37" s="1"/>
  <c r="T35" i="37"/>
  <c r="V35" i="37" s="1"/>
  <c r="T33" i="37"/>
  <c r="V33" i="37" s="1"/>
  <c r="T30" i="37"/>
  <c r="V30" i="37" s="1"/>
  <c r="T27" i="37"/>
  <c r="V27" i="37" s="1"/>
  <c r="T25" i="37"/>
  <c r="V25" i="37" s="1"/>
  <c r="T22" i="37"/>
  <c r="V22" i="37" s="1"/>
  <c r="T7" i="37"/>
  <c r="V7" i="37" s="1"/>
  <c r="P59" i="33"/>
  <c r="T59" i="33"/>
  <c r="V59" i="33" s="1"/>
  <c r="T47" i="33"/>
  <c r="V47" i="33" s="1"/>
  <c r="T44" i="33"/>
  <c r="V44" i="33" s="1"/>
  <c r="T42" i="33"/>
  <c r="V42" i="33" s="1"/>
  <c r="Q60" i="29"/>
  <c r="W59" i="29"/>
  <c r="O40" i="29"/>
  <c r="O38" i="29"/>
  <c r="O39" i="29"/>
  <c r="O36" i="29"/>
  <c r="O34" i="29"/>
  <c r="O35" i="29"/>
  <c r="O27" i="29"/>
  <c r="S15" i="29"/>
  <c r="U15" i="29" s="1"/>
  <c r="S16" i="29"/>
  <c r="U16" i="29" s="1"/>
  <c r="P57" i="24"/>
  <c r="P56" i="24"/>
  <c r="P55" i="24"/>
  <c r="P54" i="24"/>
  <c r="P53" i="24"/>
  <c r="T58" i="24"/>
  <c r="V58" i="24" s="1"/>
  <c r="T57" i="24"/>
  <c r="V57" i="24" s="1"/>
  <c r="T56" i="24"/>
  <c r="V56" i="24" s="1"/>
  <c r="T55" i="24"/>
  <c r="V55" i="24" s="1"/>
  <c r="T54" i="24"/>
  <c r="V54" i="24" s="1"/>
  <c r="T53" i="24"/>
  <c r="V53" i="24" s="1"/>
  <c r="O59" i="34"/>
  <c r="O60" i="34"/>
  <c r="O59" i="32"/>
  <c r="O60" i="32"/>
  <c r="O60" i="38"/>
  <c r="W60" i="38" s="1"/>
  <c r="S60" i="38"/>
  <c r="U60" i="38" s="1"/>
  <c r="P58" i="26"/>
  <c r="P60" i="26"/>
  <c r="P59" i="26"/>
  <c r="O60" i="25"/>
  <c r="W60" i="25" s="1"/>
  <c r="O59" i="25"/>
  <c r="R60" i="24"/>
  <c r="X60" i="24"/>
  <c r="O59" i="23"/>
  <c r="O60" i="23"/>
  <c r="P59" i="22"/>
  <c r="P60" i="22"/>
  <c r="P60" i="18"/>
  <c r="R59" i="18"/>
  <c r="X59" i="18"/>
  <c r="O59" i="45"/>
  <c r="W59" i="45" s="1"/>
  <c r="O56" i="45"/>
  <c r="W56" i="45" s="1"/>
  <c r="T58" i="41"/>
  <c r="V58" i="41" s="1"/>
  <c r="R31" i="41"/>
  <c r="X31" i="41"/>
  <c r="O53" i="45"/>
  <c r="W53" i="45" s="1"/>
  <c r="S53" i="45"/>
  <c r="U53" i="45" s="1"/>
  <c r="O58" i="42"/>
  <c r="W58" i="42" s="1"/>
  <c r="O56" i="42"/>
  <c r="W56" i="42" s="1"/>
  <c r="O54" i="42"/>
  <c r="W54" i="42" s="1"/>
  <c r="O52" i="42"/>
  <c r="W52" i="42" s="1"/>
  <c r="O50" i="42"/>
  <c r="W50" i="42" s="1"/>
  <c r="O42" i="42"/>
  <c r="W42" i="42" s="1"/>
  <c r="O31" i="42"/>
  <c r="W31" i="42" s="1"/>
  <c r="O25" i="42"/>
  <c r="W25" i="42" s="1"/>
  <c r="Q37" i="42"/>
  <c r="O34" i="42"/>
  <c r="Q34" i="42" s="1"/>
  <c r="R44" i="41"/>
  <c r="R40" i="41"/>
  <c r="T41" i="41"/>
  <c r="V41" i="41" s="1"/>
  <c r="T39" i="41"/>
  <c r="V39" i="41" s="1"/>
  <c r="T40" i="41"/>
  <c r="V40" i="41" s="1"/>
  <c r="X12" i="41"/>
  <c r="O43" i="40"/>
  <c r="O39" i="40"/>
  <c r="O35" i="40"/>
  <c r="Q35" i="40" s="1"/>
  <c r="O31" i="40"/>
  <c r="O27" i="40"/>
  <c r="O52" i="40"/>
  <c r="Q45" i="40"/>
  <c r="O44" i="40"/>
  <c r="W44" i="40" s="1"/>
  <c r="X21" i="18"/>
  <c r="R21" i="18"/>
  <c r="X22" i="18"/>
  <c r="R22" i="18"/>
  <c r="O54" i="45"/>
  <c r="W54" i="45" s="1"/>
  <c r="S58" i="45"/>
  <c r="U58" i="45" s="1"/>
  <c r="S55" i="45"/>
  <c r="U55" i="45" s="1"/>
  <c r="S57" i="45"/>
  <c r="S52" i="45"/>
  <c r="U52" i="45" s="1"/>
  <c r="O57" i="42"/>
  <c r="O53" i="42"/>
  <c r="W53" i="42" s="1"/>
  <c r="O49" i="42"/>
  <c r="Q49" i="42" s="1"/>
  <c r="O41" i="42"/>
  <c r="O48" i="42"/>
  <c r="W48" i="42" s="1"/>
  <c r="O40" i="42"/>
  <c r="W40" i="42" s="1"/>
  <c r="O29" i="42"/>
  <c r="U37" i="42"/>
  <c r="O36" i="42"/>
  <c r="W36" i="42" s="1"/>
  <c r="W29" i="42"/>
  <c r="O28" i="42"/>
  <c r="W28" i="42" s="1"/>
  <c r="X34" i="41"/>
  <c r="R48" i="41"/>
  <c r="T37" i="41"/>
  <c r="V37" i="41" s="1"/>
  <c r="T33" i="41"/>
  <c r="V33" i="41" s="1"/>
  <c r="T29" i="41"/>
  <c r="V29" i="41" s="1"/>
  <c r="T25" i="41"/>
  <c r="V25" i="41" s="1"/>
  <c r="T14" i="41"/>
  <c r="V14" i="41" s="1"/>
  <c r="T18" i="41"/>
  <c r="V18" i="41" s="1"/>
  <c r="T22" i="41"/>
  <c r="V22" i="41" s="1"/>
  <c r="O59" i="40"/>
  <c r="W59" i="40" s="1"/>
  <c r="T42" i="41"/>
  <c r="V42" i="41" s="1"/>
  <c r="X8" i="41"/>
  <c r="S58" i="40"/>
  <c r="U58" i="40" s="1"/>
  <c r="S48" i="40"/>
  <c r="S52" i="40"/>
  <c r="U52" i="40" s="1"/>
  <c r="S53" i="40"/>
  <c r="S55" i="40"/>
  <c r="S49" i="40"/>
  <c r="S50" i="40"/>
  <c r="U50" i="40" s="1"/>
  <c r="S54" i="40"/>
  <c r="U54" i="40" s="1"/>
  <c r="S47" i="40"/>
  <c r="T36" i="41"/>
  <c r="V36" i="41" s="1"/>
  <c r="R10" i="41"/>
  <c r="R2" i="41"/>
  <c r="T23" i="41"/>
  <c r="V23" i="41" s="1"/>
  <c r="T15" i="41"/>
  <c r="V15" i="41" s="1"/>
  <c r="T24" i="41"/>
  <c r="V24" i="41" s="1"/>
  <c r="T16" i="41"/>
  <c r="V16" i="41" s="1"/>
  <c r="S51" i="40"/>
  <c r="U51" i="40" s="1"/>
  <c r="W52" i="45"/>
  <c r="U57" i="45"/>
  <c r="U54" i="45"/>
  <c r="S56" i="45"/>
  <c r="U56" i="45" s="1"/>
  <c r="Q57" i="42"/>
  <c r="Q53" i="42"/>
  <c r="Q41" i="42"/>
  <c r="O47" i="42"/>
  <c r="Q47" i="42" s="1"/>
  <c r="O39" i="42"/>
  <c r="Q39" i="42" s="1"/>
  <c r="Q58" i="42"/>
  <c r="Q56" i="42"/>
  <c r="Q54" i="42"/>
  <c r="Q52" i="42"/>
  <c r="Q50" i="42"/>
  <c r="Q48" i="42"/>
  <c r="Q42" i="42"/>
  <c r="Q40" i="42"/>
  <c r="O46" i="42"/>
  <c r="W46" i="42" s="1"/>
  <c r="O35" i="42"/>
  <c r="W35" i="42" s="1"/>
  <c r="W34" i="42"/>
  <c r="O27" i="42"/>
  <c r="Q27" i="42" s="1"/>
  <c r="O30" i="42"/>
  <c r="W30" i="42" s="1"/>
  <c r="Q29" i="42"/>
  <c r="O26" i="42"/>
  <c r="W26" i="42" s="1"/>
  <c r="O24" i="42"/>
  <c r="W24" i="42" s="1"/>
  <c r="O22" i="42"/>
  <c r="W22" i="42" s="1"/>
  <c r="O20" i="42"/>
  <c r="W20" i="42" s="1"/>
  <c r="O18" i="42"/>
  <c r="W18" i="42" s="1"/>
  <c r="O16" i="42"/>
  <c r="W16" i="42" s="1"/>
  <c r="O14" i="42"/>
  <c r="W14" i="42" s="1"/>
  <c r="R51" i="41"/>
  <c r="O58" i="40"/>
  <c r="Q58" i="40" s="1"/>
  <c r="P50" i="41"/>
  <c r="P49" i="41"/>
  <c r="P46" i="41"/>
  <c r="P42" i="41"/>
  <c r="P41" i="41"/>
  <c r="P38" i="41"/>
  <c r="P29" i="41"/>
  <c r="P37" i="41"/>
  <c r="P27" i="41"/>
  <c r="P35" i="41"/>
  <c r="P33" i="41"/>
  <c r="T49" i="41"/>
  <c r="V49" i="41" s="1"/>
  <c r="T48" i="41"/>
  <c r="V48" i="41" s="1"/>
  <c r="T46" i="41"/>
  <c r="V46" i="41" s="1"/>
  <c r="P43" i="41"/>
  <c r="X11" i="41"/>
  <c r="R11" i="41"/>
  <c r="X7" i="41"/>
  <c r="R7" i="41"/>
  <c r="X3" i="41"/>
  <c r="R3" i="41"/>
  <c r="O57" i="40"/>
  <c r="X4" i="41"/>
  <c r="O58" i="38"/>
  <c r="Q58" i="38" s="1"/>
  <c r="T38" i="41"/>
  <c r="V38" i="41" s="1"/>
  <c r="S57" i="40"/>
  <c r="U57" i="40" s="1"/>
  <c r="W43" i="40"/>
  <c r="T32" i="41"/>
  <c r="V32" i="41" s="1"/>
  <c r="R22" i="20"/>
  <c r="X22" i="20"/>
  <c r="O58" i="45"/>
  <c r="Q52" i="45"/>
  <c r="O57" i="45"/>
  <c r="W57" i="45" s="1"/>
  <c r="O55" i="45"/>
  <c r="O55" i="42"/>
  <c r="Q55" i="42" s="1"/>
  <c r="O51" i="42"/>
  <c r="Q51" i="42" s="1"/>
  <c r="O45" i="42"/>
  <c r="Q45" i="42" s="1"/>
  <c r="W57" i="42"/>
  <c r="W55" i="42"/>
  <c r="W49" i="42"/>
  <c r="W47" i="42"/>
  <c r="W45" i="42"/>
  <c r="W43" i="42"/>
  <c r="W41" i="42"/>
  <c r="W39" i="42"/>
  <c r="O44" i="42"/>
  <c r="W44" i="42" s="1"/>
  <c r="W27" i="42"/>
  <c r="Q36" i="42"/>
  <c r="O33" i="42"/>
  <c r="Q33" i="42" s="1"/>
  <c r="Q28" i="42"/>
  <c r="O23" i="42"/>
  <c r="Q23" i="42" s="1"/>
  <c r="O21" i="42"/>
  <c r="W21" i="42" s="1"/>
  <c r="O19" i="42"/>
  <c r="W19" i="42" s="1"/>
  <c r="O17" i="42"/>
  <c r="W17" i="42" s="1"/>
  <c r="O15" i="42"/>
  <c r="W15" i="42" s="1"/>
  <c r="O12" i="42"/>
  <c r="Q12" i="42" s="1"/>
  <c r="O10" i="42"/>
  <c r="Q10" i="42" s="1"/>
  <c r="O8" i="42"/>
  <c r="Q8" i="42" s="1"/>
  <c r="O6" i="42"/>
  <c r="W6" i="42" s="1"/>
  <c r="O4" i="42"/>
  <c r="Q4" i="42" s="1"/>
  <c r="O2" i="42"/>
  <c r="Q2" i="42" s="1"/>
  <c r="O13" i="42"/>
  <c r="Q13" i="42" s="1"/>
  <c r="O11" i="42"/>
  <c r="Q11" i="42" s="1"/>
  <c r="O9" i="42"/>
  <c r="Q9" i="42" s="1"/>
  <c r="O7" i="42"/>
  <c r="Q7" i="42" s="1"/>
  <c r="O5" i="42"/>
  <c r="Q5" i="42" s="1"/>
  <c r="O3" i="42"/>
  <c r="Q3" i="42" s="1"/>
  <c r="W37" i="42"/>
  <c r="O38" i="42"/>
  <c r="W38" i="42" s="1"/>
  <c r="Q24" i="42"/>
  <c r="W23" i="42"/>
  <c r="O32" i="42"/>
  <c r="Q31" i="42"/>
  <c r="Q16" i="42"/>
  <c r="U10" i="42"/>
  <c r="U2" i="42"/>
  <c r="O56" i="40"/>
  <c r="Q56" i="40" s="1"/>
  <c r="T35" i="41"/>
  <c r="V35" i="41" s="1"/>
  <c r="T31" i="41"/>
  <c r="V31" i="41" s="1"/>
  <c r="T27" i="41"/>
  <c r="V27" i="41" s="1"/>
  <c r="W58" i="40"/>
  <c r="O55" i="40"/>
  <c r="W55" i="40" s="1"/>
  <c r="T34" i="41"/>
  <c r="V34" i="41" s="1"/>
  <c r="T26" i="41"/>
  <c r="V26" i="41" s="1"/>
  <c r="T21" i="41"/>
  <c r="V21" i="41" s="1"/>
  <c r="T28" i="41"/>
  <c r="V28" i="41" s="1"/>
  <c r="R6" i="41"/>
  <c r="Q52" i="40"/>
  <c r="O47" i="40"/>
  <c r="W47" i="40" s="1"/>
  <c r="T19" i="41"/>
  <c r="V19" i="41" s="1"/>
  <c r="P45" i="41"/>
  <c r="T20" i="41"/>
  <c r="V20" i="41" s="1"/>
  <c r="O50" i="40"/>
  <c r="Q50" i="40" s="1"/>
  <c r="U49" i="40"/>
  <c r="Q43" i="40"/>
  <c r="X50" i="33"/>
  <c r="R50" i="33"/>
  <c r="X35" i="33"/>
  <c r="R35" i="33"/>
  <c r="X16" i="18"/>
  <c r="R16" i="18"/>
  <c r="O51" i="38"/>
  <c r="W51" i="38" s="1"/>
  <c r="S55" i="38"/>
  <c r="U55" i="38" s="1"/>
  <c r="R5" i="43"/>
  <c r="P5" i="43"/>
  <c r="O21" i="34"/>
  <c r="O19" i="34"/>
  <c r="Q19" i="34" s="1"/>
  <c r="O17" i="34"/>
  <c r="O15" i="34"/>
  <c r="Q15" i="34" s="1"/>
  <c r="P35" i="37"/>
  <c r="P31" i="37"/>
  <c r="P27" i="37"/>
  <c r="P23" i="37"/>
  <c r="R42" i="37"/>
  <c r="P36" i="37"/>
  <c r="P32" i="37"/>
  <c r="P28" i="37"/>
  <c r="P24" i="37"/>
  <c r="P20" i="37"/>
  <c r="P6" i="43"/>
  <c r="P58" i="33"/>
  <c r="P54" i="33"/>
  <c r="R5" i="9"/>
  <c r="P5" i="9"/>
  <c r="O23" i="32"/>
  <c r="Q23" i="32" s="1"/>
  <c r="O21" i="32"/>
  <c r="O19" i="32"/>
  <c r="Q19" i="32" s="1"/>
  <c r="O17" i="32"/>
  <c r="O15" i="32"/>
  <c r="Q15" i="32" s="1"/>
  <c r="P9" i="37"/>
  <c r="P13" i="37"/>
  <c r="P19" i="37"/>
  <c r="R8" i="43"/>
  <c r="P51" i="9"/>
  <c r="R51" i="9"/>
  <c r="P43" i="9"/>
  <c r="R43" i="9"/>
  <c r="P35" i="9"/>
  <c r="R35" i="9"/>
  <c r="P27" i="9"/>
  <c r="R27" i="9"/>
  <c r="P19" i="9"/>
  <c r="R19" i="9"/>
  <c r="P11" i="9"/>
  <c r="R11" i="9"/>
  <c r="P3" i="9"/>
  <c r="R3" i="9"/>
  <c r="O58" i="32"/>
  <c r="W58" i="32" s="1"/>
  <c r="O56" i="32"/>
  <c r="W56" i="32" s="1"/>
  <c r="O54" i="32"/>
  <c r="W54" i="32" s="1"/>
  <c r="O52" i="32"/>
  <c r="W52" i="32" s="1"/>
  <c r="O50" i="32"/>
  <c r="W50" i="32" s="1"/>
  <c r="O48" i="32"/>
  <c r="W48" i="32" s="1"/>
  <c r="O46" i="32"/>
  <c r="W46" i="32" s="1"/>
  <c r="O44" i="32"/>
  <c r="W44" i="32" s="1"/>
  <c r="O42" i="32"/>
  <c r="W42" i="32" s="1"/>
  <c r="O40" i="32"/>
  <c r="W40" i="32" s="1"/>
  <c r="O38" i="32"/>
  <c r="W38" i="32" s="1"/>
  <c r="O36" i="32"/>
  <c r="W36" i="32" s="1"/>
  <c r="O34" i="32"/>
  <c r="W34" i="32" s="1"/>
  <c r="O32" i="32"/>
  <c r="W32" i="32" s="1"/>
  <c r="O30" i="32"/>
  <c r="W30" i="32" s="1"/>
  <c r="O28" i="32"/>
  <c r="W28" i="32" s="1"/>
  <c r="O26" i="32"/>
  <c r="W26" i="32" s="1"/>
  <c r="O24" i="32"/>
  <c r="W24" i="32" s="1"/>
  <c r="O22" i="32"/>
  <c r="W22" i="32" s="1"/>
  <c r="O20" i="32"/>
  <c r="W20" i="32" s="1"/>
  <c r="O18" i="32"/>
  <c r="W18" i="32" s="1"/>
  <c r="O16" i="32"/>
  <c r="W16" i="32" s="1"/>
  <c r="O14" i="32"/>
  <c r="W14" i="32" s="1"/>
  <c r="P56" i="31"/>
  <c r="P52" i="31"/>
  <c r="P48" i="31"/>
  <c r="P44" i="31"/>
  <c r="P40" i="31"/>
  <c r="P36" i="31"/>
  <c r="P32" i="31"/>
  <c r="P28" i="31"/>
  <c r="P24" i="31"/>
  <c r="O54" i="29"/>
  <c r="X58" i="35"/>
  <c r="P12" i="43"/>
  <c r="P57" i="33"/>
  <c r="P53" i="33"/>
  <c r="P49" i="33"/>
  <c r="P45" i="33"/>
  <c r="P28" i="33"/>
  <c r="P24" i="33"/>
  <c r="P20" i="33"/>
  <c r="P19" i="33"/>
  <c r="P18" i="33"/>
  <c r="P17" i="33"/>
  <c r="P16" i="33"/>
  <c r="P15" i="33"/>
  <c r="P14" i="33"/>
  <c r="P13" i="33"/>
  <c r="P6" i="9"/>
  <c r="R11" i="31"/>
  <c r="R7" i="31"/>
  <c r="R3" i="31"/>
  <c r="T52" i="33"/>
  <c r="V52" i="33" s="1"/>
  <c r="T27" i="33"/>
  <c r="V27" i="33" s="1"/>
  <c r="P8" i="9"/>
  <c r="P22" i="31"/>
  <c r="O12" i="29"/>
  <c r="O10" i="29"/>
  <c r="O8" i="29"/>
  <c r="O6" i="29"/>
  <c r="W6" i="29" s="1"/>
  <c r="O4" i="29"/>
  <c r="W4" i="29" s="1"/>
  <c r="O2" i="29"/>
  <c r="W2" i="29" s="1"/>
  <c r="O13" i="29"/>
  <c r="Q13" i="29" s="1"/>
  <c r="O11" i="29"/>
  <c r="Q11" i="29" s="1"/>
  <c r="O9" i="29"/>
  <c r="Q9" i="29" s="1"/>
  <c r="O7" i="29"/>
  <c r="O5" i="29"/>
  <c r="O3" i="29"/>
  <c r="P41" i="33"/>
  <c r="P33" i="33"/>
  <c r="S5" i="9"/>
  <c r="R9" i="31"/>
  <c r="P17" i="31"/>
  <c r="P13" i="31"/>
  <c r="O55" i="29"/>
  <c r="U27" i="29"/>
  <c r="O57" i="25"/>
  <c r="W57" i="25" s="1"/>
  <c r="P55" i="18"/>
  <c r="P51" i="18"/>
  <c r="P47" i="18"/>
  <c r="P43" i="18"/>
  <c r="P39" i="18"/>
  <c r="T54" i="33"/>
  <c r="V54" i="33" s="1"/>
  <c r="R12" i="31"/>
  <c r="P20" i="31"/>
  <c r="X5" i="31"/>
  <c r="S34" i="29"/>
  <c r="U34" i="29" s="1"/>
  <c r="O24" i="29"/>
  <c r="O22" i="29"/>
  <c r="Q22" i="29" s="1"/>
  <c r="O20" i="29"/>
  <c r="W20" i="29" s="1"/>
  <c r="O18" i="29"/>
  <c r="Q18" i="29" s="1"/>
  <c r="O16" i="29"/>
  <c r="O14" i="29"/>
  <c r="W14" i="29" s="1"/>
  <c r="P56" i="28"/>
  <c r="P52" i="28"/>
  <c r="P48" i="28"/>
  <c r="P44" i="28"/>
  <c r="P40" i="28"/>
  <c r="P36" i="28"/>
  <c r="P32" i="28"/>
  <c r="P28" i="28"/>
  <c r="P24" i="28"/>
  <c r="P20" i="28"/>
  <c r="P16" i="28"/>
  <c r="W59" i="25"/>
  <c r="W55" i="25"/>
  <c r="O53" i="29"/>
  <c r="Q53" i="29" s="1"/>
  <c r="O43" i="29"/>
  <c r="W43" i="29" s="1"/>
  <c r="T19" i="18"/>
  <c r="V19" i="18" s="1"/>
  <c r="S24" i="29"/>
  <c r="U24" i="29" s="1"/>
  <c r="T26" i="18"/>
  <c r="V26" i="18" s="1"/>
  <c r="Q25" i="29"/>
  <c r="T25" i="18"/>
  <c r="V25" i="18" s="1"/>
  <c r="P19" i="18"/>
  <c r="O50" i="21"/>
  <c r="W50" i="21" s="1"/>
  <c r="O42" i="21"/>
  <c r="W42" i="21" s="1"/>
  <c r="O34" i="21"/>
  <c r="W34" i="21" s="1"/>
  <c r="O26" i="21"/>
  <c r="Q26" i="21" s="1"/>
  <c r="P55" i="20"/>
  <c r="P51" i="20"/>
  <c r="P47" i="20"/>
  <c r="P43" i="20"/>
  <c r="P39" i="20"/>
  <c r="P35" i="20"/>
  <c r="P31" i="20"/>
  <c r="P27" i="20"/>
  <c r="O43" i="21"/>
  <c r="W43" i="21" s="1"/>
  <c r="O13" i="21"/>
  <c r="W13" i="21" s="1"/>
  <c r="O11" i="21"/>
  <c r="O9" i="21"/>
  <c r="O7" i="21"/>
  <c r="O5" i="21"/>
  <c r="O3" i="21"/>
  <c r="Q3" i="21" s="1"/>
  <c r="O12" i="21"/>
  <c r="O10" i="21"/>
  <c r="O8" i="21"/>
  <c r="O6" i="21"/>
  <c r="O4" i="21"/>
  <c r="O2" i="21"/>
  <c r="W2" i="21" s="1"/>
  <c r="P32" i="18"/>
  <c r="T16" i="18"/>
  <c r="V16" i="18" s="1"/>
  <c r="S55" i="21"/>
  <c r="U55" i="21" s="1"/>
  <c r="O45" i="21"/>
  <c r="W45" i="21" s="1"/>
  <c r="O23" i="21"/>
  <c r="O17" i="21"/>
  <c r="T19" i="20"/>
  <c r="V19" i="20" s="1"/>
  <c r="R5" i="20"/>
  <c r="P13" i="20"/>
  <c r="R12" i="20"/>
  <c r="P20" i="20"/>
  <c r="S23" i="21"/>
  <c r="S16" i="21"/>
  <c r="P23" i="20"/>
  <c r="P15" i="20"/>
  <c r="R6" i="20"/>
  <c r="S52" i="21"/>
  <c r="U52" i="21" s="1"/>
  <c r="S48" i="21"/>
  <c r="S44" i="21"/>
  <c r="U44" i="21" s="1"/>
  <c r="S40" i="21"/>
  <c r="S36" i="21"/>
  <c r="U36" i="21" s="1"/>
  <c r="S32" i="21"/>
  <c r="S26" i="21"/>
  <c r="S18" i="21"/>
  <c r="T31" i="20"/>
  <c r="V31" i="20" s="1"/>
  <c r="R11" i="20"/>
  <c r="R2" i="20"/>
  <c r="S12" i="21"/>
  <c r="U12" i="21" s="1"/>
  <c r="S9" i="21"/>
  <c r="U9" i="21" s="1"/>
  <c r="O40" i="38"/>
  <c r="Q40" i="38" s="1"/>
  <c r="O36" i="38"/>
  <c r="Q36" i="38" s="1"/>
  <c r="O32" i="38"/>
  <c r="O28" i="38"/>
  <c r="Q28" i="38" s="1"/>
  <c r="O24" i="38"/>
  <c r="Q24" i="38" s="1"/>
  <c r="O22" i="38"/>
  <c r="Q22" i="38" s="1"/>
  <c r="O20" i="38"/>
  <c r="O18" i="38"/>
  <c r="Q18" i="38" s="1"/>
  <c r="O16" i="38"/>
  <c r="Q16" i="38" s="1"/>
  <c r="O14" i="38"/>
  <c r="Q14" i="38" s="1"/>
  <c r="S59" i="38"/>
  <c r="U59" i="38" s="1"/>
  <c r="O49" i="38"/>
  <c r="Q49" i="38" s="1"/>
  <c r="W36" i="38"/>
  <c r="S54" i="38"/>
  <c r="U54" i="38" s="1"/>
  <c r="S50" i="38"/>
  <c r="O57" i="34"/>
  <c r="O53" i="34"/>
  <c r="O49" i="34"/>
  <c r="O45" i="34"/>
  <c r="O41" i="34"/>
  <c r="O37" i="34"/>
  <c r="O33" i="34"/>
  <c r="O29" i="34"/>
  <c r="O25" i="34"/>
  <c r="P31" i="43"/>
  <c r="R31" i="43"/>
  <c r="P23" i="43"/>
  <c r="R23" i="43"/>
  <c r="P15" i="43"/>
  <c r="R15" i="43"/>
  <c r="P7" i="43"/>
  <c r="R7" i="43"/>
  <c r="R6" i="43"/>
  <c r="R2" i="43"/>
  <c r="O57" i="32"/>
  <c r="O53" i="32"/>
  <c r="O49" i="32"/>
  <c r="O45" i="32"/>
  <c r="O41" i="32"/>
  <c r="O37" i="32"/>
  <c r="O33" i="32"/>
  <c r="O29" i="32"/>
  <c r="O25" i="32"/>
  <c r="Q57" i="29"/>
  <c r="P10" i="37"/>
  <c r="S57" i="36"/>
  <c r="U57" i="36" s="1"/>
  <c r="S31" i="43"/>
  <c r="S23" i="43"/>
  <c r="S15" i="43"/>
  <c r="S7" i="43"/>
  <c r="P56" i="33"/>
  <c r="P52" i="33"/>
  <c r="P48" i="33"/>
  <c r="P44" i="33"/>
  <c r="P55" i="31"/>
  <c r="P51" i="31"/>
  <c r="P47" i="31"/>
  <c r="P43" i="31"/>
  <c r="P39" i="31"/>
  <c r="P35" i="31"/>
  <c r="P31" i="31"/>
  <c r="P27" i="31"/>
  <c r="W57" i="29"/>
  <c r="O52" i="29"/>
  <c r="W52" i="29" s="1"/>
  <c r="T35" i="33"/>
  <c r="V35" i="33" s="1"/>
  <c r="P27" i="33"/>
  <c r="T53" i="33"/>
  <c r="V53" i="33" s="1"/>
  <c r="P37" i="33"/>
  <c r="P22" i="33"/>
  <c r="S43" i="9"/>
  <c r="S27" i="9"/>
  <c r="R12" i="9"/>
  <c r="R4" i="9"/>
  <c r="O55" i="19"/>
  <c r="Q55" i="19" s="1"/>
  <c r="O51" i="19"/>
  <c r="O47" i="19"/>
  <c r="Q47" i="19" s="1"/>
  <c r="O43" i="19"/>
  <c r="O39" i="19"/>
  <c r="O35" i="19"/>
  <c r="O31" i="19"/>
  <c r="O27" i="19"/>
  <c r="W27" i="19" s="1"/>
  <c r="O13" i="19"/>
  <c r="Q13" i="19" s="1"/>
  <c r="O11" i="19"/>
  <c r="Q11" i="19" s="1"/>
  <c r="O9" i="19"/>
  <c r="Q9" i="19" s="1"/>
  <c r="O7" i="19"/>
  <c r="Q7" i="19" s="1"/>
  <c r="O5" i="19"/>
  <c r="Q5" i="19" s="1"/>
  <c r="O3" i="19"/>
  <c r="Q3" i="19" s="1"/>
  <c r="O12" i="19"/>
  <c r="W12" i="19" s="1"/>
  <c r="O10" i="19"/>
  <c r="W10" i="19" s="1"/>
  <c r="O8" i="19"/>
  <c r="W8" i="19" s="1"/>
  <c r="O6" i="19"/>
  <c r="W6" i="19" s="1"/>
  <c r="O4" i="19"/>
  <c r="W4" i="19" s="1"/>
  <c r="O2" i="19"/>
  <c r="W2" i="19" s="1"/>
  <c r="T50" i="33"/>
  <c r="V50" i="33" s="1"/>
  <c r="T34" i="33"/>
  <c r="V34" i="33" s="1"/>
  <c r="P23" i="33"/>
  <c r="R10" i="31"/>
  <c r="P18" i="31"/>
  <c r="S28" i="29"/>
  <c r="U28" i="29" s="1"/>
  <c r="W12" i="29"/>
  <c r="W10" i="29"/>
  <c r="W8" i="29"/>
  <c r="O15" i="29"/>
  <c r="W15" i="29" s="1"/>
  <c r="T57" i="33"/>
  <c r="V57" i="33" s="1"/>
  <c r="T30" i="33"/>
  <c r="V30" i="33" s="1"/>
  <c r="Q47" i="29"/>
  <c r="Q54" i="29"/>
  <c r="W18" i="29"/>
  <c r="P58" i="18"/>
  <c r="P54" i="18"/>
  <c r="P50" i="18"/>
  <c r="P46" i="18"/>
  <c r="P42" i="18"/>
  <c r="P38" i="18"/>
  <c r="T51" i="33"/>
  <c r="V51" i="33" s="1"/>
  <c r="S6" i="9"/>
  <c r="R8" i="31"/>
  <c r="P16" i="31"/>
  <c r="S56" i="29"/>
  <c r="S51" i="29"/>
  <c r="S46" i="29"/>
  <c r="S38" i="29"/>
  <c r="P55" i="28"/>
  <c r="P51" i="28"/>
  <c r="P47" i="28"/>
  <c r="P43" i="28"/>
  <c r="P39" i="28"/>
  <c r="P35" i="28"/>
  <c r="P31" i="28"/>
  <c r="P27" i="28"/>
  <c r="P23" i="28"/>
  <c r="P19" i="28"/>
  <c r="P15" i="28"/>
  <c r="O58" i="25"/>
  <c r="O56" i="25"/>
  <c r="O54" i="25"/>
  <c r="W54" i="25" s="1"/>
  <c r="O53" i="25"/>
  <c r="Q53" i="25" s="1"/>
  <c r="O51" i="29"/>
  <c r="O42" i="29"/>
  <c r="Q42" i="29" s="1"/>
  <c r="O49" i="29"/>
  <c r="S23" i="29"/>
  <c r="U23" i="29" s="1"/>
  <c r="S19" i="29"/>
  <c r="U19" i="29" s="1"/>
  <c r="P34" i="18"/>
  <c r="P20" i="18"/>
  <c r="Q50" i="21"/>
  <c r="W12" i="21"/>
  <c r="O46" i="29"/>
  <c r="P33" i="18"/>
  <c r="T21" i="18"/>
  <c r="V21" i="18" s="1"/>
  <c r="P15" i="18"/>
  <c r="O52" i="21"/>
  <c r="W52" i="21" s="1"/>
  <c r="O44" i="21"/>
  <c r="W44" i="21" s="1"/>
  <c r="O36" i="21"/>
  <c r="Q36" i="21" s="1"/>
  <c r="U22" i="21"/>
  <c r="O28" i="21"/>
  <c r="W28" i="21" s="1"/>
  <c r="Q12" i="21"/>
  <c r="Q10" i="21"/>
  <c r="Q8" i="21"/>
  <c r="Q6" i="21"/>
  <c r="Q4" i="21"/>
  <c r="Q2" i="21"/>
  <c r="P58" i="20"/>
  <c r="P54" i="20"/>
  <c r="P50" i="20"/>
  <c r="P46" i="20"/>
  <c r="P42" i="20"/>
  <c r="P38" i="20"/>
  <c r="P34" i="20"/>
  <c r="P30" i="20"/>
  <c r="P26" i="20"/>
  <c r="Q31" i="21"/>
  <c r="O21" i="21"/>
  <c r="T32" i="18"/>
  <c r="V32" i="18" s="1"/>
  <c r="P28" i="18"/>
  <c r="Q55" i="21"/>
  <c r="Q58" i="21"/>
  <c r="O51" i="21"/>
  <c r="W51" i="21" s="1"/>
  <c r="W36" i="21"/>
  <c r="O37" i="21"/>
  <c r="W37" i="21" s="1"/>
  <c r="O15" i="21"/>
  <c r="W15" i="21" s="1"/>
  <c r="X10" i="20"/>
  <c r="T15" i="20"/>
  <c r="V15" i="20" s="1"/>
  <c r="P18" i="20"/>
  <c r="T22" i="20"/>
  <c r="V22" i="20" s="1"/>
  <c r="R8" i="20"/>
  <c r="P16" i="20"/>
  <c r="S21" i="21"/>
  <c r="S14" i="21"/>
  <c r="U14" i="21" s="1"/>
  <c r="X3" i="20"/>
  <c r="S47" i="21"/>
  <c r="U47" i="21" s="1"/>
  <c r="S43" i="21"/>
  <c r="U43" i="21" s="1"/>
  <c r="S35" i="21"/>
  <c r="S24" i="21"/>
  <c r="S15" i="21"/>
  <c r="X4" i="20"/>
  <c r="T24" i="18"/>
  <c r="V24" i="18" s="1"/>
  <c r="S11" i="21"/>
  <c r="U11" i="21" s="1"/>
  <c r="T30" i="20"/>
  <c r="V30" i="20" s="1"/>
  <c r="O59" i="38"/>
  <c r="O51" i="40"/>
  <c r="Q51" i="40" s="1"/>
  <c r="Q31" i="40"/>
  <c r="Q27" i="40"/>
  <c r="O23" i="40"/>
  <c r="Q23" i="40" s="1"/>
  <c r="O21" i="40"/>
  <c r="Q21" i="40" s="1"/>
  <c r="O19" i="40"/>
  <c r="Q19" i="40" s="1"/>
  <c r="O17" i="40"/>
  <c r="Q17" i="40" s="1"/>
  <c r="O15" i="40"/>
  <c r="Q15" i="40" s="1"/>
  <c r="O12" i="40"/>
  <c r="W12" i="40" s="1"/>
  <c r="O10" i="40"/>
  <c r="W10" i="40" s="1"/>
  <c r="O8" i="40"/>
  <c r="W8" i="40" s="1"/>
  <c r="O6" i="40"/>
  <c r="Q6" i="40" s="1"/>
  <c r="O4" i="40"/>
  <c r="W4" i="40" s="1"/>
  <c r="O2" i="40"/>
  <c r="W2" i="40" s="1"/>
  <c r="O13" i="40"/>
  <c r="Q13" i="40" s="1"/>
  <c r="O11" i="40"/>
  <c r="Q11" i="40" s="1"/>
  <c r="O9" i="40"/>
  <c r="Q9" i="40" s="1"/>
  <c r="O7" i="40"/>
  <c r="Q7" i="40" s="1"/>
  <c r="O5" i="40"/>
  <c r="Q5" i="40" s="1"/>
  <c r="O3" i="40"/>
  <c r="Q3" i="40" s="1"/>
  <c r="Q55" i="40"/>
  <c r="O54" i="40"/>
  <c r="W54" i="40" s="1"/>
  <c r="U53" i="40"/>
  <c r="Q47" i="40"/>
  <c r="O46" i="40"/>
  <c r="W46" i="40" s="1"/>
  <c r="W31" i="40"/>
  <c r="W27" i="40"/>
  <c r="W23" i="40"/>
  <c r="W21" i="40"/>
  <c r="W5" i="40"/>
  <c r="O53" i="40"/>
  <c r="Q53" i="40" s="1"/>
  <c r="Q32" i="38"/>
  <c r="Q20" i="38"/>
  <c r="U8" i="38"/>
  <c r="U6" i="38"/>
  <c r="U50" i="38"/>
  <c r="O55" i="38"/>
  <c r="W55" i="38" s="1"/>
  <c r="O47" i="38"/>
  <c r="W47" i="38" s="1"/>
  <c r="W32" i="38"/>
  <c r="W28" i="38"/>
  <c r="W24" i="38"/>
  <c r="W22" i="38"/>
  <c r="W20" i="38"/>
  <c r="W14" i="38"/>
  <c r="S57" i="38"/>
  <c r="U57" i="38" s="1"/>
  <c r="S53" i="38"/>
  <c r="U53" i="38" s="1"/>
  <c r="S49" i="38"/>
  <c r="U49" i="38" s="1"/>
  <c r="X26" i="37"/>
  <c r="X22" i="37"/>
  <c r="X14" i="37"/>
  <c r="O57" i="36"/>
  <c r="W57" i="36" s="1"/>
  <c r="O55" i="36"/>
  <c r="W55" i="36" s="1"/>
  <c r="O58" i="36"/>
  <c r="W58" i="36" s="1"/>
  <c r="O56" i="36"/>
  <c r="Q56" i="36" s="1"/>
  <c r="O54" i="36"/>
  <c r="W54" i="36" s="1"/>
  <c r="Q57" i="34"/>
  <c r="Q53" i="34"/>
  <c r="Q49" i="34"/>
  <c r="Q45" i="34"/>
  <c r="Q41" i="34"/>
  <c r="Q37" i="34"/>
  <c r="Q33" i="34"/>
  <c r="Q29" i="34"/>
  <c r="Q25" i="34"/>
  <c r="Q21" i="34"/>
  <c r="Q17" i="34"/>
  <c r="P16" i="37"/>
  <c r="S12" i="43"/>
  <c r="S4" i="43"/>
  <c r="W57" i="34"/>
  <c r="W53" i="34"/>
  <c r="W49" i="34"/>
  <c r="W45" i="34"/>
  <c r="W41" i="34"/>
  <c r="W37" i="34"/>
  <c r="W33" i="34"/>
  <c r="W29" i="34"/>
  <c r="W25" i="34"/>
  <c r="W23" i="34"/>
  <c r="W21" i="34"/>
  <c r="W19" i="34"/>
  <c r="W17" i="34"/>
  <c r="W15" i="34"/>
  <c r="R30" i="37"/>
  <c r="R3" i="37"/>
  <c r="Q57" i="36"/>
  <c r="P2" i="43"/>
  <c r="P15" i="37"/>
  <c r="S5" i="43"/>
  <c r="P40" i="33"/>
  <c r="P36" i="33"/>
  <c r="Q57" i="32"/>
  <c r="Q53" i="32"/>
  <c r="Q49" i="32"/>
  <c r="Q45" i="32"/>
  <c r="Q41" i="32"/>
  <c r="Q37" i="32"/>
  <c r="Q33" i="32"/>
  <c r="Q29" i="32"/>
  <c r="Q25" i="32"/>
  <c r="Q21" i="32"/>
  <c r="Q17" i="32"/>
  <c r="P11" i="37"/>
  <c r="S58" i="36"/>
  <c r="U58" i="36" s="1"/>
  <c r="R4" i="43"/>
  <c r="P55" i="9"/>
  <c r="R55" i="9"/>
  <c r="P47" i="9"/>
  <c r="R47" i="9"/>
  <c r="P39" i="9"/>
  <c r="R39" i="9"/>
  <c r="P31" i="9"/>
  <c r="R31" i="9"/>
  <c r="P23" i="9"/>
  <c r="R23" i="9"/>
  <c r="P15" i="9"/>
  <c r="R15" i="9"/>
  <c r="P7" i="9"/>
  <c r="R7" i="9"/>
  <c r="Q58" i="32"/>
  <c r="Q56" i="32"/>
  <c r="Q54" i="32"/>
  <c r="Q52" i="32"/>
  <c r="Q50" i="32"/>
  <c r="Q48" i="32"/>
  <c r="Q46" i="32"/>
  <c r="Q44" i="32"/>
  <c r="Q42" i="32"/>
  <c r="Q40" i="32"/>
  <c r="Q38" i="32"/>
  <c r="Q36" i="32"/>
  <c r="Q34" i="32"/>
  <c r="Q32" i="32"/>
  <c r="Q30" i="32"/>
  <c r="Q28" i="32"/>
  <c r="Q26" i="32"/>
  <c r="Q24" i="32"/>
  <c r="Q22" i="32"/>
  <c r="Q20" i="32"/>
  <c r="Q18" i="32"/>
  <c r="Q16" i="32"/>
  <c r="Q14" i="32"/>
  <c r="P58" i="31"/>
  <c r="P54" i="31"/>
  <c r="P50" i="31"/>
  <c r="P46" i="31"/>
  <c r="P42" i="31"/>
  <c r="P38" i="31"/>
  <c r="P34" i="31"/>
  <c r="P30" i="31"/>
  <c r="P26" i="31"/>
  <c r="O58" i="29"/>
  <c r="Q58" i="29" s="1"/>
  <c r="P17" i="37"/>
  <c r="P30" i="33"/>
  <c r="P26" i="33"/>
  <c r="P2" i="9"/>
  <c r="T24" i="33"/>
  <c r="V24" i="33" s="1"/>
  <c r="S55" i="9"/>
  <c r="S39" i="9"/>
  <c r="S23" i="9"/>
  <c r="S11" i="9"/>
  <c r="S3" i="9"/>
  <c r="X4" i="31"/>
  <c r="Q51" i="19"/>
  <c r="Q43" i="19"/>
  <c r="Q39" i="19"/>
  <c r="Q35" i="19"/>
  <c r="Q31" i="19"/>
  <c r="Q27" i="19"/>
  <c r="O23" i="19"/>
  <c r="Q23" i="19" s="1"/>
  <c r="O21" i="19"/>
  <c r="Q21" i="19" s="1"/>
  <c r="O19" i="19"/>
  <c r="Q19" i="19" s="1"/>
  <c r="O17" i="19"/>
  <c r="Q17" i="19" s="1"/>
  <c r="O15" i="19"/>
  <c r="Q15" i="19" s="1"/>
  <c r="T58" i="33"/>
  <c r="V58" i="33" s="1"/>
  <c r="P21" i="33"/>
  <c r="R6" i="31"/>
  <c r="P14" i="31"/>
  <c r="U56" i="29"/>
  <c r="U48" i="29"/>
  <c r="U44" i="29"/>
  <c r="Q15" i="29"/>
  <c r="O23" i="29"/>
  <c r="O21" i="29"/>
  <c r="O19" i="29"/>
  <c r="Q59" i="25"/>
  <c r="Q57" i="25"/>
  <c r="Q55" i="25"/>
  <c r="T49" i="33"/>
  <c r="V49" i="33" s="1"/>
  <c r="T26" i="33"/>
  <c r="V26" i="33" s="1"/>
  <c r="U54" i="29"/>
  <c r="U51" i="29"/>
  <c r="S35" i="29"/>
  <c r="U35" i="29" s="1"/>
  <c r="W17" i="29"/>
  <c r="W55" i="19"/>
  <c r="W51" i="19"/>
  <c r="W43" i="19"/>
  <c r="W39" i="19"/>
  <c r="W35" i="19"/>
  <c r="W31" i="19"/>
  <c r="W23" i="19"/>
  <c r="W19" i="19"/>
  <c r="W17" i="19"/>
  <c r="W15" i="19"/>
  <c r="W13" i="19"/>
  <c r="W11" i="19"/>
  <c r="W9" i="19"/>
  <c r="W7" i="19"/>
  <c r="W5" i="19"/>
  <c r="W3" i="19"/>
  <c r="P57" i="18"/>
  <c r="P53" i="18"/>
  <c r="P49" i="18"/>
  <c r="P45" i="18"/>
  <c r="P41" i="18"/>
  <c r="P37" i="18"/>
  <c r="T38" i="33"/>
  <c r="V38" i="33" s="1"/>
  <c r="S2" i="9"/>
  <c r="W46" i="29"/>
  <c r="Q52" i="29"/>
  <c r="S50" i="29"/>
  <c r="U50" i="29" s="1"/>
  <c r="U38" i="29"/>
  <c r="Q46" i="29"/>
  <c r="U26" i="29"/>
  <c r="Q20" i="29"/>
  <c r="Q14" i="29"/>
  <c r="Q12" i="29"/>
  <c r="Q10" i="29"/>
  <c r="Q8" i="29"/>
  <c r="Q6" i="29"/>
  <c r="Q4" i="29"/>
  <c r="Q2" i="29"/>
  <c r="P58" i="28"/>
  <c r="P54" i="28"/>
  <c r="P50" i="28"/>
  <c r="P46" i="28"/>
  <c r="P42" i="28"/>
  <c r="P38" i="28"/>
  <c r="P34" i="28"/>
  <c r="P30" i="28"/>
  <c r="P26" i="28"/>
  <c r="P22" i="28"/>
  <c r="P18" i="28"/>
  <c r="P14" i="28"/>
  <c r="O50" i="29"/>
  <c r="W50" i="29" s="1"/>
  <c r="P35" i="18"/>
  <c r="P31" i="18"/>
  <c r="Q5" i="21"/>
  <c r="O41" i="29"/>
  <c r="S22" i="29"/>
  <c r="U22" i="29" s="1"/>
  <c r="S18" i="29"/>
  <c r="U18" i="29" s="1"/>
  <c r="X58" i="24"/>
  <c r="R58" i="24"/>
  <c r="T34" i="18"/>
  <c r="V34" i="18" s="1"/>
  <c r="P30" i="18"/>
  <c r="T22" i="18"/>
  <c r="V22" i="18" s="1"/>
  <c r="U48" i="21"/>
  <c r="W26" i="21"/>
  <c r="Q11" i="21"/>
  <c r="W6" i="21"/>
  <c r="T33" i="18"/>
  <c r="V33" i="18" s="1"/>
  <c r="P29" i="18"/>
  <c r="T17" i="18"/>
  <c r="V17" i="18" s="1"/>
  <c r="U51" i="21"/>
  <c r="O54" i="21"/>
  <c r="Q54" i="21" s="1"/>
  <c r="U40" i="21"/>
  <c r="O46" i="21"/>
  <c r="W46" i="21" s="1"/>
  <c r="U32" i="21"/>
  <c r="O38" i="21"/>
  <c r="W38" i="21" s="1"/>
  <c r="U24" i="21"/>
  <c r="O30" i="21"/>
  <c r="Q30" i="21" s="1"/>
  <c r="U16" i="21"/>
  <c r="W11" i="21"/>
  <c r="W9" i="21"/>
  <c r="W7" i="21"/>
  <c r="W5" i="21"/>
  <c r="W3" i="21"/>
  <c r="P57" i="20"/>
  <c r="P53" i="20"/>
  <c r="P49" i="20"/>
  <c r="P45" i="20"/>
  <c r="P41" i="20"/>
  <c r="P37" i="20"/>
  <c r="P33" i="20"/>
  <c r="T29" i="20"/>
  <c r="V29" i="20" s="1"/>
  <c r="T25" i="20"/>
  <c r="V25" i="20" s="1"/>
  <c r="O41" i="21"/>
  <c r="W41" i="21" s="1"/>
  <c r="U21" i="21"/>
  <c r="O27" i="21"/>
  <c r="W27" i="21" s="1"/>
  <c r="W8" i="21"/>
  <c r="T28" i="18"/>
  <c r="V28" i="18" s="1"/>
  <c r="P24" i="18"/>
  <c r="P18" i="18"/>
  <c r="W55" i="21"/>
  <c r="S57" i="21"/>
  <c r="U57" i="21" s="1"/>
  <c r="S53" i="21"/>
  <c r="Q39" i="21"/>
  <c r="O47" i="21"/>
  <c r="W47" i="21" s="1"/>
  <c r="W30" i="21"/>
  <c r="U15" i="21"/>
  <c r="W10" i="21"/>
  <c r="P29" i="20"/>
  <c r="P25" i="20"/>
  <c r="P21" i="20"/>
  <c r="P14" i="20"/>
  <c r="T18" i="20"/>
  <c r="V18" i="20" s="1"/>
  <c r="S27" i="21"/>
  <c r="U27" i="21" s="1"/>
  <c r="S20" i="21"/>
  <c r="U20" i="21" s="1"/>
  <c r="T27" i="20"/>
  <c r="V27" i="20" s="1"/>
  <c r="P19" i="20"/>
  <c r="S54" i="21"/>
  <c r="S50" i="21"/>
  <c r="S46" i="21"/>
  <c r="U46" i="21" s="1"/>
  <c r="S38" i="21"/>
  <c r="U38" i="21" s="1"/>
  <c r="S30" i="21"/>
  <c r="U30" i="21" s="1"/>
  <c r="X7" i="20"/>
  <c r="S8" i="21"/>
  <c r="U8" i="21" s="1"/>
  <c r="S13" i="21"/>
  <c r="U13" i="21" s="1"/>
  <c r="W52" i="40"/>
  <c r="Q39" i="40"/>
  <c r="O49" i="40"/>
  <c r="W49" i="40" s="1"/>
  <c r="U48" i="40"/>
  <c r="Q46" i="40"/>
  <c r="O41" i="40"/>
  <c r="W41" i="40" s="1"/>
  <c r="O37" i="40"/>
  <c r="Q37" i="40" s="1"/>
  <c r="O33" i="40"/>
  <c r="Q33" i="40" s="1"/>
  <c r="O29" i="40"/>
  <c r="W29" i="40" s="1"/>
  <c r="O25" i="40"/>
  <c r="Q25" i="40" s="1"/>
  <c r="U11" i="40"/>
  <c r="U9" i="40"/>
  <c r="U3" i="40"/>
  <c r="U55" i="40"/>
  <c r="W39" i="40"/>
  <c r="O48" i="40"/>
  <c r="W48" i="40" s="1"/>
  <c r="U47" i="40"/>
  <c r="W45" i="40"/>
  <c r="O42" i="40"/>
  <c r="Q42" i="40" s="1"/>
  <c r="O40" i="40"/>
  <c r="W40" i="40" s="1"/>
  <c r="O38" i="40"/>
  <c r="W38" i="40" s="1"/>
  <c r="O36" i="40"/>
  <c r="W36" i="40" s="1"/>
  <c r="O34" i="40"/>
  <c r="W34" i="40" s="1"/>
  <c r="O32" i="40"/>
  <c r="O30" i="40"/>
  <c r="W30" i="40" s="1"/>
  <c r="O28" i="40"/>
  <c r="W28" i="40" s="1"/>
  <c r="O26" i="40"/>
  <c r="W26" i="40" s="1"/>
  <c r="O24" i="40"/>
  <c r="W24" i="40" s="1"/>
  <c r="O22" i="40"/>
  <c r="W22" i="40" s="1"/>
  <c r="O20" i="40"/>
  <c r="W20" i="40" s="1"/>
  <c r="O18" i="40"/>
  <c r="W18" i="40" s="1"/>
  <c r="O16" i="40"/>
  <c r="W16" i="40" s="1"/>
  <c r="O14" i="40"/>
  <c r="W14" i="40" s="1"/>
  <c r="O56" i="38"/>
  <c r="W56" i="38" s="1"/>
  <c r="O54" i="38"/>
  <c r="Q54" i="38" s="1"/>
  <c r="O52" i="38"/>
  <c r="W52" i="38" s="1"/>
  <c r="O50" i="38"/>
  <c r="Q50" i="38" s="1"/>
  <c r="O48" i="38"/>
  <c r="Q48" i="38" s="1"/>
  <c r="O46" i="38"/>
  <c r="O42" i="38"/>
  <c r="Q42" i="38" s="1"/>
  <c r="O38" i="38"/>
  <c r="W38" i="38" s="1"/>
  <c r="O34" i="38"/>
  <c r="Q34" i="38" s="1"/>
  <c r="O30" i="38"/>
  <c r="Q30" i="38" s="1"/>
  <c r="O26" i="38"/>
  <c r="Q26" i="38" s="1"/>
  <c r="O57" i="38"/>
  <c r="Q57" i="38" s="1"/>
  <c r="O53" i="38"/>
  <c r="W53" i="38" s="1"/>
  <c r="O45" i="38"/>
  <c r="W45" i="38" s="1"/>
  <c r="O43" i="38"/>
  <c r="W43" i="38" s="1"/>
  <c r="O41" i="38"/>
  <c r="W41" i="38" s="1"/>
  <c r="O39" i="38"/>
  <c r="W39" i="38" s="1"/>
  <c r="O37" i="38"/>
  <c r="O35" i="38"/>
  <c r="W35" i="38" s="1"/>
  <c r="O33" i="38"/>
  <c r="W33" i="38" s="1"/>
  <c r="O31" i="38"/>
  <c r="W31" i="38" s="1"/>
  <c r="O29" i="38"/>
  <c r="W29" i="38" s="1"/>
  <c r="O27" i="38"/>
  <c r="W27" i="38" s="1"/>
  <c r="O25" i="38"/>
  <c r="W25" i="38" s="1"/>
  <c r="O23" i="38"/>
  <c r="W23" i="38" s="1"/>
  <c r="O21" i="38"/>
  <c r="W21" i="38" s="1"/>
  <c r="O19" i="38"/>
  <c r="W19" i="38" s="1"/>
  <c r="O17" i="38"/>
  <c r="W17" i="38" s="1"/>
  <c r="O15" i="38"/>
  <c r="W15" i="38" s="1"/>
  <c r="O12" i="38"/>
  <c r="O10" i="38"/>
  <c r="Q10" i="38" s="1"/>
  <c r="O8" i="38"/>
  <c r="W8" i="38" s="1"/>
  <c r="O6" i="38"/>
  <c r="Q6" i="38" s="1"/>
  <c r="O4" i="38"/>
  <c r="O2" i="38"/>
  <c r="Q2" i="38" s="1"/>
  <c r="O13" i="38"/>
  <c r="W13" i="38" s="1"/>
  <c r="O11" i="38"/>
  <c r="W11" i="38" s="1"/>
  <c r="O9" i="38"/>
  <c r="W9" i="38" s="1"/>
  <c r="O7" i="38"/>
  <c r="W7" i="38" s="1"/>
  <c r="O5" i="38"/>
  <c r="W5" i="38" s="1"/>
  <c r="O3" i="38"/>
  <c r="W3" i="38" s="1"/>
  <c r="S56" i="38"/>
  <c r="U56" i="38" s="1"/>
  <c r="S52" i="38"/>
  <c r="U52" i="38" s="1"/>
  <c r="S48" i="38"/>
  <c r="U48" i="38" s="1"/>
  <c r="P37" i="37"/>
  <c r="P33" i="37"/>
  <c r="P29" i="37"/>
  <c r="P25" i="37"/>
  <c r="P21" i="37"/>
  <c r="R9" i="43"/>
  <c r="P9" i="43"/>
  <c r="O55" i="34"/>
  <c r="W55" i="34" s="1"/>
  <c r="O51" i="34"/>
  <c r="Q51" i="34" s="1"/>
  <c r="O47" i="34"/>
  <c r="W47" i="34" s="1"/>
  <c r="O43" i="34"/>
  <c r="Q43" i="34" s="1"/>
  <c r="O39" i="34"/>
  <c r="W39" i="34" s="1"/>
  <c r="O35" i="34"/>
  <c r="Q35" i="34" s="1"/>
  <c r="O31" i="34"/>
  <c r="W31" i="34" s="1"/>
  <c r="O27" i="34"/>
  <c r="Q27" i="34" s="1"/>
  <c r="O13" i="34"/>
  <c r="Q13" i="34" s="1"/>
  <c r="O11" i="34"/>
  <c r="Q11" i="34" s="1"/>
  <c r="O9" i="34"/>
  <c r="Q9" i="34" s="1"/>
  <c r="O7" i="34"/>
  <c r="Q7" i="34" s="1"/>
  <c r="O5" i="34"/>
  <c r="Q5" i="34" s="1"/>
  <c r="O3" i="34"/>
  <c r="Q3" i="34" s="1"/>
  <c r="O12" i="34"/>
  <c r="Q12" i="34" s="1"/>
  <c r="O10" i="34"/>
  <c r="O8" i="34"/>
  <c r="W8" i="34" s="1"/>
  <c r="O6" i="34"/>
  <c r="W6" i="34" s="1"/>
  <c r="O4" i="34"/>
  <c r="Q4" i="34" s="1"/>
  <c r="O2" i="34"/>
  <c r="W2" i="34" s="1"/>
  <c r="P18" i="37"/>
  <c r="W56" i="36"/>
  <c r="Q54" i="36"/>
  <c r="P35" i="43"/>
  <c r="R35" i="43"/>
  <c r="P27" i="43"/>
  <c r="R27" i="43"/>
  <c r="P19" i="43"/>
  <c r="R19" i="43"/>
  <c r="P11" i="43"/>
  <c r="R11" i="43"/>
  <c r="P3" i="43"/>
  <c r="R3" i="43"/>
  <c r="O58" i="34"/>
  <c r="W58" i="34" s="1"/>
  <c r="O56" i="34"/>
  <c r="W56" i="34" s="1"/>
  <c r="O54" i="34"/>
  <c r="W54" i="34" s="1"/>
  <c r="O52" i="34"/>
  <c r="W52" i="34" s="1"/>
  <c r="O50" i="34"/>
  <c r="W50" i="34" s="1"/>
  <c r="O48" i="34"/>
  <c r="W48" i="34" s="1"/>
  <c r="O46" i="34"/>
  <c r="W46" i="34" s="1"/>
  <c r="O44" i="34"/>
  <c r="W44" i="34" s="1"/>
  <c r="O42" i="34"/>
  <c r="W42" i="34" s="1"/>
  <c r="O40" i="34"/>
  <c r="W40" i="34" s="1"/>
  <c r="O38" i="34"/>
  <c r="W38" i="34" s="1"/>
  <c r="O36" i="34"/>
  <c r="W36" i="34" s="1"/>
  <c r="O34" i="34"/>
  <c r="W34" i="34" s="1"/>
  <c r="O32" i="34"/>
  <c r="W32" i="34" s="1"/>
  <c r="O30" i="34"/>
  <c r="W30" i="34" s="1"/>
  <c r="O28" i="34"/>
  <c r="W28" i="34" s="1"/>
  <c r="O26" i="34"/>
  <c r="W26" i="34" s="1"/>
  <c r="O24" i="34"/>
  <c r="W24" i="34" s="1"/>
  <c r="O22" i="34"/>
  <c r="W22" i="34" s="1"/>
  <c r="O20" i="34"/>
  <c r="W20" i="34" s="1"/>
  <c r="O18" i="34"/>
  <c r="W18" i="34" s="1"/>
  <c r="O16" i="34"/>
  <c r="W16" i="34" s="1"/>
  <c r="O14" i="34"/>
  <c r="W14" i="34" s="1"/>
  <c r="S58" i="38"/>
  <c r="U58" i="38" s="1"/>
  <c r="U56" i="36"/>
  <c r="R9" i="9"/>
  <c r="P9" i="9"/>
  <c r="O55" i="32"/>
  <c r="W55" i="32" s="1"/>
  <c r="O51" i="32"/>
  <c r="Q51" i="32" s="1"/>
  <c r="O47" i="32"/>
  <c r="Q47" i="32" s="1"/>
  <c r="O43" i="32"/>
  <c r="Q43" i="32" s="1"/>
  <c r="O39" i="32"/>
  <c r="W39" i="32" s="1"/>
  <c r="O35" i="32"/>
  <c r="Q35" i="32" s="1"/>
  <c r="O31" i="32"/>
  <c r="Q31" i="32" s="1"/>
  <c r="O27" i="32"/>
  <c r="Q27" i="32" s="1"/>
  <c r="O13" i="32"/>
  <c r="Q13" i="32" s="1"/>
  <c r="O11" i="32"/>
  <c r="Q11" i="32" s="1"/>
  <c r="O9" i="32"/>
  <c r="Q9" i="32" s="1"/>
  <c r="O7" i="32"/>
  <c r="Q7" i="32" s="1"/>
  <c r="O5" i="32"/>
  <c r="Q5" i="32" s="1"/>
  <c r="O3" i="32"/>
  <c r="Q3" i="32" s="1"/>
  <c r="O12" i="32"/>
  <c r="O10" i="32"/>
  <c r="Q10" i="32" s="1"/>
  <c r="O8" i="32"/>
  <c r="Q8" i="32" s="1"/>
  <c r="O6" i="32"/>
  <c r="Q6" i="32" s="1"/>
  <c r="O4" i="32"/>
  <c r="O2" i="32"/>
  <c r="W2" i="32" s="1"/>
  <c r="Q55" i="29"/>
  <c r="Q51" i="29"/>
  <c r="P12" i="37"/>
  <c r="P55" i="33"/>
  <c r="P51" i="33"/>
  <c r="P47" i="33"/>
  <c r="P43" i="33"/>
  <c r="S35" i="43"/>
  <c r="S27" i="43"/>
  <c r="S19" i="43"/>
  <c r="S11" i="43"/>
  <c r="S3" i="43"/>
  <c r="R46" i="33"/>
  <c r="R42" i="33"/>
  <c r="R38" i="33"/>
  <c r="R34" i="33"/>
  <c r="W57" i="32"/>
  <c r="W53" i="32"/>
  <c r="W51" i="32"/>
  <c r="W49" i="32"/>
  <c r="W47" i="32"/>
  <c r="W45" i="32"/>
  <c r="W41" i="32"/>
  <c r="W37" i="32"/>
  <c r="W35" i="32"/>
  <c r="W33" i="32"/>
  <c r="W31" i="32"/>
  <c r="W29" i="32"/>
  <c r="W25" i="32"/>
  <c r="W23" i="32"/>
  <c r="W21" i="32"/>
  <c r="W19" i="32"/>
  <c r="W17" i="32"/>
  <c r="W15" i="32"/>
  <c r="W11" i="32"/>
  <c r="W9" i="32"/>
  <c r="W3" i="32"/>
  <c r="P57" i="31"/>
  <c r="P53" i="31"/>
  <c r="P49" i="31"/>
  <c r="P45" i="31"/>
  <c r="P41" i="31"/>
  <c r="P37" i="31"/>
  <c r="P33" i="31"/>
  <c r="P29" i="31"/>
  <c r="P25" i="31"/>
  <c r="W55" i="29"/>
  <c r="W51" i="29"/>
  <c r="O56" i="29"/>
  <c r="Q56" i="29" s="1"/>
  <c r="T37" i="33"/>
  <c r="V37" i="33" s="1"/>
  <c r="T33" i="33"/>
  <c r="V33" i="33" s="1"/>
  <c r="P29" i="33"/>
  <c r="P25" i="33"/>
  <c r="T40" i="33"/>
  <c r="V40" i="33" s="1"/>
  <c r="T32" i="33"/>
  <c r="V32" i="33" s="1"/>
  <c r="S51" i="9"/>
  <c r="S35" i="9"/>
  <c r="S19" i="9"/>
  <c r="P23" i="31"/>
  <c r="P19" i="31"/>
  <c r="P15" i="31"/>
  <c r="W58" i="29"/>
  <c r="Q43" i="29"/>
  <c r="W24" i="29"/>
  <c r="O57" i="23"/>
  <c r="Q57" i="23" s="1"/>
  <c r="O58" i="23"/>
  <c r="W58" i="23" s="1"/>
  <c r="O56" i="23"/>
  <c r="W56" i="23" s="1"/>
  <c r="O57" i="19"/>
  <c r="Q57" i="19" s="1"/>
  <c r="O53" i="19"/>
  <c r="Q53" i="19" s="1"/>
  <c r="O49" i="19"/>
  <c r="Q49" i="19" s="1"/>
  <c r="O45" i="19"/>
  <c r="Q45" i="19" s="1"/>
  <c r="O41" i="19"/>
  <c r="W41" i="19" s="1"/>
  <c r="O37" i="19"/>
  <c r="Q37" i="19" s="1"/>
  <c r="O33" i="19"/>
  <c r="Q33" i="19" s="1"/>
  <c r="O29" i="19"/>
  <c r="Q29" i="19" s="1"/>
  <c r="O25" i="19"/>
  <c r="W25" i="19" s="1"/>
  <c r="T55" i="33"/>
  <c r="V55" i="33" s="1"/>
  <c r="P39" i="33"/>
  <c r="T31" i="33"/>
  <c r="V31" i="33" s="1"/>
  <c r="R2" i="31"/>
  <c r="W56" i="29"/>
  <c r="Q7" i="29"/>
  <c r="Q5" i="29"/>
  <c r="Q3" i="29"/>
  <c r="W58" i="25"/>
  <c r="W56" i="25"/>
  <c r="P21" i="31"/>
  <c r="U45" i="29"/>
  <c r="W54" i="29"/>
  <c r="W47" i="29"/>
  <c r="S43" i="29"/>
  <c r="U43" i="29" s="1"/>
  <c r="S39" i="29"/>
  <c r="U39" i="29" s="1"/>
  <c r="W22" i="29"/>
  <c r="P58" i="22"/>
  <c r="P57" i="22"/>
  <c r="P56" i="22"/>
  <c r="O58" i="19"/>
  <c r="W58" i="19" s="1"/>
  <c r="O56" i="19"/>
  <c r="W56" i="19" s="1"/>
  <c r="O54" i="19"/>
  <c r="W54" i="19" s="1"/>
  <c r="O52" i="19"/>
  <c r="W52" i="19" s="1"/>
  <c r="O50" i="19"/>
  <c r="W50" i="19" s="1"/>
  <c r="O48" i="19"/>
  <c r="W48" i="19" s="1"/>
  <c r="O46" i="19"/>
  <c r="W46" i="19" s="1"/>
  <c r="O44" i="19"/>
  <c r="W44" i="19" s="1"/>
  <c r="O42" i="19"/>
  <c r="W42" i="19" s="1"/>
  <c r="O40" i="19"/>
  <c r="W40" i="19" s="1"/>
  <c r="O38" i="19"/>
  <c r="W38" i="19" s="1"/>
  <c r="O36" i="19"/>
  <c r="W36" i="19" s="1"/>
  <c r="O34" i="19"/>
  <c r="W34" i="19" s="1"/>
  <c r="O32" i="19"/>
  <c r="W32" i="19" s="1"/>
  <c r="O30" i="19"/>
  <c r="W30" i="19" s="1"/>
  <c r="O28" i="19"/>
  <c r="W28" i="19" s="1"/>
  <c r="O26" i="19"/>
  <c r="W26" i="19" s="1"/>
  <c r="O24" i="19"/>
  <c r="W24" i="19" s="1"/>
  <c r="O22" i="19"/>
  <c r="W22" i="19" s="1"/>
  <c r="O20" i="19"/>
  <c r="W20" i="19" s="1"/>
  <c r="O18" i="19"/>
  <c r="W18" i="19" s="1"/>
  <c r="O16" i="19"/>
  <c r="W16" i="19" s="1"/>
  <c r="O14" i="19"/>
  <c r="W14" i="19" s="1"/>
  <c r="P56" i="18"/>
  <c r="P52" i="18"/>
  <c r="P48" i="18"/>
  <c r="P44" i="18"/>
  <c r="P40" i="18"/>
  <c r="T25" i="33"/>
  <c r="V25" i="33" s="1"/>
  <c r="U57" i="29"/>
  <c r="U52" i="29"/>
  <c r="Q50" i="29"/>
  <c r="U46" i="29"/>
  <c r="S42" i="29"/>
  <c r="U42" i="29" s="1"/>
  <c r="Q24" i="29"/>
  <c r="S30" i="29"/>
  <c r="U30" i="29" s="1"/>
  <c r="W13" i="29"/>
  <c r="W11" i="29"/>
  <c r="W9" i="29"/>
  <c r="W7" i="29"/>
  <c r="W5" i="29"/>
  <c r="W3" i="29"/>
  <c r="P57" i="28"/>
  <c r="P53" i="28"/>
  <c r="P49" i="28"/>
  <c r="P45" i="28"/>
  <c r="P41" i="28"/>
  <c r="P37" i="28"/>
  <c r="P33" i="28"/>
  <c r="P29" i="28"/>
  <c r="P25" i="28"/>
  <c r="P21" i="28"/>
  <c r="P17" i="28"/>
  <c r="P13" i="28"/>
  <c r="P12" i="28"/>
  <c r="P11" i="28"/>
  <c r="P10" i="28"/>
  <c r="P9" i="28"/>
  <c r="P8" i="28"/>
  <c r="P7" i="28"/>
  <c r="P6" i="28"/>
  <c r="P5" i="28"/>
  <c r="P4" i="28"/>
  <c r="P3" i="28"/>
  <c r="P2" i="28"/>
  <c r="R58" i="26"/>
  <c r="X58" i="26"/>
  <c r="Q58" i="25"/>
  <c r="Q56" i="25"/>
  <c r="Q54" i="25"/>
  <c r="O44" i="29"/>
  <c r="Q44" i="29" s="1"/>
  <c r="T31" i="18"/>
  <c r="V31" i="18" s="1"/>
  <c r="P27" i="18"/>
  <c r="T23" i="18"/>
  <c r="V23" i="18" s="1"/>
  <c r="P17" i="18"/>
  <c r="Q45" i="21"/>
  <c r="W4" i="21"/>
  <c r="S25" i="29"/>
  <c r="U25" i="29" s="1"/>
  <c r="S21" i="29"/>
  <c r="U21" i="29" s="1"/>
  <c r="S17" i="29"/>
  <c r="U17" i="29" s="1"/>
  <c r="X59" i="24"/>
  <c r="R59" i="24"/>
  <c r="T30" i="18"/>
  <c r="V30" i="18" s="1"/>
  <c r="P26" i="18"/>
  <c r="T18" i="18"/>
  <c r="V18" i="18" s="1"/>
  <c r="Q43" i="21"/>
  <c r="U23" i="21"/>
  <c r="Q15" i="21"/>
  <c r="Q9" i="21"/>
  <c r="O48" i="29"/>
  <c r="Q48" i="29" s="1"/>
  <c r="T29" i="18"/>
  <c r="V29" i="18" s="1"/>
  <c r="P25" i="18"/>
  <c r="P23" i="18"/>
  <c r="U58" i="21"/>
  <c r="U54" i="21"/>
  <c r="U50" i="21"/>
  <c r="O56" i="21"/>
  <c r="Q56" i="21" s="1"/>
  <c r="U42" i="21"/>
  <c r="O48" i="21"/>
  <c r="Q48" i="21" s="1"/>
  <c r="U34" i="21"/>
  <c r="O40" i="21"/>
  <c r="W40" i="21" s="1"/>
  <c r="U26" i="21"/>
  <c r="O32" i="21"/>
  <c r="U18" i="21"/>
  <c r="O24" i="21"/>
  <c r="W24" i="21" s="1"/>
  <c r="O22" i="21"/>
  <c r="W22" i="21" s="1"/>
  <c r="O20" i="21"/>
  <c r="Q20" i="21" s="1"/>
  <c r="O18" i="21"/>
  <c r="Q18" i="21" s="1"/>
  <c r="O16" i="21"/>
  <c r="W16" i="21" s="1"/>
  <c r="O14" i="21"/>
  <c r="Q14" i="21" s="1"/>
  <c r="P56" i="20"/>
  <c r="P52" i="20"/>
  <c r="P48" i="20"/>
  <c r="P44" i="20"/>
  <c r="P40" i="20"/>
  <c r="P36" i="20"/>
  <c r="T28" i="20"/>
  <c r="V28" i="20" s="1"/>
  <c r="P24" i="20"/>
  <c r="Q29" i="21"/>
  <c r="S25" i="21"/>
  <c r="U25" i="21" s="1"/>
  <c r="O45" i="29"/>
  <c r="W45" i="29" s="1"/>
  <c r="P36" i="18"/>
  <c r="T20" i="18"/>
  <c r="V20" i="18" s="1"/>
  <c r="P14" i="18"/>
  <c r="W56" i="21"/>
  <c r="U53" i="21"/>
  <c r="W48" i="21"/>
  <c r="S49" i="21"/>
  <c r="U49" i="21" s="1"/>
  <c r="U35" i="21"/>
  <c r="S39" i="21"/>
  <c r="U39" i="21" s="1"/>
  <c r="O35" i="21"/>
  <c r="Q7" i="21"/>
  <c r="T23" i="20"/>
  <c r="V23" i="20" s="1"/>
  <c r="R9" i="20"/>
  <c r="P17" i="20"/>
  <c r="P32" i="20"/>
  <c r="P28" i="20"/>
  <c r="T24" i="20"/>
  <c r="V24" i="20" s="1"/>
  <c r="T14" i="20"/>
  <c r="V14" i="20" s="1"/>
  <c r="O25" i="21"/>
  <c r="S17" i="21"/>
  <c r="U17" i="21" s="1"/>
  <c r="T17" i="20"/>
  <c r="V17" i="20" s="1"/>
  <c r="T20" i="20"/>
  <c r="V20" i="20" s="1"/>
  <c r="O57" i="21"/>
  <c r="Q57" i="21" s="1"/>
  <c r="O53" i="21"/>
  <c r="W53" i="21" s="1"/>
  <c r="O49" i="21"/>
  <c r="W49" i="21" s="1"/>
  <c r="S45" i="21"/>
  <c r="U45" i="21" s="1"/>
  <c r="S41" i="21"/>
  <c r="U41" i="21" s="1"/>
  <c r="S37" i="21"/>
  <c r="U37" i="21" s="1"/>
  <c r="O33" i="21"/>
  <c r="W33" i="21" s="1"/>
  <c r="S28" i="21"/>
  <c r="U28" i="21" s="1"/>
  <c r="O19" i="21"/>
  <c r="W19" i="21" s="1"/>
  <c r="S10" i="21"/>
  <c r="U10" i="21" s="1"/>
  <c r="T16" i="20"/>
  <c r="V16" i="20" s="1"/>
  <c r="Q67" i="19" l="1"/>
  <c r="W47" i="19"/>
  <c r="W60" i="19"/>
  <c r="Q6" i="19"/>
  <c r="W66" i="19"/>
  <c r="Q8" i="19"/>
  <c r="Q10" i="19"/>
  <c r="W62" i="38"/>
  <c r="W11" i="40"/>
  <c r="Q44" i="40"/>
  <c r="W15" i="40"/>
  <c r="W3" i="40"/>
  <c r="Q51" i="38"/>
  <c r="W16" i="38"/>
  <c r="W40" i="38"/>
  <c r="W18" i="38"/>
  <c r="W63" i="38"/>
  <c r="W66" i="38"/>
  <c r="Q67" i="38"/>
  <c r="Q68" i="38"/>
  <c r="W44" i="38"/>
  <c r="W50" i="38"/>
  <c r="Q31" i="29"/>
  <c r="W43" i="32"/>
  <c r="W7" i="40"/>
  <c r="Q2" i="19"/>
  <c r="Q25" i="42"/>
  <c r="Q53" i="45"/>
  <c r="X62" i="37"/>
  <c r="R62" i="37"/>
  <c r="Q62" i="29"/>
  <c r="Q62" i="32"/>
  <c r="Q64" i="34"/>
  <c r="X61" i="22"/>
  <c r="R61" i="22"/>
  <c r="Q68" i="19"/>
  <c r="X61" i="37"/>
  <c r="R61" i="37"/>
  <c r="W67" i="40"/>
  <c r="Q67" i="40"/>
  <c r="W27" i="32"/>
  <c r="R64" i="37"/>
  <c r="X64" i="37"/>
  <c r="W66" i="32"/>
  <c r="W66" i="34"/>
  <c r="R62" i="22"/>
  <c r="X62" i="22"/>
  <c r="W61" i="34"/>
  <c r="X63" i="37"/>
  <c r="R63" i="37"/>
  <c r="W70" i="38"/>
  <c r="Q70" i="38"/>
  <c r="W68" i="32"/>
  <c r="Q69" i="40"/>
  <c r="W69" i="40"/>
  <c r="R34" i="37"/>
  <c r="X34" i="37"/>
  <c r="W68" i="40"/>
  <c r="Q68" i="40"/>
  <c r="Q69" i="45"/>
  <c r="W69" i="45"/>
  <c r="W56" i="40"/>
  <c r="X61" i="24"/>
  <c r="R61" i="24"/>
  <c r="Q63" i="25"/>
  <c r="W62" i="34"/>
  <c r="Q68" i="45"/>
  <c r="W68" i="45"/>
  <c r="X61" i="31"/>
  <c r="R61" i="31"/>
  <c r="X65" i="37"/>
  <c r="R65" i="37"/>
  <c r="W66" i="40"/>
  <c r="Q66" i="40"/>
  <c r="R62" i="24"/>
  <c r="X62" i="24"/>
  <c r="R60" i="41"/>
  <c r="X60" i="41"/>
  <c r="R61" i="28"/>
  <c r="X61" i="28"/>
  <c r="W64" i="19"/>
  <c r="R61" i="41"/>
  <c r="X61" i="41"/>
  <c r="X61" i="18"/>
  <c r="R61" i="18"/>
  <c r="X39" i="37"/>
  <c r="R39" i="37"/>
  <c r="Q56" i="45"/>
  <c r="W61" i="45"/>
  <c r="Q62" i="45"/>
  <c r="Q66" i="45"/>
  <c r="Q63" i="45"/>
  <c r="W35" i="40"/>
  <c r="W63" i="40"/>
  <c r="Q63" i="40"/>
  <c r="W53" i="40"/>
  <c r="W17" i="40"/>
  <c r="Q62" i="40"/>
  <c r="W62" i="40"/>
  <c r="W65" i="40"/>
  <c r="Q65" i="40"/>
  <c r="Q49" i="40"/>
  <c r="W13" i="40"/>
  <c r="Q64" i="40"/>
  <c r="W64" i="40"/>
  <c r="Q59" i="19"/>
  <c r="Q54" i="45"/>
  <c r="Q59" i="40"/>
  <c r="W61" i="40"/>
  <c r="W60" i="40"/>
  <c r="Q60" i="40"/>
  <c r="W61" i="38"/>
  <c r="W32" i="21"/>
  <c r="Q32" i="21"/>
  <c r="Q4" i="32"/>
  <c r="W4" i="32"/>
  <c r="Q12" i="32"/>
  <c r="W12" i="32"/>
  <c r="Q10" i="34"/>
  <c r="W10" i="34"/>
  <c r="W4" i="38"/>
  <c r="Q4" i="38"/>
  <c r="W12" i="38"/>
  <c r="Q12" i="38"/>
  <c r="W37" i="38"/>
  <c r="Q37" i="38"/>
  <c r="W46" i="38"/>
  <c r="Q46" i="38"/>
  <c r="W32" i="40"/>
  <c r="Q32" i="40"/>
  <c r="W41" i="29"/>
  <c r="Q41" i="29"/>
  <c r="W49" i="29"/>
  <c r="Q49" i="29"/>
  <c r="Q32" i="42"/>
  <c r="W32" i="42"/>
  <c r="W57" i="40"/>
  <c r="Q57" i="40"/>
  <c r="X53" i="24"/>
  <c r="R53" i="24"/>
  <c r="X54" i="24"/>
  <c r="R54" i="24"/>
  <c r="X55" i="24"/>
  <c r="R55" i="24"/>
  <c r="X56" i="24"/>
  <c r="R56" i="24"/>
  <c r="X57" i="24"/>
  <c r="R57" i="24"/>
  <c r="W27" i="29"/>
  <c r="Q27" i="29"/>
  <c r="W35" i="29"/>
  <c r="Q35" i="29"/>
  <c r="Q34" i="29"/>
  <c r="W34" i="29"/>
  <c r="W36" i="29"/>
  <c r="Q36" i="29"/>
  <c r="W39" i="29"/>
  <c r="Q39" i="29"/>
  <c r="Q38" i="29"/>
  <c r="W38" i="29"/>
  <c r="Q40" i="29"/>
  <c r="W40" i="29"/>
  <c r="R59" i="33"/>
  <c r="X59" i="33"/>
  <c r="X41" i="37"/>
  <c r="R41" i="37"/>
  <c r="X45" i="37"/>
  <c r="R45" i="37"/>
  <c r="X49" i="37"/>
  <c r="R49" i="37"/>
  <c r="R51" i="37"/>
  <c r="X51" i="37"/>
  <c r="X52" i="37"/>
  <c r="R52" i="37"/>
  <c r="X53" i="37"/>
  <c r="R53" i="37"/>
  <c r="X54" i="37"/>
  <c r="R54" i="37"/>
  <c r="R55" i="37"/>
  <c r="X55" i="37"/>
  <c r="R56" i="37"/>
  <c r="X56" i="37"/>
  <c r="X57" i="37"/>
  <c r="R57" i="37"/>
  <c r="X58" i="37"/>
  <c r="R58" i="37"/>
  <c r="R59" i="37"/>
  <c r="X59" i="37"/>
  <c r="X60" i="37"/>
  <c r="R60" i="37"/>
  <c r="X13" i="41"/>
  <c r="R13" i="41"/>
  <c r="X14" i="41"/>
  <c r="R14" i="41"/>
  <c r="X15" i="41"/>
  <c r="R15" i="41"/>
  <c r="X16" i="41"/>
  <c r="R16" i="41"/>
  <c r="X17" i="41"/>
  <c r="R17" i="41"/>
  <c r="X18" i="41"/>
  <c r="R18" i="41"/>
  <c r="X20" i="41"/>
  <c r="R20" i="41"/>
  <c r="X21" i="41"/>
  <c r="R21" i="41"/>
  <c r="X22" i="41"/>
  <c r="R22" i="41"/>
  <c r="X24" i="41"/>
  <c r="R24" i="41"/>
  <c r="X25" i="41"/>
  <c r="R25" i="41"/>
  <c r="X52" i="41"/>
  <c r="R52" i="41"/>
  <c r="X56" i="41"/>
  <c r="R56" i="41"/>
  <c r="X57" i="41"/>
  <c r="R57" i="41"/>
  <c r="X59" i="28"/>
  <c r="R59" i="28"/>
  <c r="R60" i="28"/>
  <c r="X60" i="28"/>
  <c r="X59" i="31"/>
  <c r="R59" i="31"/>
  <c r="X60" i="31"/>
  <c r="R60" i="31"/>
  <c r="R60" i="33"/>
  <c r="X60" i="33"/>
  <c r="X39" i="41"/>
  <c r="R39" i="41"/>
  <c r="W60" i="34"/>
  <c r="Q60" i="34"/>
  <c r="W59" i="34"/>
  <c r="Q59" i="34"/>
  <c r="W60" i="32"/>
  <c r="Q60" i="32"/>
  <c r="W59" i="32"/>
  <c r="Q59" i="32"/>
  <c r="Q60" i="38"/>
  <c r="R59" i="26"/>
  <c r="X59" i="26"/>
  <c r="R60" i="26"/>
  <c r="X60" i="26"/>
  <c r="Q60" i="25"/>
  <c r="Q60" i="23"/>
  <c r="W60" i="23"/>
  <c r="Q59" i="23"/>
  <c r="W59" i="23"/>
  <c r="R60" i="22"/>
  <c r="X60" i="22"/>
  <c r="R59" i="22"/>
  <c r="X59" i="22"/>
  <c r="R60" i="18"/>
  <c r="X60" i="18"/>
  <c r="Q59" i="45"/>
  <c r="R36" i="18"/>
  <c r="X36" i="18"/>
  <c r="X56" i="20"/>
  <c r="R56" i="20"/>
  <c r="Q40" i="21"/>
  <c r="X17" i="18"/>
  <c r="R17" i="18"/>
  <c r="R7" i="28"/>
  <c r="X7" i="28"/>
  <c r="X28" i="20"/>
  <c r="R28" i="20"/>
  <c r="R44" i="20"/>
  <c r="X44" i="20"/>
  <c r="R4" i="28"/>
  <c r="X4" i="28"/>
  <c r="R8" i="28"/>
  <c r="X8" i="28"/>
  <c r="R57" i="28"/>
  <c r="X57" i="28"/>
  <c r="Q25" i="21"/>
  <c r="W25" i="21"/>
  <c r="R32" i="20"/>
  <c r="X32" i="20"/>
  <c r="Q49" i="21"/>
  <c r="X14" i="18"/>
  <c r="R14" i="18"/>
  <c r="R48" i="20"/>
  <c r="X48" i="20"/>
  <c r="Q24" i="21"/>
  <c r="R23" i="18"/>
  <c r="X23" i="18"/>
  <c r="R27" i="18"/>
  <c r="X27" i="18"/>
  <c r="R5" i="28"/>
  <c r="X5" i="28"/>
  <c r="R9" i="28"/>
  <c r="X9" i="28"/>
  <c r="R13" i="28"/>
  <c r="X13" i="28"/>
  <c r="R29" i="28"/>
  <c r="X29" i="28"/>
  <c r="R45" i="28"/>
  <c r="X45" i="28"/>
  <c r="X48" i="18"/>
  <c r="R48" i="18"/>
  <c r="X58" i="22"/>
  <c r="R58" i="22"/>
  <c r="X21" i="31"/>
  <c r="R21" i="31"/>
  <c r="X19" i="31"/>
  <c r="R19" i="31"/>
  <c r="R29" i="33"/>
  <c r="X29" i="33"/>
  <c r="X33" i="31"/>
  <c r="R33" i="31"/>
  <c r="X49" i="31"/>
  <c r="R49" i="31"/>
  <c r="W5" i="32"/>
  <c r="W13" i="32"/>
  <c r="X43" i="33"/>
  <c r="R43" i="33"/>
  <c r="X12" i="37"/>
  <c r="R12" i="37"/>
  <c r="W6" i="32"/>
  <c r="W4" i="34"/>
  <c r="W12" i="34"/>
  <c r="X25" i="37"/>
  <c r="R25" i="37"/>
  <c r="Q8" i="38"/>
  <c r="R21" i="20"/>
  <c r="X21" i="20"/>
  <c r="X41" i="20"/>
  <c r="R41" i="20"/>
  <c r="R57" i="20"/>
  <c r="X57" i="20"/>
  <c r="W54" i="21"/>
  <c r="R35" i="18"/>
  <c r="X35" i="18"/>
  <c r="R14" i="28"/>
  <c r="X14" i="28"/>
  <c r="R30" i="28"/>
  <c r="X30" i="28"/>
  <c r="R46" i="28"/>
  <c r="X46" i="28"/>
  <c r="X49" i="18"/>
  <c r="R49" i="18"/>
  <c r="W21" i="19"/>
  <c r="W29" i="19"/>
  <c r="W37" i="19"/>
  <c r="W45" i="19"/>
  <c r="W53" i="19"/>
  <c r="W19" i="29"/>
  <c r="Q19" i="29"/>
  <c r="X14" i="31"/>
  <c r="R14" i="31"/>
  <c r="X38" i="31"/>
  <c r="R38" i="31"/>
  <c r="R54" i="31"/>
  <c r="X54" i="31"/>
  <c r="X15" i="37"/>
  <c r="R15" i="37"/>
  <c r="W9" i="34"/>
  <c r="X16" i="37"/>
  <c r="R16" i="37"/>
  <c r="W2" i="38"/>
  <c r="W10" i="38"/>
  <c r="W26" i="38"/>
  <c r="W34" i="38"/>
  <c r="W42" i="38"/>
  <c r="W9" i="40"/>
  <c r="W25" i="40"/>
  <c r="W51" i="40"/>
  <c r="Q48" i="40"/>
  <c r="W59" i="38"/>
  <c r="Q59" i="38"/>
  <c r="X34" i="20"/>
  <c r="R34" i="20"/>
  <c r="X50" i="20"/>
  <c r="R50" i="20"/>
  <c r="Q44" i="21"/>
  <c r="R15" i="18"/>
  <c r="X15" i="18"/>
  <c r="R20" i="18"/>
  <c r="X20" i="18"/>
  <c r="R15" i="28"/>
  <c r="X15" i="28"/>
  <c r="R31" i="28"/>
  <c r="X31" i="28"/>
  <c r="R47" i="28"/>
  <c r="X47" i="28"/>
  <c r="X46" i="18"/>
  <c r="R46" i="18"/>
  <c r="Q18" i="19"/>
  <c r="Q26" i="19"/>
  <c r="Q34" i="19"/>
  <c r="Q42" i="19"/>
  <c r="Q50" i="19"/>
  <c r="Q58" i="19"/>
  <c r="X18" i="31"/>
  <c r="R18" i="31"/>
  <c r="W44" i="29"/>
  <c r="W53" i="29"/>
  <c r="X35" i="31"/>
  <c r="R35" i="31"/>
  <c r="R51" i="31"/>
  <c r="X51" i="31"/>
  <c r="X52" i="33"/>
  <c r="R52" i="33"/>
  <c r="Q6" i="34"/>
  <c r="Q14" i="34"/>
  <c r="Q22" i="34"/>
  <c r="Q30" i="34"/>
  <c r="Q38" i="34"/>
  <c r="Q46" i="34"/>
  <c r="Q54" i="34"/>
  <c r="Q9" i="38"/>
  <c r="Q17" i="38"/>
  <c r="Q25" i="38"/>
  <c r="Q33" i="38"/>
  <c r="Q41" i="38"/>
  <c r="Q52" i="38"/>
  <c r="Q53" i="38"/>
  <c r="Q8" i="40"/>
  <c r="X32" i="18"/>
  <c r="R32" i="18"/>
  <c r="X39" i="20"/>
  <c r="R39" i="20"/>
  <c r="R55" i="20"/>
  <c r="X55" i="20"/>
  <c r="Q53" i="21"/>
  <c r="Q51" i="21"/>
  <c r="Q41" i="21"/>
  <c r="W53" i="25"/>
  <c r="R16" i="28"/>
  <c r="X16" i="28"/>
  <c r="R32" i="28"/>
  <c r="X32" i="28"/>
  <c r="R48" i="28"/>
  <c r="X48" i="28"/>
  <c r="Q16" i="29"/>
  <c r="W16" i="29"/>
  <c r="R20" i="31"/>
  <c r="X20" i="31"/>
  <c r="R43" i="18"/>
  <c r="X43" i="18"/>
  <c r="Q56" i="23"/>
  <c r="X17" i="31"/>
  <c r="R17" i="31"/>
  <c r="R41" i="33"/>
  <c r="X41" i="33"/>
  <c r="W42" i="29"/>
  <c r="R15" i="33"/>
  <c r="X15" i="33"/>
  <c r="R19" i="33"/>
  <c r="X19" i="33"/>
  <c r="R45" i="33"/>
  <c r="X45" i="33"/>
  <c r="X28" i="31"/>
  <c r="R28" i="31"/>
  <c r="X44" i="31"/>
  <c r="R44" i="31"/>
  <c r="X9" i="37"/>
  <c r="R9" i="37"/>
  <c r="Q39" i="32"/>
  <c r="Q55" i="32"/>
  <c r="X58" i="33"/>
  <c r="R58" i="33"/>
  <c r="X24" i="37"/>
  <c r="R24" i="37"/>
  <c r="X31" i="37"/>
  <c r="R31" i="37"/>
  <c r="Q39" i="34"/>
  <c r="Q55" i="34"/>
  <c r="W58" i="38"/>
  <c r="W57" i="38"/>
  <c r="W42" i="40"/>
  <c r="W50" i="40"/>
  <c r="Q15" i="42"/>
  <c r="W51" i="42"/>
  <c r="R37" i="41"/>
  <c r="X37" i="41"/>
  <c r="R42" i="41"/>
  <c r="X42" i="41"/>
  <c r="W8" i="42"/>
  <c r="Q17" i="42"/>
  <c r="Q46" i="42"/>
  <c r="W7" i="42"/>
  <c r="Q20" i="42"/>
  <c r="Q14" i="40"/>
  <c r="Q22" i="40"/>
  <c r="Q30" i="40"/>
  <c r="Q36" i="40"/>
  <c r="W6" i="40"/>
  <c r="Q6" i="42"/>
  <c r="Q14" i="42"/>
  <c r="Q21" i="42"/>
  <c r="R40" i="20"/>
  <c r="X40" i="20"/>
  <c r="R11" i="28"/>
  <c r="X11" i="28"/>
  <c r="R37" i="28"/>
  <c r="X37" i="28"/>
  <c r="R24" i="20"/>
  <c r="X24" i="20"/>
  <c r="R12" i="28"/>
  <c r="X12" i="28"/>
  <c r="R41" i="28"/>
  <c r="X41" i="28"/>
  <c r="R44" i="18"/>
  <c r="X44" i="18"/>
  <c r="X57" i="22"/>
  <c r="R57" i="22"/>
  <c r="X15" i="31"/>
  <c r="R15" i="31"/>
  <c r="X29" i="31"/>
  <c r="R29" i="31"/>
  <c r="X17" i="20"/>
  <c r="R17" i="20"/>
  <c r="W14" i="21"/>
  <c r="W20" i="21"/>
  <c r="X36" i="20"/>
  <c r="R36" i="20"/>
  <c r="X52" i="20"/>
  <c r="R52" i="20"/>
  <c r="Q16" i="21"/>
  <c r="X25" i="18"/>
  <c r="R25" i="18"/>
  <c r="R26" i="18"/>
  <c r="X26" i="18"/>
  <c r="R2" i="28"/>
  <c r="X2" i="28"/>
  <c r="R6" i="28"/>
  <c r="X6" i="28"/>
  <c r="R10" i="28"/>
  <c r="X10" i="28"/>
  <c r="R17" i="28"/>
  <c r="X17" i="28"/>
  <c r="R33" i="28"/>
  <c r="X33" i="28"/>
  <c r="R49" i="28"/>
  <c r="X49" i="28"/>
  <c r="R52" i="18"/>
  <c r="X52" i="18"/>
  <c r="X23" i="31"/>
  <c r="R23" i="31"/>
  <c r="X37" i="31"/>
  <c r="R37" i="31"/>
  <c r="R53" i="31"/>
  <c r="X53" i="31"/>
  <c r="W7" i="32"/>
  <c r="X47" i="33"/>
  <c r="R47" i="33"/>
  <c r="W8" i="32"/>
  <c r="X29" i="37"/>
  <c r="R29" i="37"/>
  <c r="Q40" i="40"/>
  <c r="R25" i="20"/>
  <c r="X25" i="20"/>
  <c r="X18" i="18"/>
  <c r="R18" i="18"/>
  <c r="R45" i="20"/>
  <c r="X45" i="20"/>
  <c r="Q22" i="21"/>
  <c r="X29" i="18"/>
  <c r="R29" i="18"/>
  <c r="R18" i="28"/>
  <c r="X18" i="28"/>
  <c r="R34" i="28"/>
  <c r="X34" i="28"/>
  <c r="R50" i="28"/>
  <c r="X50" i="28"/>
  <c r="X37" i="18"/>
  <c r="R37" i="18"/>
  <c r="R53" i="18"/>
  <c r="X53" i="18"/>
  <c r="W21" i="29"/>
  <c r="Q21" i="29"/>
  <c r="R26" i="33"/>
  <c r="X26" i="33"/>
  <c r="R26" i="31"/>
  <c r="X26" i="31"/>
  <c r="R42" i="31"/>
  <c r="X42" i="31"/>
  <c r="R58" i="31"/>
  <c r="X58" i="31"/>
  <c r="X36" i="33"/>
  <c r="R36" i="33"/>
  <c r="W3" i="34"/>
  <c r="W11" i="34"/>
  <c r="W27" i="34"/>
  <c r="W35" i="34"/>
  <c r="W43" i="34"/>
  <c r="W51" i="34"/>
  <c r="W19" i="40"/>
  <c r="X18" i="20"/>
  <c r="R18" i="20"/>
  <c r="R28" i="18"/>
  <c r="X28" i="18"/>
  <c r="R38" i="20"/>
  <c r="X38" i="20"/>
  <c r="R54" i="20"/>
  <c r="X54" i="20"/>
  <c r="W18" i="21"/>
  <c r="R34" i="18"/>
  <c r="X34" i="18"/>
  <c r="Q37" i="21"/>
  <c r="R19" i="28"/>
  <c r="X19" i="28"/>
  <c r="R35" i="28"/>
  <c r="X35" i="28"/>
  <c r="R51" i="28"/>
  <c r="X51" i="28"/>
  <c r="X50" i="18"/>
  <c r="R50" i="18"/>
  <c r="Q4" i="19"/>
  <c r="Q12" i="19"/>
  <c r="Q20" i="19"/>
  <c r="Q28" i="19"/>
  <c r="Q36" i="19"/>
  <c r="Q44" i="19"/>
  <c r="Q52" i="19"/>
  <c r="W57" i="23"/>
  <c r="X27" i="33"/>
  <c r="R27" i="33"/>
  <c r="X39" i="31"/>
  <c r="R39" i="31"/>
  <c r="R55" i="31"/>
  <c r="X55" i="31"/>
  <c r="X56" i="33"/>
  <c r="R56" i="33"/>
  <c r="Q58" i="36"/>
  <c r="Q8" i="34"/>
  <c r="Q16" i="34"/>
  <c r="Q24" i="34"/>
  <c r="Q32" i="34"/>
  <c r="Q40" i="34"/>
  <c r="Q48" i="34"/>
  <c r="Q56" i="34"/>
  <c r="Q3" i="38"/>
  <c r="Q11" i="38"/>
  <c r="Q19" i="38"/>
  <c r="Q27" i="38"/>
  <c r="W54" i="38"/>
  <c r="Q47" i="38"/>
  <c r="Q55" i="38"/>
  <c r="Q2" i="40"/>
  <c r="Q10" i="40"/>
  <c r="X15" i="20"/>
  <c r="R15" i="20"/>
  <c r="X20" i="20"/>
  <c r="R20" i="20"/>
  <c r="X27" i="20"/>
  <c r="R27" i="20"/>
  <c r="X43" i="20"/>
  <c r="R43" i="20"/>
  <c r="W57" i="21"/>
  <c r="Q13" i="21"/>
  <c r="R20" i="28"/>
  <c r="X20" i="28"/>
  <c r="R36" i="28"/>
  <c r="X36" i="28"/>
  <c r="R52" i="28"/>
  <c r="X52" i="28"/>
  <c r="R47" i="18"/>
  <c r="X47" i="18"/>
  <c r="Q58" i="23"/>
  <c r="X22" i="31"/>
  <c r="R22" i="31"/>
  <c r="Q25" i="19"/>
  <c r="Q41" i="19"/>
  <c r="R16" i="33"/>
  <c r="X16" i="33"/>
  <c r="R20" i="33"/>
  <c r="X20" i="33"/>
  <c r="X49" i="33"/>
  <c r="R49" i="33"/>
  <c r="X32" i="31"/>
  <c r="R32" i="31"/>
  <c r="X48" i="31"/>
  <c r="R48" i="31"/>
  <c r="X28" i="37"/>
  <c r="R28" i="37"/>
  <c r="R35" i="37"/>
  <c r="X35" i="37"/>
  <c r="Q35" i="38"/>
  <c r="Q43" i="38"/>
  <c r="Q38" i="38"/>
  <c r="W49" i="38"/>
  <c r="W33" i="40"/>
  <c r="Q29" i="40"/>
  <c r="W33" i="42"/>
  <c r="Q55" i="45"/>
  <c r="W55" i="45"/>
  <c r="X33" i="41"/>
  <c r="R33" i="41"/>
  <c r="X29" i="41"/>
  <c r="R29" i="41"/>
  <c r="X46" i="41"/>
  <c r="R46" i="41"/>
  <c r="Q54" i="40"/>
  <c r="W2" i="42"/>
  <c r="W10" i="42"/>
  <c r="Q30" i="42"/>
  <c r="Q38" i="42"/>
  <c r="W9" i="42"/>
  <c r="Q35" i="42"/>
  <c r="Q16" i="40"/>
  <c r="Q24" i="40"/>
  <c r="R3" i="28"/>
  <c r="X3" i="28"/>
  <c r="R21" i="28"/>
  <c r="X21" i="28"/>
  <c r="R53" i="28"/>
  <c r="X53" i="28"/>
  <c r="R40" i="18"/>
  <c r="X40" i="18"/>
  <c r="X56" i="18"/>
  <c r="R56" i="18"/>
  <c r="X56" i="22"/>
  <c r="R56" i="22"/>
  <c r="W48" i="29"/>
  <c r="X39" i="33"/>
  <c r="R39" i="33"/>
  <c r="X25" i="31"/>
  <c r="R25" i="31"/>
  <c r="X41" i="31"/>
  <c r="R41" i="31"/>
  <c r="R57" i="31"/>
  <c r="X57" i="31"/>
  <c r="R51" i="33"/>
  <c r="X51" i="33"/>
  <c r="W10" i="32"/>
  <c r="X33" i="37"/>
  <c r="R33" i="37"/>
  <c r="X19" i="20"/>
  <c r="R19" i="20"/>
  <c r="X29" i="20"/>
  <c r="R29" i="20"/>
  <c r="R24" i="18"/>
  <c r="X24" i="18"/>
  <c r="R33" i="20"/>
  <c r="X33" i="20"/>
  <c r="X49" i="20"/>
  <c r="R49" i="20"/>
  <c r="Q46" i="21"/>
  <c r="X30" i="18"/>
  <c r="R30" i="18"/>
  <c r="R22" i="28"/>
  <c r="X22" i="28"/>
  <c r="R38" i="28"/>
  <c r="X38" i="28"/>
  <c r="R54" i="28"/>
  <c r="X54" i="28"/>
  <c r="X41" i="18"/>
  <c r="R41" i="18"/>
  <c r="X57" i="18"/>
  <c r="R57" i="18"/>
  <c r="W33" i="19"/>
  <c r="W49" i="19"/>
  <c r="W57" i="19"/>
  <c r="W23" i="29"/>
  <c r="Q23" i="29"/>
  <c r="R21" i="33"/>
  <c r="X21" i="33"/>
  <c r="X30" i="33"/>
  <c r="R30" i="33"/>
  <c r="X30" i="31"/>
  <c r="R30" i="31"/>
  <c r="X46" i="31"/>
  <c r="R46" i="31"/>
  <c r="Q2" i="32"/>
  <c r="X40" i="33"/>
  <c r="R40" i="33"/>
  <c r="W5" i="34"/>
  <c r="W13" i="34"/>
  <c r="W6" i="38"/>
  <c r="W30" i="38"/>
  <c r="Q39" i="38"/>
  <c r="Q56" i="38"/>
  <c r="W37" i="40"/>
  <c r="R16" i="20"/>
  <c r="X16" i="20"/>
  <c r="Q47" i="21"/>
  <c r="X26" i="20"/>
  <c r="R26" i="20"/>
  <c r="R42" i="20"/>
  <c r="X42" i="20"/>
  <c r="R58" i="20"/>
  <c r="X58" i="20"/>
  <c r="Q28" i="21"/>
  <c r="Q52" i="21"/>
  <c r="X33" i="18"/>
  <c r="R33" i="18"/>
  <c r="Q33" i="21"/>
  <c r="R23" i="28"/>
  <c r="X23" i="28"/>
  <c r="R39" i="28"/>
  <c r="X39" i="28"/>
  <c r="R55" i="28"/>
  <c r="X55" i="28"/>
  <c r="X16" i="31"/>
  <c r="R16" i="31"/>
  <c r="R38" i="18"/>
  <c r="X38" i="18"/>
  <c r="X54" i="18"/>
  <c r="R54" i="18"/>
  <c r="Q14" i="19"/>
  <c r="Q22" i="19"/>
  <c r="Q30" i="19"/>
  <c r="Q38" i="19"/>
  <c r="Q46" i="19"/>
  <c r="Q54" i="19"/>
  <c r="X23" i="33"/>
  <c r="R23" i="33"/>
  <c r="X22" i="33"/>
  <c r="R22" i="33"/>
  <c r="X27" i="31"/>
  <c r="R27" i="31"/>
  <c r="X43" i="31"/>
  <c r="R43" i="31"/>
  <c r="X44" i="33"/>
  <c r="R44" i="33"/>
  <c r="Q2" i="34"/>
  <c r="Q18" i="34"/>
  <c r="Q26" i="34"/>
  <c r="Q34" i="34"/>
  <c r="Q42" i="34"/>
  <c r="Q50" i="34"/>
  <c r="Q58" i="34"/>
  <c r="Q5" i="38"/>
  <c r="Q13" i="38"/>
  <c r="Q21" i="38"/>
  <c r="Q29" i="38"/>
  <c r="Q4" i="40"/>
  <c r="Q12" i="40"/>
  <c r="X23" i="20"/>
  <c r="R23" i="20"/>
  <c r="Q17" i="21"/>
  <c r="W17" i="21"/>
  <c r="Q19" i="21"/>
  <c r="X31" i="20"/>
  <c r="R31" i="20"/>
  <c r="X47" i="20"/>
  <c r="R47" i="20"/>
  <c r="Q42" i="21"/>
  <c r="R19" i="18"/>
  <c r="X19" i="18"/>
  <c r="R24" i="28"/>
  <c r="X24" i="28"/>
  <c r="R40" i="28"/>
  <c r="X40" i="28"/>
  <c r="R56" i="28"/>
  <c r="X56" i="28"/>
  <c r="Q45" i="29"/>
  <c r="R51" i="18"/>
  <c r="X51" i="18"/>
  <c r="R13" i="33"/>
  <c r="X13" i="33"/>
  <c r="R17" i="33"/>
  <c r="X17" i="33"/>
  <c r="X24" i="33"/>
  <c r="R24" i="33"/>
  <c r="R53" i="33"/>
  <c r="X53" i="33"/>
  <c r="R36" i="31"/>
  <c r="X36" i="31"/>
  <c r="R52" i="31"/>
  <c r="X52" i="31"/>
  <c r="X19" i="37"/>
  <c r="R19" i="37"/>
  <c r="X32" i="37"/>
  <c r="R32" i="37"/>
  <c r="X23" i="37"/>
  <c r="R23" i="37"/>
  <c r="Q31" i="34"/>
  <c r="Q47" i="34"/>
  <c r="W48" i="38"/>
  <c r="Q34" i="40"/>
  <c r="R45" i="41"/>
  <c r="X45" i="41"/>
  <c r="W58" i="45"/>
  <c r="Q58" i="45"/>
  <c r="X43" i="41"/>
  <c r="R43" i="41"/>
  <c r="X35" i="41"/>
  <c r="R35" i="41"/>
  <c r="X38" i="41"/>
  <c r="R38" i="41"/>
  <c r="R49" i="41"/>
  <c r="X49" i="41"/>
  <c r="Q22" i="42"/>
  <c r="W4" i="42"/>
  <c r="W12" i="42"/>
  <c r="W3" i="42"/>
  <c r="W11" i="42"/>
  <c r="Q19" i="42"/>
  <c r="Q18" i="40"/>
  <c r="Q26" i="40"/>
  <c r="Q18" i="42"/>
  <c r="Q26" i="42"/>
  <c r="W35" i="21"/>
  <c r="Q35" i="21"/>
  <c r="R25" i="28"/>
  <c r="X25" i="28"/>
  <c r="R25" i="33"/>
  <c r="X25" i="33"/>
  <c r="X45" i="31"/>
  <c r="R45" i="31"/>
  <c r="X55" i="33"/>
  <c r="R55" i="33"/>
  <c r="R18" i="37"/>
  <c r="X18" i="37"/>
  <c r="X21" i="37"/>
  <c r="R21" i="37"/>
  <c r="X37" i="37"/>
  <c r="R37" i="37"/>
  <c r="R14" i="20"/>
  <c r="X14" i="20"/>
  <c r="X37" i="20"/>
  <c r="R37" i="20"/>
  <c r="R53" i="20"/>
  <c r="X53" i="20"/>
  <c r="Q38" i="21"/>
  <c r="R31" i="18"/>
  <c r="X31" i="18"/>
  <c r="R26" i="28"/>
  <c r="X26" i="28"/>
  <c r="R42" i="28"/>
  <c r="X42" i="28"/>
  <c r="R58" i="28"/>
  <c r="X58" i="28"/>
  <c r="X45" i="18"/>
  <c r="R45" i="18"/>
  <c r="X17" i="37"/>
  <c r="R17" i="37"/>
  <c r="X34" i="31"/>
  <c r="R34" i="31"/>
  <c r="X50" i="31"/>
  <c r="R50" i="31"/>
  <c r="X11" i="37"/>
  <c r="R11" i="37"/>
  <c r="W7" i="34"/>
  <c r="Q38" i="40"/>
  <c r="Q41" i="40"/>
  <c r="Q21" i="21"/>
  <c r="W21" i="21"/>
  <c r="R30" i="20"/>
  <c r="X30" i="20"/>
  <c r="R46" i="20"/>
  <c r="X46" i="20"/>
  <c r="R27" i="28"/>
  <c r="X27" i="28"/>
  <c r="R43" i="28"/>
  <c r="X43" i="28"/>
  <c r="R42" i="18"/>
  <c r="X42" i="18"/>
  <c r="X58" i="18"/>
  <c r="R58" i="18"/>
  <c r="Q16" i="19"/>
  <c r="Q24" i="19"/>
  <c r="Q32" i="19"/>
  <c r="Q40" i="19"/>
  <c r="Q48" i="19"/>
  <c r="Q56" i="19"/>
  <c r="R37" i="33"/>
  <c r="X37" i="33"/>
  <c r="X31" i="31"/>
  <c r="R31" i="31"/>
  <c r="X47" i="31"/>
  <c r="R47" i="31"/>
  <c r="X48" i="33"/>
  <c r="R48" i="33"/>
  <c r="R10" i="37"/>
  <c r="X10" i="37"/>
  <c r="Q20" i="34"/>
  <c r="Q28" i="34"/>
  <c r="Q36" i="34"/>
  <c r="Q44" i="34"/>
  <c r="Q52" i="34"/>
  <c r="Q55" i="36"/>
  <c r="Q7" i="38"/>
  <c r="Q15" i="38"/>
  <c r="Q23" i="38"/>
  <c r="Q31" i="38"/>
  <c r="Q45" i="38"/>
  <c r="X13" i="20"/>
  <c r="R13" i="20"/>
  <c r="W23" i="21"/>
  <c r="Q23" i="21"/>
  <c r="Q27" i="21"/>
  <c r="X35" i="20"/>
  <c r="R35" i="20"/>
  <c r="X51" i="20"/>
  <c r="R51" i="20"/>
  <c r="Q34" i="21"/>
  <c r="R28" i="28"/>
  <c r="X28" i="28"/>
  <c r="R44" i="28"/>
  <c r="X44" i="28"/>
  <c r="R39" i="18"/>
  <c r="X39" i="18"/>
  <c r="R55" i="18"/>
  <c r="X55" i="18"/>
  <c r="X13" i="31"/>
  <c r="R13" i="31"/>
  <c r="R33" i="33"/>
  <c r="X33" i="33"/>
  <c r="R14" i="33"/>
  <c r="X14" i="33"/>
  <c r="R18" i="33"/>
  <c r="X18" i="33"/>
  <c r="R28" i="33"/>
  <c r="X28" i="33"/>
  <c r="X57" i="33"/>
  <c r="R57" i="33"/>
  <c r="X24" i="31"/>
  <c r="R24" i="31"/>
  <c r="X40" i="31"/>
  <c r="R40" i="31"/>
  <c r="R56" i="31"/>
  <c r="X56" i="31"/>
  <c r="X13" i="37"/>
  <c r="R13" i="37"/>
  <c r="R54" i="33"/>
  <c r="X54" i="33"/>
  <c r="X20" i="37"/>
  <c r="R20" i="37"/>
  <c r="X36" i="37"/>
  <c r="R36" i="37"/>
  <c r="X27" i="37"/>
  <c r="R27" i="37"/>
  <c r="R27" i="41"/>
  <c r="X27" i="41"/>
  <c r="R41" i="41"/>
  <c r="X41" i="41"/>
  <c r="X50" i="41"/>
  <c r="R50" i="41"/>
  <c r="Q44" i="42"/>
  <c r="W5" i="42"/>
  <c r="W13" i="42"/>
  <c r="Q57" i="45"/>
  <c r="Q20" i="40"/>
  <c r="Q28" i="40"/>
</calcChain>
</file>

<file path=xl/sharedStrings.xml><?xml version="1.0" encoding="utf-8"?>
<sst xmlns="http://schemas.openxmlformats.org/spreadsheetml/2006/main" count="1158" uniqueCount="38">
  <si>
    <t>Staff</t>
    <phoneticPr fontId="3" type="noConversion"/>
  </si>
  <si>
    <t>A1
(Production)</t>
    <phoneticPr fontId="3" type="noConversion"/>
  </si>
  <si>
    <t>A2
(Office)</t>
    <phoneticPr fontId="3" type="noConversion"/>
  </si>
  <si>
    <t>Temp</t>
  </si>
  <si>
    <t>Subcontractor</t>
  </si>
  <si>
    <t>No of LTI-R</t>
  </si>
  <si>
    <t>No. of LTI</t>
  </si>
  <si>
    <t>No. of MTC</t>
  </si>
  <si>
    <t>No. of FAC</t>
  </si>
  <si>
    <t>No. of RWC</t>
    <phoneticPr fontId="3" type="noConversion"/>
  </si>
  <si>
    <t>No. of NM</t>
  </si>
  <si>
    <t>Total Manhours
(ALL)</t>
    <phoneticPr fontId="3" type="noConversion"/>
  </si>
  <si>
    <t>Rolling ALL Manhour
(12 months)</t>
    <phoneticPr fontId="3" type="noConversion"/>
  </si>
  <si>
    <r>
      <t xml:space="preserve">Rolling
</t>
    </r>
    <r>
      <rPr>
        <b/>
        <sz val="12"/>
        <color rgb="FFFFFF00"/>
        <rFont val="Calibri"/>
        <family val="1"/>
        <scheme val="minor"/>
      </rPr>
      <t>LTI-UP</t>
    </r>
    <phoneticPr fontId="3" type="noConversion"/>
  </si>
  <si>
    <t>ALL Employee</t>
    <phoneticPr fontId="3" type="noConversion"/>
  </si>
  <si>
    <t>Total Manhours
(Production)</t>
    <phoneticPr fontId="3" type="noConversion"/>
  </si>
  <si>
    <t>Rolling Manhour
(12 months)</t>
  </si>
  <si>
    <r>
      <t xml:space="preserve">Rolling
</t>
    </r>
    <r>
      <rPr>
        <b/>
        <sz val="12"/>
        <color rgb="FFFF0000"/>
        <rFont val="Calibri"/>
        <family val="1"/>
        <scheme val="minor"/>
      </rPr>
      <t>LTI-UP</t>
    </r>
  </si>
  <si>
    <t>Production</t>
    <phoneticPr fontId="3" type="noConversion"/>
  </si>
  <si>
    <r>
      <t>Rolling</t>
    </r>
    <r>
      <rPr>
        <b/>
        <sz val="12"/>
        <color rgb="FFFFFF00"/>
        <rFont val="Calibri"/>
        <family val="1"/>
        <scheme val="minor"/>
      </rPr>
      <t xml:space="preserve">
LTI-R
</t>
    </r>
    <r>
      <rPr>
        <b/>
        <sz val="12"/>
        <color theme="0"/>
        <rFont val="Calibri"/>
        <family val="1"/>
        <scheme val="minor"/>
      </rPr>
      <t>Rate</t>
    </r>
    <phoneticPr fontId="3" type="noConversion"/>
  </si>
  <si>
    <t>LD Incident Rate</t>
  </si>
  <si>
    <t>2017 Target</t>
  </si>
  <si>
    <t>2018 Target</t>
  </si>
  <si>
    <t>2019 Target</t>
    <phoneticPr fontId="3" type="noConversion"/>
  </si>
  <si>
    <t>2020 Target</t>
    <phoneticPr fontId="3" type="noConversion"/>
  </si>
  <si>
    <t>Direct Employee</t>
  </si>
  <si>
    <t>Total Manhours</t>
  </si>
  <si>
    <r>
      <t xml:space="preserve">Rolling
</t>
    </r>
    <r>
      <rPr>
        <b/>
        <sz val="11"/>
        <color rgb="FFFFFF00"/>
        <rFont val="Calibri"/>
        <family val="2"/>
        <scheme val="minor"/>
      </rPr>
      <t>LTI-R</t>
    </r>
  </si>
  <si>
    <r>
      <rPr>
        <b/>
        <sz val="11"/>
        <color rgb="FFFFFF00"/>
        <rFont val="Calibri"/>
        <family val="2"/>
        <scheme val="minor"/>
      </rPr>
      <t xml:space="preserve">LTI-R </t>
    </r>
    <r>
      <rPr>
        <b/>
        <sz val="11"/>
        <color theme="0"/>
        <rFont val="Calibri"/>
        <family val="2"/>
        <scheme val="minor"/>
      </rPr>
      <t>Rate</t>
    </r>
  </si>
  <si>
    <r>
      <t xml:space="preserve">Rolling
</t>
    </r>
    <r>
      <rPr>
        <b/>
        <sz val="11"/>
        <color rgb="FFFF0000"/>
        <rFont val="Calibri"/>
        <family val="2"/>
        <scheme val="minor"/>
      </rPr>
      <t>LTI-UP</t>
    </r>
  </si>
  <si>
    <r>
      <rPr>
        <b/>
        <sz val="11"/>
        <color rgb="FFFF0000"/>
        <rFont val="Calibri"/>
        <family val="2"/>
        <scheme val="minor"/>
      </rPr>
      <t xml:space="preserve">LTI-UP </t>
    </r>
    <r>
      <rPr>
        <b/>
        <sz val="11"/>
        <color theme="0"/>
        <rFont val="Calibri"/>
        <family val="2"/>
        <scheme val="minor"/>
      </rPr>
      <t>Rate</t>
    </r>
  </si>
  <si>
    <t>2021 Target</t>
  </si>
  <si>
    <t>2021 Target</t>
    <phoneticPr fontId="9" type="noConversion"/>
  </si>
  <si>
    <t>2021 Target</t>
    <phoneticPr fontId="3" type="noConversion"/>
  </si>
  <si>
    <t>2022 Target</t>
  </si>
  <si>
    <t>2022Target</t>
  </si>
  <si>
    <t>634.5</t>
  </si>
  <si>
    <t>598.5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</si>
</sst>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_);[Red]\(0\)"/>
    <numFmt numFmtId="166" formatCode="0_ "/>
  </numFmts>
  <fonts count="19">
    <font>
      <sz val="11"/>
      <color theme="1"/>
      <name val="Calibri"/>
      <family val="2"/>
      <charset val="136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1"/>
      <scheme val="minor"/>
    </font>
    <font>
      <b/>
      <sz val="12"/>
      <color theme="0"/>
      <name val="Calibri"/>
      <family val="1"/>
      <scheme val="minor"/>
    </font>
    <font>
      <b/>
      <sz val="12"/>
      <color rgb="FFFFFF00"/>
      <name val="Calibri"/>
      <family val="1"/>
      <scheme val="minor"/>
    </font>
    <font>
      <b/>
      <sz val="12"/>
      <color rgb="FFFF0000"/>
      <name val="Calibri"/>
      <family val="1"/>
      <scheme val="minor"/>
    </font>
    <font>
      <sz val="12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name val="Calibri"/>
      <family val="2"/>
      <charset val="136"/>
      <scheme val="minor"/>
    </font>
    <font>
      <sz val="10"/>
      <color rgb="FF0070C0"/>
      <name val="Arial"/>
      <family val="2"/>
    </font>
    <font>
      <sz val="10"/>
      <color rgb="FF4472C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 applyAlignment="1"/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" fontId="4" fillId="4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/>
    <xf numFmtId="0" fontId="5" fillId="5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0" fontId="0" fillId="5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0" fontId="10" fillId="0" borderId="0" xfId="0" applyFont="1" applyAlignment="1"/>
    <xf numFmtId="0" fontId="11" fillId="7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166" fontId="5" fillId="5" borderId="1" xfId="0" applyNumberFormat="1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 vertical="center" wrapText="1"/>
    </xf>
    <xf numFmtId="1" fontId="0" fillId="0" borderId="6" xfId="0" applyNumberFormat="1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12" fillId="8" borderId="5" xfId="0" applyFont="1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0" fillId="0" borderId="7" xfId="0" applyBorder="1" applyAlignment="1"/>
    <xf numFmtId="0" fontId="11" fillId="9" borderId="10" xfId="0" applyFont="1" applyFill="1" applyBorder="1" applyAlignment="1">
      <alignment horizontal="center" vertical="center" wrapText="1"/>
    </xf>
    <xf numFmtId="166" fontId="15" fillId="5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/>
    </xf>
    <xf numFmtId="166" fontId="16" fillId="5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" fontId="4" fillId="4" borderId="0" xfId="0" applyNumberFormat="1" applyFont="1" applyFill="1" applyBorder="1" applyAlignment="1">
      <alignment horizontal="left"/>
    </xf>
    <xf numFmtId="166" fontId="14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0" fontId="17" fillId="12" borderId="11" xfId="0" applyFont="1" applyFill="1" applyBorder="1" applyAlignment="1">
      <alignment horizontal="center"/>
    </xf>
    <xf numFmtId="0" fontId="17" fillId="13" borderId="11" xfId="0" applyFont="1" applyFill="1" applyBorder="1" applyAlignment="1">
      <alignment horizontal="center"/>
    </xf>
    <xf numFmtId="0" fontId="17" fillId="14" borderId="12" xfId="0" applyFont="1" applyFill="1" applyBorder="1" applyAlignment="1">
      <alignment horizontal="center"/>
    </xf>
    <xf numFmtId="0" fontId="17" fillId="15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8" fillId="12" borderId="11" xfId="0" applyFont="1" applyFill="1" applyBorder="1" applyAlignment="1">
      <alignment horizontal="center"/>
    </xf>
    <xf numFmtId="0" fontId="18" fillId="1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7" fillId="14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</cellXfs>
  <cellStyles count="1">
    <cellStyle name="Normal" xfId="0" builtinId="0"/>
  </cellStyles>
  <dxfs count="44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9933"/>
      <color rgb="FFFF0000"/>
      <color rgb="FFFFCCCC"/>
      <color rgb="FFFF5050"/>
      <color rgb="FF009999"/>
      <color rgb="FF996600"/>
      <color rgb="FF666699"/>
      <color rgb="FFFF99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Template!$A$47:$A$58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Template!$H$47:$H$58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BDE-4A14-BBAC-6B6950D1D287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Template!$A$47:$A$58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Template!$I$47:$I$58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BDE-4A14-BBAC-6B6950D1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2848"/>
        <c:axId val="124848768"/>
      </c:barChart>
      <c:lineChart>
        <c:grouping val="standard"/>
        <c:varyColors val="0"/>
        <c:ser>
          <c:idx val="1"/>
          <c:order val="0"/>
          <c:tx>
            <c:strRef>
              <c:f>Template!$R$1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Template!$A$47:$A$58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Template!$R$47:$R$58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E-4A14-BBAC-6B6950D1D287}"/>
            </c:ext>
          </c:extLst>
        </c:ser>
        <c:ser>
          <c:idx val="0"/>
          <c:order val="1"/>
          <c:tx>
            <c:strRef>
              <c:f>Template!$V$1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Template!$A$47:$A$58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Template!$V$47:$V$58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E-4A14-BBAC-6B6950D1D287}"/>
            </c:ext>
          </c:extLst>
        </c:ser>
        <c:ser>
          <c:idx val="3"/>
          <c:order val="4"/>
          <c:tx>
            <c:strRef>
              <c:f>Template!$AA$1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Template!$A$47:$A$58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Template!$AA$47:$AA$58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E-4A14-BBAC-6B6950D1D287}"/>
            </c:ext>
          </c:extLst>
        </c:ser>
        <c:ser>
          <c:idx val="7"/>
          <c:order val="5"/>
          <c:tx>
            <c:strRef>
              <c:f>Template!$AB$1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DE-4A14-BBAC-6B6950D1D2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Template!$A$47:$A$58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Template!$AB$47:$AB$58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E-4A14-BBAC-6B6950D1D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22208"/>
        <c:axId val="124847232"/>
      </c:lineChart>
      <c:dateAx>
        <c:axId val="12542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4847232"/>
        <c:crosses val="autoZero"/>
        <c:auto val="1"/>
        <c:lblOffset val="100"/>
        <c:baseTimeUnit val="months"/>
      </c:dateAx>
      <c:valAx>
        <c:axId val="124847232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5422208"/>
        <c:crosses val="autoZero"/>
        <c:crossBetween val="between"/>
      </c:valAx>
      <c:valAx>
        <c:axId val="124848768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4862848"/>
        <c:crosses val="max"/>
        <c:crossBetween val="between"/>
        <c:majorUnit val="2"/>
      </c:valAx>
      <c:dateAx>
        <c:axId val="1248628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484876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'BI1904-T'!$G$1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'BI1903-T'!$A$51:$A$62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'BI1904-T'!$G$51:$G$62</c:f>
              <c:numCache>
                <c:formatCode>0_ 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3-4C58-AEBC-3222592824A9}"/>
            </c:ext>
          </c:extLst>
        </c:ser>
        <c:ser>
          <c:idx val="6"/>
          <c:order val="3"/>
          <c:tx>
            <c:strRef>
              <c:f>'BI1904-T'!$H$1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'BI1903-T'!$A$51:$A$62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'BI1904-T'!$H$49:$H$60</c:f>
              <c:numCache>
                <c:formatCode>0_ 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3-4C58-AEBC-32225928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42016"/>
        <c:axId val="127940480"/>
      </c:barChart>
      <c:lineChart>
        <c:grouping val="standard"/>
        <c:varyColors val="0"/>
        <c:ser>
          <c:idx val="1"/>
          <c:order val="0"/>
          <c:tx>
            <c:strRef>
              <c:f>'BI1904-T'!$Q$1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5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05-4AE6-82DF-6786B5B2C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'BI1904-T'!$A$53:$A$64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'BI1904-T'!$Q$53:$Q$64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28.055212658511952</c:v>
                </c:pt>
                <c:pt idx="6">
                  <c:v>22.759860709652457</c:v>
                </c:pt>
                <c:pt idx="7">
                  <c:v>18.896804550350534</c:v>
                </c:pt>
                <c:pt idx="8">
                  <c:v>16.480709329729553</c:v>
                </c:pt>
                <c:pt idx="9">
                  <c:v>14.427099864385262</c:v>
                </c:pt>
                <c:pt idx="10">
                  <c:v>13.436706394528573</c:v>
                </c:pt>
                <c:pt idx="11">
                  <c:v>13.530335011094875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3-4C58-AEBC-3222592824A9}"/>
            </c:ext>
          </c:extLst>
        </c:ser>
        <c:ser>
          <c:idx val="0"/>
          <c:order val="1"/>
          <c:tx>
            <c:strRef>
              <c:f>'BI1904-T'!$U$1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5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05-4AE6-82DF-6786B5B2C9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'BI1904-T'!$A$53:$A$64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'BI1904-T'!$U$53:$U$64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28.143645164921761</c:v>
                </c:pt>
                <c:pt idx="6">
                  <c:v>22.818026240730177</c:v>
                </c:pt>
                <c:pt idx="7">
                  <c:v>18.936883367735337</c:v>
                </c:pt>
                <c:pt idx="8">
                  <c:v>16.511186328737718</c:v>
                </c:pt>
                <c:pt idx="9">
                  <c:v>14.452328992817192</c:v>
                </c:pt>
                <c:pt idx="10">
                  <c:v>13.482721891895537</c:v>
                </c:pt>
                <c:pt idx="11">
                  <c:v>13.567784652122002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3-4C58-AEBC-3222592824A9}"/>
            </c:ext>
          </c:extLst>
        </c:ser>
        <c:ser>
          <c:idx val="7"/>
          <c:order val="4"/>
          <c:tx>
            <c:strRef>
              <c:f>'BI1904-T'!$AA$1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'BI1904-T'!$A$53:$A$64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'BI1904-T'!$AA$53:$AA$64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E3-4C58-AEBC-3222592824A9}"/>
            </c:ext>
          </c:extLst>
        </c:ser>
        <c:ser>
          <c:idx val="3"/>
          <c:order val="5"/>
          <c:tx>
            <c:strRef>
              <c:f>'BI1904-T'!$AB$1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'BI1904-T'!$A$53:$A$64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'BI1904-T'!$AB$53:$AB$64</c:f>
              <c:numCache>
                <c:formatCode>General</c:formatCode>
                <c:ptCount val="12"/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E3-4C58-AEBC-322259282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89696"/>
        <c:axId val="127938944"/>
      </c:lineChart>
      <c:dateAx>
        <c:axId val="127789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938944"/>
        <c:crosses val="autoZero"/>
        <c:auto val="1"/>
        <c:lblOffset val="100"/>
        <c:baseTimeUnit val="months"/>
      </c:dateAx>
      <c:valAx>
        <c:axId val="127938944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789696"/>
        <c:crosses val="autoZero"/>
        <c:crossBetween val="between"/>
      </c:valAx>
      <c:valAx>
        <c:axId val="127940480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942016"/>
        <c:crosses val="max"/>
        <c:crossBetween val="between"/>
        <c:majorUnit val="2"/>
      </c:valAx>
      <c:dateAx>
        <c:axId val="127942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794048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'BI2001'!$A$47:$A$58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'BI2001'!$H$47:$H$58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DF3-4916-9AC7-78CFCB1D1A20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'BI2001'!$A$47:$A$58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'BI2001'!$I$47:$I$58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DF3-4916-9AC7-78CFCB1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90112"/>
        <c:axId val="128076032"/>
      </c:barChart>
      <c:lineChart>
        <c:grouping val="standard"/>
        <c:varyColors val="0"/>
        <c:ser>
          <c:idx val="1"/>
          <c:order val="0"/>
          <c:tx>
            <c:strRef>
              <c:f>'BI2001'!$R$1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'BI2001'!$R$47:$R$58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3-4916-9AC7-78CFCB1D1A20}"/>
            </c:ext>
          </c:extLst>
        </c:ser>
        <c:ser>
          <c:idx val="0"/>
          <c:order val="1"/>
          <c:tx>
            <c:strRef>
              <c:f>'BI2001'!$V$1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'BI2001'!$V$47:$V$58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3-4916-9AC7-78CFCB1D1A20}"/>
            </c:ext>
          </c:extLst>
        </c:ser>
        <c:ser>
          <c:idx val="3"/>
          <c:order val="4"/>
          <c:tx>
            <c:strRef>
              <c:f>'BI2001'!$AA$1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'BI2001'!$AA$47:$AA$58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3-4916-9AC7-78CFCB1D1A20}"/>
            </c:ext>
          </c:extLst>
        </c:ser>
        <c:ser>
          <c:idx val="7"/>
          <c:order val="5"/>
          <c:tx>
            <c:strRef>
              <c:f>'BI2001'!$AB$1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F3-4916-9AC7-78CFCB1D1A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'BI2001'!$AB$47:$AB$58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3-4916-9AC7-78CFCB1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60416"/>
        <c:axId val="128074496"/>
      </c:lineChart>
      <c:dateAx>
        <c:axId val="12806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8074496"/>
        <c:crosses val="autoZero"/>
        <c:auto val="1"/>
        <c:lblOffset val="100"/>
        <c:baseTimeUnit val="months"/>
      </c:dateAx>
      <c:valAx>
        <c:axId val="128074496"/>
        <c:scaling>
          <c:orientation val="minMax"/>
          <c:max val="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8060416"/>
        <c:crosses val="autoZero"/>
        <c:crossBetween val="between"/>
      </c:valAx>
      <c:valAx>
        <c:axId val="128076032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8090112"/>
        <c:crosses val="max"/>
        <c:crossBetween val="between"/>
        <c:majorUnit val="2"/>
      </c:valAx>
      <c:dateAx>
        <c:axId val="128090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07603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76888888888892E-2"/>
          <c:y val="4.2661022867591984E-2"/>
          <c:w val="0.87105011111111119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'BE2001-T'!$G$63:$G$74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65E-49EC-A5BA-A4CF63B72B34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'BE2001-T'!$H$55:$H$66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65E-49EC-A5BA-A4CF63B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9056"/>
        <c:axId val="129546880"/>
      </c:barChart>
      <c:lineChart>
        <c:grouping val="standard"/>
        <c:varyColors val="0"/>
        <c:ser>
          <c:idx val="1"/>
          <c:order val="0"/>
          <c:tx>
            <c:strRef>
              <c:f>'BE2001-T'!$Q$1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'BE2001-T'!$A$71:$A$82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'BE2001-T'!$Q$63:$Q$74</c:f>
              <c:numCache>
                <c:formatCode>0.0</c:formatCode>
                <c:ptCount val="1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E-49EC-A5BA-A4CF63B72B34}"/>
            </c:ext>
          </c:extLst>
        </c:ser>
        <c:ser>
          <c:idx val="0"/>
          <c:order val="1"/>
          <c:tx>
            <c:strRef>
              <c:f>'BE2001-T'!$U$1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'BE2001-T'!$A$71:$A$82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'BE2001-T'!$U$69:$U$80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5E-49EC-A5BA-A4CF63B72B34}"/>
            </c:ext>
          </c:extLst>
        </c:ser>
        <c:ser>
          <c:idx val="3"/>
          <c:order val="4"/>
          <c:tx>
            <c:strRef>
              <c:f>'BE2001-T'!$AB$1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'BE2001-T'!$A$71:$A$82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'BE2001-T'!$AB$62:$AB$73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5E-49EC-A5BA-A4CF63B72B34}"/>
            </c:ext>
          </c:extLst>
        </c:ser>
        <c:ser>
          <c:idx val="7"/>
          <c:order val="5"/>
          <c:tx>
            <c:strRef>
              <c:f>'BE2001-T'!$AC$1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'BE2001-T'!$A$71:$A$82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'BE2001-T'!$AC$71:$AC$82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5E-49EC-A5BA-A4CF63B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2688"/>
        <c:axId val="129544960"/>
      </c:lineChart>
      <c:dateAx>
        <c:axId val="12952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544960"/>
        <c:crosses val="autoZero"/>
        <c:auto val="1"/>
        <c:lblOffset val="100"/>
        <c:baseTimeUnit val="months"/>
      </c:dateAx>
      <c:valAx>
        <c:axId val="129544960"/>
        <c:scaling>
          <c:orientation val="minMax"/>
          <c:max val="7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HK" sz="1200" b="1" i="0" baseline="0">
                    <a:effectLst/>
                  </a:rPr>
                  <a:t>Accident Rate</a:t>
                </a:r>
                <a:endParaRPr lang="en-US" sz="1000" b="1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522688"/>
        <c:crosses val="autoZero"/>
        <c:crossBetween val="between"/>
      </c:valAx>
      <c:valAx>
        <c:axId val="129546880"/>
        <c:scaling>
          <c:orientation val="minMax"/>
          <c:max val="1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200"/>
                  <a:t>No.</a:t>
                </a:r>
                <a:r>
                  <a:rPr lang="en-US" altLang="zh-TW" sz="1200" baseline="0"/>
                  <a:t> of case</a:t>
                </a:r>
                <a:endParaRPr lang="en-US" sz="1200"/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549056"/>
        <c:crosses val="max"/>
        <c:crossBetween val="between"/>
        <c:majorUnit val="2"/>
      </c:valAx>
      <c:catAx>
        <c:axId val="1295490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5468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'BI2004-T'!$A$59:$A$70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'BI2004-T'!$G$57:$G$68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FA7-4259-9CF6-093BB3327919}"/>
            </c:ext>
          </c:extLst>
        </c:ser>
        <c:ser>
          <c:idx val="6"/>
          <c:order val="3"/>
          <c:tx>
            <c:strRef>
              <c:f>'BI2004-T'!$H$1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'BI2004-T'!$A$59:$A$70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'BI2004-T'!$H$59:$H$70</c:f>
              <c:numCache>
                <c:formatCode>0_ </c:formatCode>
                <c:ptCount val="12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7-4259-9CF6-093BB332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22784"/>
        <c:axId val="129604608"/>
      </c:barChart>
      <c:lineChart>
        <c:grouping val="standard"/>
        <c:varyColors val="0"/>
        <c:ser>
          <c:idx val="1"/>
          <c:order val="0"/>
          <c:tx>
            <c:strRef>
              <c:f>'BI2004-T'!$Q$1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'BI2004-T'!$A$59:$A$70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'BI2004-T'!$Q$59:$Q$70</c:f>
              <c:numCache>
                <c:formatCode>0.0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102.7221366204417</c:v>
                </c:pt>
                <c:pt idx="8">
                  <c:v>82.041184674706699</c:v>
                </c:pt>
                <c:pt idx="9">
                  <c:v>69.890970086664808</c:v>
                </c:pt>
                <c:pt idx="10">
                  <c:v>58.878944889307583</c:v>
                </c:pt>
                <c:pt idx="11">
                  <c:v>53.356098602070219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7-4259-9CF6-093BB3327919}"/>
            </c:ext>
          </c:extLst>
        </c:ser>
        <c:ser>
          <c:idx val="0"/>
          <c:order val="1"/>
          <c:tx>
            <c:strRef>
              <c:f>'BI2004-T'!$U$1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'BI2004-T'!$A$59:$A$70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'BI2004-T'!$U$59:$U$70</c:f>
              <c:numCache>
                <c:formatCode>0.0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105.75296108291032</c:v>
                </c:pt>
                <c:pt idx="8">
                  <c:v>85.57980316645272</c:v>
                </c:pt>
                <c:pt idx="9">
                  <c:v>73.206442166910691</c:v>
                </c:pt>
                <c:pt idx="10">
                  <c:v>61.214495592556318</c:v>
                </c:pt>
                <c:pt idx="11">
                  <c:v>55.266939316900633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7-4259-9CF6-093BB3327919}"/>
            </c:ext>
          </c:extLst>
        </c:ser>
        <c:ser>
          <c:idx val="7"/>
          <c:order val="4"/>
          <c:tx>
            <c:strRef>
              <c:f>'BI2004-T'!$AA$1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'BI2004-T'!$A$59:$A$70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'BI2004-T'!$AA$59:$AA$70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A7-4259-9CF6-093BB3327919}"/>
            </c:ext>
          </c:extLst>
        </c:ser>
        <c:ser>
          <c:idx val="3"/>
          <c:order val="5"/>
          <c:tx>
            <c:strRef>
              <c:f>'BI2004-T'!$AB$1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'BI2004-T'!$A$59:$A$70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'BI2004-T'!$AB$59:$AB$70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A7-4259-9CF6-093BB332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01536"/>
        <c:axId val="129603072"/>
      </c:lineChart>
      <c:dateAx>
        <c:axId val="12960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603072"/>
        <c:crosses val="autoZero"/>
        <c:auto val="1"/>
        <c:lblOffset val="100"/>
        <c:baseTimeUnit val="months"/>
      </c:dateAx>
      <c:valAx>
        <c:axId val="129603072"/>
        <c:scaling>
          <c:orientation val="minMax"/>
          <c:max val="1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601536"/>
        <c:crosses val="autoZero"/>
        <c:crossBetween val="between"/>
      </c:valAx>
      <c:valAx>
        <c:axId val="129604608"/>
        <c:scaling>
          <c:orientation val="minMax"/>
          <c:max val="60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622784"/>
        <c:crosses val="max"/>
        <c:crossBetween val="between"/>
        <c:majorUnit val="10"/>
      </c:valAx>
      <c:dateAx>
        <c:axId val="129622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6046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'BI2005-T'!$G$51:$G$62</c:f>
              <c:numCache>
                <c:formatCode>0_ 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B-4E33-BD13-67D2DD3080C7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'BI2005-T'!$H$51:$H$62</c:f>
              <c:numCache>
                <c:formatCode>0_ 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B-4E33-BD13-67D2DD30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94816"/>
        <c:axId val="129793024"/>
      </c:barChart>
      <c:lineChart>
        <c:grouping val="standard"/>
        <c:varyColors val="0"/>
        <c:ser>
          <c:idx val="1"/>
          <c:order val="0"/>
          <c:tx>
            <c:strRef>
              <c:f>'BI2005-T'!$Q$1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7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19-464E-BE89-4A9643AF2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'BI2005-T'!$A$51:$A$62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'BI2005-T'!$Q$51:$Q$62</c:f>
              <c:numCache>
                <c:formatCode>0.0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B-4E33-BD13-67D2DD3080C7}"/>
            </c:ext>
          </c:extLst>
        </c:ser>
        <c:ser>
          <c:idx val="0"/>
          <c:order val="1"/>
          <c:tx>
            <c:strRef>
              <c:f>'BI2005-T'!$U$1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7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19-464E-BE89-4A9643AF2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'BI2005-T'!$A$51:$A$62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'BI2005-T'!$U$51:$U$62</c:f>
              <c:numCache>
                <c:formatCode>0.0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B-4E33-BD13-67D2DD3080C7}"/>
            </c:ext>
          </c:extLst>
        </c:ser>
        <c:ser>
          <c:idx val="7"/>
          <c:order val="4"/>
          <c:tx>
            <c:strRef>
              <c:f>'BI2005-T'!$AA$1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'BI2005-T'!$A$51:$A$62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'BI2005-T'!$AA$51:$AA$62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B-4E33-BD13-67D2DD3080C7}"/>
            </c:ext>
          </c:extLst>
        </c:ser>
        <c:ser>
          <c:idx val="3"/>
          <c:order val="5"/>
          <c:tx>
            <c:strRef>
              <c:f>'BI2005-T'!$AB$1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'BI2005-T'!$A$51:$A$62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'BI2005-T'!$AB$51:$AB$62</c:f>
              <c:numCache>
                <c:formatCode>General</c:formatCode>
                <c:ptCount val="12"/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B-4E33-BD13-67D2DD30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9952"/>
        <c:axId val="129791488"/>
      </c:lineChart>
      <c:dateAx>
        <c:axId val="129789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791488"/>
        <c:crosses val="autoZero"/>
        <c:auto val="1"/>
        <c:lblOffset val="100"/>
        <c:baseTimeUnit val="months"/>
      </c:dateAx>
      <c:valAx>
        <c:axId val="129791488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789952"/>
        <c:crosses val="autoZero"/>
        <c:crossBetween val="between"/>
      </c:valAx>
      <c:valAx>
        <c:axId val="12979302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9794816"/>
        <c:crosses val="max"/>
        <c:crossBetween val="between"/>
        <c:majorUnit val="2"/>
      </c:valAx>
      <c:catAx>
        <c:axId val="1297948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7930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'BI2006-T'!$G$51:$G$62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8C28-45D5-B9FF-801546EB796C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'BI2006-T'!$H$51:$H$62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8C28-45D5-B9FF-801546EB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38880"/>
        <c:axId val="130132992"/>
      </c:barChart>
      <c:lineChart>
        <c:grouping val="standard"/>
        <c:varyColors val="0"/>
        <c:ser>
          <c:idx val="1"/>
          <c:order val="0"/>
          <c:tx>
            <c:strRef>
              <c:f>'BI2006-T'!$Q$1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3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66-4ACA-B195-7CF4B89AD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'BI2006-T'!$A$55:$A$66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'BI2006-T'!$Q$55:$Q$66</c:f>
              <c:numCache>
                <c:formatCode>0.0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8-45D5-B9FF-801546EB796C}"/>
            </c:ext>
          </c:extLst>
        </c:ser>
        <c:ser>
          <c:idx val="0"/>
          <c:order val="1"/>
          <c:tx>
            <c:strRef>
              <c:f>'BI2006-T'!$U$1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3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66-4ACA-B195-7CF4B89AD0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'BI2006-T'!$A$55:$A$66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'BI2006-T'!$U$55:$U$66</c:f>
              <c:numCache>
                <c:formatCode>0.0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28-45D5-B9FF-801546EB796C}"/>
            </c:ext>
          </c:extLst>
        </c:ser>
        <c:ser>
          <c:idx val="7"/>
          <c:order val="4"/>
          <c:tx>
            <c:strRef>
              <c:f>'BI2006-T'!$AA$1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'BI2006-T'!$A$55:$A$66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'BI2006-T'!$AA$55:$AA$66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28-45D5-B9FF-801546EB796C}"/>
            </c:ext>
          </c:extLst>
        </c:ser>
        <c:ser>
          <c:idx val="3"/>
          <c:order val="5"/>
          <c:tx>
            <c:strRef>
              <c:f>'BI2006-T'!$AB$1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'BI2006-T'!$A$55:$A$66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'BI2006-T'!$AB$55:$AB$66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28-45D5-B9FF-801546EB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29920"/>
        <c:axId val="130131456"/>
      </c:lineChart>
      <c:dateAx>
        <c:axId val="13012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131456"/>
        <c:crosses val="autoZero"/>
        <c:auto val="1"/>
        <c:lblOffset val="100"/>
        <c:baseTimeUnit val="months"/>
      </c:dateAx>
      <c:valAx>
        <c:axId val="130131456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129920"/>
        <c:crosses val="autoZero"/>
        <c:crossBetween val="between"/>
      </c:valAx>
      <c:valAx>
        <c:axId val="130132992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138880"/>
        <c:crosses val="max"/>
        <c:crossBetween val="between"/>
        <c:majorUnit val="2"/>
      </c:valAx>
      <c:catAx>
        <c:axId val="130138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329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75858352085155E-2"/>
          <c:y val="4.5376076647902781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'HL2001&amp;02'!$A$55:$A$66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'HL2001&amp;02'!$G$51:$G$62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CE7-48C6-BD0D-5AB54E3C2870}"/>
            </c:ext>
          </c:extLst>
        </c:ser>
        <c:ser>
          <c:idx val="6"/>
          <c:order val="3"/>
          <c:tx>
            <c:strRef>
              <c:f>'HL2001&amp;02'!$H$1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'HL2001&amp;02'!$A$55:$A$66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'HL2001&amp;02'!$H$55:$H$66</c:f>
              <c:numCache>
                <c:formatCode>0_ 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7-48C6-BD0D-5AB54E3C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55264"/>
        <c:axId val="130345984"/>
      </c:barChart>
      <c:lineChart>
        <c:grouping val="standard"/>
        <c:varyColors val="0"/>
        <c:ser>
          <c:idx val="1"/>
          <c:order val="0"/>
          <c:tx>
            <c:strRef>
              <c:f>'HL2001&amp;02'!$Q$1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3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38-428F-8FCB-2BA1774A0133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38-428F-8FCB-2BA1774A0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'HL2001&amp;02'!$A$55:$A$66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'HL2001&amp;02'!$Q$55:$Q$66</c:f>
              <c:numCache>
                <c:formatCode>0.0</c:formatCode>
                <c:ptCount val="12"/>
                <c:pt idx="9">
                  <c:v>711.74377224199293</c:v>
                </c:pt>
                <c:pt idx="10">
                  <c:v>263.15789473684208</c:v>
                </c:pt>
                <c:pt idx="11">
                  <c:v>190.76688286913392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7-48C6-BD0D-5AB54E3C2870}"/>
            </c:ext>
          </c:extLst>
        </c:ser>
        <c:ser>
          <c:idx val="0"/>
          <c:order val="1"/>
          <c:tx>
            <c:strRef>
              <c:f>'HL2001&amp;02'!$U$1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3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38-428F-8FCB-2BA1774A0133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38-428F-8FCB-2BA1774A0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'HL2001&amp;02'!$A$55:$A$66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'HL2001&amp;02'!$U$55:$U$66</c:f>
              <c:numCache>
                <c:formatCode>0.0</c:formatCode>
                <c:ptCount val="12"/>
                <c:pt idx="9">
                  <c:v>828.50041425020709</c:v>
                </c:pt>
                <c:pt idx="10">
                  <c:v>295.33372711163616</c:v>
                </c:pt>
                <c:pt idx="11">
                  <c:v>216.82567215958369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E7-48C6-BD0D-5AB54E3C2870}"/>
            </c:ext>
          </c:extLst>
        </c:ser>
        <c:ser>
          <c:idx val="7"/>
          <c:order val="4"/>
          <c:tx>
            <c:strRef>
              <c:f>'HL2001&amp;02'!$AA$1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'HL2001&amp;02'!$A$55:$A$66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'HL2001&amp;02'!$AA$55:$AA$66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E7-48C6-BD0D-5AB54E3C2870}"/>
            </c:ext>
          </c:extLst>
        </c:ser>
        <c:ser>
          <c:idx val="3"/>
          <c:order val="5"/>
          <c:tx>
            <c:strRef>
              <c:f>'HL2001&amp;02'!$AB$1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'HL2001&amp;02'!$A$55:$A$66</c:f>
              <c:numCache>
                <c:formatCode>mmm\-yy</c:formatCode>
                <c:ptCount val="12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7">
                  <c:v>44197</c:v>
                </c:pt>
                <c:pt idx="8">
                  <c:v>44228</c:v>
                </c:pt>
                <c:pt idx="9">
                  <c:v>44256</c:v>
                </c:pt>
                <c:pt idx="10">
                  <c:v>44287</c:v>
                </c:pt>
                <c:pt idx="11">
                  <c:v>44317</c:v>
                </c:pt>
              </c:numCache>
            </c:numRef>
          </c:cat>
          <c:val>
            <c:numRef>
              <c:f>'HL2001&amp;02'!$AB$55:$AB$66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E7-48C6-BD0D-5AB54E3C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42912"/>
        <c:axId val="130344448"/>
      </c:lineChart>
      <c:dateAx>
        <c:axId val="13034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344448"/>
        <c:crosses val="autoZero"/>
        <c:auto val="1"/>
        <c:lblOffset val="100"/>
        <c:baseTimeUnit val="months"/>
      </c:dateAx>
      <c:valAx>
        <c:axId val="130344448"/>
        <c:scaling>
          <c:orientation val="minMax"/>
          <c:max val="10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342912"/>
        <c:crosses val="autoZero"/>
        <c:crossBetween val="between"/>
      </c:valAx>
      <c:valAx>
        <c:axId val="13034598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155264"/>
        <c:crosses val="max"/>
        <c:crossBetween val="between"/>
        <c:majorUnit val="2"/>
      </c:valAx>
      <c:dateAx>
        <c:axId val="1301552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34598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65777777777766E-2"/>
          <c:y val="4.5376002060666436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'RS Project'!$G$1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'RS Project'!$A$53:$A$64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'RS Project'!$G$67:$G$78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E45-4139-B4DE-B6252E5D209F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'RS Project'!$A$53:$A$64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'RS Project'!$H$55:$H$66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E45-4139-B4DE-B6252E5D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34176"/>
        <c:axId val="130538880"/>
      </c:barChart>
      <c:lineChart>
        <c:grouping val="standard"/>
        <c:varyColors val="0"/>
        <c:ser>
          <c:idx val="1"/>
          <c:order val="0"/>
          <c:tx>
            <c:strRef>
              <c:f>'RS Project'!$Q$1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'RS Project'!$A$67:$A$78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'RS Project'!$Q$67:$Q$78</c:f>
              <c:numCache>
                <c:formatCode>0.0</c:formatCode>
                <c:ptCount val="12"/>
                <c:pt idx="0">
                  <c:v>67.317401548300239</c:v>
                </c:pt>
                <c:pt idx="1">
                  <c:v>57.501006267609682</c:v>
                </c:pt>
                <c:pt idx="2">
                  <c:v>50.591925528685621</c:v>
                </c:pt>
                <c:pt idx="3">
                  <c:v>44.56923831171725</c:v>
                </c:pt>
                <c:pt idx="4">
                  <c:v>40.44816567568661</c:v>
                </c:pt>
                <c:pt idx="5">
                  <c:v>35.555555555555557</c:v>
                </c:pt>
                <c:pt idx="6">
                  <c:v>31.612556507444758</c:v>
                </c:pt>
                <c:pt idx="7">
                  <c:v>27.857481126556536</c:v>
                </c:pt>
                <c:pt idx="8">
                  <c:v>25.813779395441287</c:v>
                </c:pt>
                <c:pt idx="9">
                  <c:v>26.022691787238472</c:v>
                </c:pt>
                <c:pt idx="10">
                  <c:v>29.638411381149972</c:v>
                </c:pt>
                <c:pt idx="11">
                  <c:v>32.148138622773743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5-4139-B4DE-B6252E5D209F}"/>
            </c:ext>
          </c:extLst>
        </c:ser>
        <c:ser>
          <c:idx val="0"/>
          <c:order val="1"/>
          <c:tx>
            <c:strRef>
              <c:f>'RS Project'!$U$1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'RS Project'!$A$67:$A$78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'RS Project'!$U$67:$U$78</c:f>
              <c:numCache>
                <c:formatCode>0.0</c:formatCode>
                <c:ptCount val="12"/>
                <c:pt idx="0">
                  <c:v>77.954474586841286</c:v>
                </c:pt>
                <c:pt idx="1">
                  <c:v>66.370213048383889</c:v>
                </c:pt>
                <c:pt idx="2">
                  <c:v>58.264872108605722</c:v>
                </c:pt>
                <c:pt idx="3">
                  <c:v>51.374261494991011</c:v>
                </c:pt>
                <c:pt idx="4">
                  <c:v>46.611354525962525</c:v>
                </c:pt>
                <c:pt idx="5">
                  <c:v>40.883074407195423</c:v>
                </c:pt>
                <c:pt idx="6">
                  <c:v>36.751194413818446</c:v>
                </c:pt>
                <c:pt idx="7">
                  <c:v>32.678670631678706</c:v>
                </c:pt>
                <c:pt idx="8">
                  <c:v>30.542744571027153</c:v>
                </c:pt>
                <c:pt idx="9">
                  <c:v>31.278346001063465</c:v>
                </c:pt>
                <c:pt idx="10">
                  <c:v>36.481704425230745</c:v>
                </c:pt>
                <c:pt idx="11">
                  <c:v>39.982407740594141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45-4139-B4DE-B6252E5D209F}"/>
            </c:ext>
          </c:extLst>
        </c:ser>
        <c:ser>
          <c:idx val="3"/>
          <c:order val="4"/>
          <c:tx>
            <c:strRef>
              <c:f>'RS Project'!$AB$1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'RS Project'!$A$67:$A$78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'RS Project'!$AB$67:$AB$78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45-4139-B4DE-B6252E5D209F}"/>
            </c:ext>
          </c:extLst>
        </c:ser>
        <c:ser>
          <c:idx val="7"/>
          <c:order val="5"/>
          <c:tx>
            <c:strRef>
              <c:f>'RS Project'!$AC$1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'RS Project'!$A$67:$A$78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'RS Project'!$AC$67:$AC$78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45-4139-B4DE-B6252E5D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35808"/>
        <c:axId val="130537344"/>
      </c:lineChart>
      <c:dateAx>
        <c:axId val="13053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537344"/>
        <c:crosses val="autoZero"/>
        <c:auto val="1"/>
        <c:lblOffset val="100"/>
        <c:baseTimeUnit val="months"/>
      </c:dateAx>
      <c:valAx>
        <c:axId val="130537344"/>
        <c:scaling>
          <c:orientation val="minMax"/>
          <c:max val="1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535808"/>
        <c:crosses val="autoZero"/>
        <c:crossBetween val="between"/>
      </c:valAx>
      <c:valAx>
        <c:axId val="130538880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434176"/>
        <c:crosses val="max"/>
        <c:crossBetween val="between"/>
        <c:majorUnit val="2"/>
      </c:valAx>
      <c:dateAx>
        <c:axId val="1304341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3888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'B&amp;J'!$A$47:$A$58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'B&amp;J'!$H$47:$H$58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BF2-41F7-9F89-6F7F62FA35D5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'B&amp;J'!$A$47:$A$58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'B&amp;J'!$I$47:$I$58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BF2-41F7-9F89-6F7F62FA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40064"/>
        <c:axId val="130838528"/>
      </c:barChart>
      <c:lineChart>
        <c:grouping val="standard"/>
        <c:varyColors val="0"/>
        <c:ser>
          <c:idx val="1"/>
          <c:order val="0"/>
          <c:tx>
            <c:strRef>
              <c:f>'B&amp;J'!$R$1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'B&amp;J'!$A$47:$A$58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'B&amp;J'!$R$47:$R$58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2-41F7-9F89-6F7F62FA35D5}"/>
            </c:ext>
          </c:extLst>
        </c:ser>
        <c:ser>
          <c:idx val="0"/>
          <c:order val="1"/>
          <c:tx>
            <c:strRef>
              <c:f>'B&amp;J'!$V$1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'B&amp;J'!$A$47:$A$58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'B&amp;J'!$V$47:$V$58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2-41F7-9F89-6F7F62FA35D5}"/>
            </c:ext>
          </c:extLst>
        </c:ser>
        <c:ser>
          <c:idx val="3"/>
          <c:order val="4"/>
          <c:tx>
            <c:strRef>
              <c:f>'B&amp;J'!$AA$1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'B&amp;J'!$A$47:$A$58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'B&amp;J'!$AA$47:$AA$58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2-41F7-9F89-6F7F62FA35D5}"/>
            </c:ext>
          </c:extLst>
        </c:ser>
        <c:ser>
          <c:idx val="7"/>
          <c:order val="5"/>
          <c:tx>
            <c:strRef>
              <c:f>'B&amp;J'!$AB$1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F2-41F7-9F89-6F7F62FA35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'B&amp;J'!$A$47:$A$58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'B&amp;J'!$AB$47:$AB$58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F2-41F7-9F89-6F7F62FA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27008"/>
        <c:axId val="130828544"/>
      </c:lineChart>
      <c:dateAx>
        <c:axId val="13082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828544"/>
        <c:crosses val="autoZero"/>
        <c:auto val="1"/>
        <c:lblOffset val="100"/>
        <c:baseTimeUnit val="months"/>
      </c:dateAx>
      <c:valAx>
        <c:axId val="130828544"/>
        <c:scaling>
          <c:orientation val="minMax"/>
          <c:max val="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827008"/>
        <c:crosses val="autoZero"/>
        <c:crossBetween val="between"/>
      </c:valAx>
      <c:valAx>
        <c:axId val="130838528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840064"/>
        <c:crosses val="max"/>
        <c:crossBetween val="between"/>
        <c:majorUnit val="2"/>
      </c:valAx>
      <c:dateAx>
        <c:axId val="1308400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83852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'B&amp;J-T'!$G$1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'B&amp;J-T'!$A$63:$A$74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'B&amp;J-T'!$G$67:$G$78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5-499D-AF46-EA393F689FB4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'B&amp;J-T'!$A$63:$A$74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'B&amp;J-T'!$H$63:$H$74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5-499D-AF46-EA393F68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991616"/>
        <c:axId val="130990080"/>
      </c:barChart>
      <c:lineChart>
        <c:grouping val="standard"/>
        <c:varyColors val="0"/>
        <c:ser>
          <c:idx val="1"/>
          <c:order val="0"/>
          <c:tx>
            <c:strRef>
              <c:f>'B&amp;J-T'!$Q$1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'B&amp;J-T'!$A$67:$A$78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'B&amp;J-T'!$Q$67:$Q$78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183.26766242096582</c:v>
                </c:pt>
                <c:pt idx="5">
                  <c:v>192.64110961279138</c:v>
                </c:pt>
                <c:pt idx="6">
                  <c:v>181.62005085361423</c:v>
                </c:pt>
                <c:pt idx="7">
                  <c:v>182.96587686396487</c:v>
                </c:pt>
                <c:pt idx="8">
                  <c:v>177.50954113783615</c:v>
                </c:pt>
                <c:pt idx="9">
                  <c:v>185.66654288897141</c:v>
                </c:pt>
                <c:pt idx="10">
                  <c:v>189.00018900018901</c:v>
                </c:pt>
                <c:pt idx="11">
                  <c:v>192.88263091908573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5-499D-AF46-EA393F689FB4}"/>
            </c:ext>
          </c:extLst>
        </c:ser>
        <c:ser>
          <c:idx val="0"/>
          <c:order val="1"/>
          <c:tx>
            <c:strRef>
              <c:f>'B&amp;J-T'!$U$1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'B&amp;J-T'!$A$67:$A$78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'B&amp;J-T'!$U$67:$U$78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183.57044515832951</c:v>
                </c:pt>
                <c:pt idx="5">
                  <c:v>192.97568506368196</c:v>
                </c:pt>
                <c:pt idx="6">
                  <c:v>181.91740949608877</c:v>
                </c:pt>
                <c:pt idx="7">
                  <c:v>183.57044515832951</c:v>
                </c:pt>
                <c:pt idx="8">
                  <c:v>180.3914494452963</c:v>
                </c:pt>
                <c:pt idx="9">
                  <c:v>189.62738219398881</c:v>
                </c:pt>
                <c:pt idx="10">
                  <c:v>193.10611180843873</c:v>
                </c:pt>
                <c:pt idx="11">
                  <c:v>197.51135690302192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5-499D-AF46-EA393F689FB4}"/>
            </c:ext>
          </c:extLst>
        </c:ser>
        <c:ser>
          <c:idx val="7"/>
          <c:order val="4"/>
          <c:tx>
            <c:strRef>
              <c:f>'B&amp;J-T'!$AB$1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'B&amp;J-T'!$A$67:$A$78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'B&amp;J-T'!$AB$67:$AB$78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5-499D-AF46-EA393F689FB4}"/>
            </c:ext>
          </c:extLst>
        </c:ser>
        <c:ser>
          <c:idx val="3"/>
          <c:order val="5"/>
          <c:tx>
            <c:strRef>
              <c:f>'B&amp;J-T'!$AC$1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'B&amp;J-T'!$A$67:$A$78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'B&amp;J-T'!$AC$67:$AC$78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5-499D-AF46-EA393F689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33504"/>
        <c:axId val="130935040"/>
      </c:lineChart>
      <c:dateAx>
        <c:axId val="13093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935040"/>
        <c:crosses val="autoZero"/>
        <c:auto val="1"/>
        <c:lblOffset val="100"/>
        <c:baseTimeUnit val="months"/>
      </c:dateAx>
      <c:valAx>
        <c:axId val="1309350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933504"/>
        <c:crosses val="autoZero"/>
        <c:crossBetween val="between"/>
      </c:valAx>
      <c:valAx>
        <c:axId val="130990080"/>
        <c:scaling>
          <c:orientation val="minMax"/>
          <c:max val="20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991616"/>
        <c:crosses val="max"/>
        <c:crossBetween val="between"/>
        <c:majorUnit val="2"/>
      </c:valAx>
      <c:dateAx>
        <c:axId val="1309916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99008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'Template-T'!$G$47:$G$58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5C7-A2B2-87B92171EFFC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'Template-T'!$H$47:$H$58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45C7-A2B2-87B92171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42176"/>
        <c:axId val="125840384"/>
      </c:barChart>
      <c:lineChart>
        <c:grouping val="standard"/>
        <c:varyColors val="0"/>
        <c:ser>
          <c:idx val="1"/>
          <c:order val="0"/>
          <c:tx>
            <c:strRef>
              <c:f>'Template-T'!$Q$1</c:f>
              <c:strCache>
                <c:ptCount val="1"/>
                <c:pt idx="0">
                  <c:v>ALL Employee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'Template-T'!$A$47:$A$58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'Template-T'!$Q$47:$Q$58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6-45C7-A2B2-87B92171EFFC}"/>
            </c:ext>
          </c:extLst>
        </c:ser>
        <c:ser>
          <c:idx val="0"/>
          <c:order val="1"/>
          <c:tx>
            <c:strRef>
              <c:f>'Template-T'!$U$1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'Template-T'!$A$47:$A$58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'Template-T'!$U$47:$U$58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6-45C7-A2B2-87B92171EFFC}"/>
            </c:ext>
          </c:extLst>
        </c:ser>
        <c:ser>
          <c:idx val="3"/>
          <c:order val="4"/>
          <c:tx>
            <c:strRef>
              <c:f>'Template-T'!$Z$1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'Template-T'!$A$47:$A$58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'Template-T'!$Z$47:$Z$58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6-45C7-A2B2-87B92171EFFC}"/>
            </c:ext>
          </c:extLst>
        </c:ser>
        <c:ser>
          <c:idx val="7"/>
          <c:order val="5"/>
          <c:tx>
            <c:strRef>
              <c:f>'Template-T'!$AA$1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'Template-T'!$A$47:$A$58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'Template-T'!$AA$47:$AA$58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E6-45C7-A2B2-87B92171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7312"/>
        <c:axId val="125838848"/>
      </c:lineChart>
      <c:dateAx>
        <c:axId val="125837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5838848"/>
        <c:crosses val="autoZero"/>
        <c:auto val="1"/>
        <c:lblOffset val="100"/>
        <c:baseTimeUnit val="months"/>
      </c:dateAx>
      <c:valAx>
        <c:axId val="125838848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5837312"/>
        <c:crosses val="autoZero"/>
        <c:crossBetween val="between"/>
      </c:valAx>
      <c:valAx>
        <c:axId val="12584038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5842176"/>
        <c:crosses val="max"/>
        <c:crossBetween val="between"/>
        <c:majorUnit val="2"/>
      </c:valAx>
      <c:catAx>
        <c:axId val="1258421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58403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'TP1901'!$A$47:$A$58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'TP1901'!$H$47:$H$58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C37-47D5-BB7E-003E0FBC6AFF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'TP1901'!$A$47:$A$58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'TP1901'!$I$47:$I$58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5C37-47D5-BB7E-003E0FBC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20512"/>
        <c:axId val="132718976"/>
      </c:barChart>
      <c:lineChart>
        <c:grouping val="standard"/>
        <c:varyColors val="0"/>
        <c:ser>
          <c:idx val="1"/>
          <c:order val="0"/>
          <c:tx>
            <c:strRef>
              <c:f>'TP1901'!$R$1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'TP1901'!$A$47:$A$58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'TP1901'!$R$47:$R$58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7-47D5-BB7E-003E0FBC6AFF}"/>
            </c:ext>
          </c:extLst>
        </c:ser>
        <c:ser>
          <c:idx val="0"/>
          <c:order val="1"/>
          <c:tx>
            <c:strRef>
              <c:f>'TP1901'!$V$1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'TP1901'!$A$47:$A$58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'TP1901'!$V$47:$V$58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7-47D5-BB7E-003E0FBC6AFF}"/>
            </c:ext>
          </c:extLst>
        </c:ser>
        <c:ser>
          <c:idx val="3"/>
          <c:order val="4"/>
          <c:tx>
            <c:strRef>
              <c:f>'TP1901'!$AA$1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'TP1901'!$AA$47:$AA$58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37-47D5-BB7E-003E0FBC6AFF}"/>
            </c:ext>
          </c:extLst>
        </c:ser>
        <c:ser>
          <c:idx val="7"/>
          <c:order val="5"/>
          <c:tx>
            <c:strRef>
              <c:f>'TP1901'!$AB$1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37-47D5-BB7E-003E0FBC6AF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'TP1901'!$AB$47:$AB$58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37-47D5-BB7E-003E0FBC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99264"/>
        <c:axId val="132700800"/>
      </c:lineChart>
      <c:dateAx>
        <c:axId val="13269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2700800"/>
        <c:crosses val="autoZero"/>
        <c:auto val="1"/>
        <c:lblOffset val="100"/>
        <c:baseTimeUnit val="months"/>
      </c:dateAx>
      <c:valAx>
        <c:axId val="132700800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2699264"/>
        <c:crosses val="autoZero"/>
        <c:crossBetween val="between"/>
      </c:valAx>
      <c:valAx>
        <c:axId val="13271897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2720512"/>
        <c:crosses val="max"/>
        <c:crossBetween val="between"/>
        <c:majorUnit val="2"/>
      </c:valAx>
      <c:dateAx>
        <c:axId val="132720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27189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'TP Team'!$G$1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'TP Team'!$A$67:$A$78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'TP Team'!$G$67:$G$78</c:f>
              <c:numCache>
                <c:formatCode>0_ 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F-464A-A378-69C130940670}"/>
            </c:ext>
          </c:extLst>
        </c:ser>
        <c:ser>
          <c:idx val="6"/>
          <c:order val="3"/>
          <c:tx>
            <c:strRef>
              <c:f>'TP Team'!$H$1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'TP Team'!$A$67:$A$78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'TP Team'!$H$67:$H$78</c:f>
              <c:numCache>
                <c:formatCode>0_ 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F-464A-A378-69C13094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74464"/>
        <c:axId val="132972928"/>
      </c:barChart>
      <c:lineChart>
        <c:grouping val="standard"/>
        <c:varyColors val="0"/>
        <c:ser>
          <c:idx val="1"/>
          <c:order val="0"/>
          <c:tx>
            <c:strRef>
              <c:f>'TP Team'!$Q$1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 Team'!$A$67:$A$78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'TP Team'!$Q$67:$Q$78</c:f>
              <c:numCache>
                <c:formatCode>0.0</c:formatCode>
                <c:ptCount val="12"/>
                <c:pt idx="0">
                  <c:v>61.085489142054307</c:v>
                </c:pt>
                <c:pt idx="1">
                  <c:v>75.524898041387644</c:v>
                </c:pt>
                <c:pt idx="2">
                  <c:v>63.457145274557917</c:v>
                </c:pt>
                <c:pt idx="3">
                  <c:v>53.968482406274738</c:v>
                </c:pt>
                <c:pt idx="4">
                  <c:v>47.69399532598846</c:v>
                </c:pt>
                <c:pt idx="5">
                  <c:v>41.529388964257038</c:v>
                </c:pt>
                <c:pt idx="6">
                  <c:v>36.138918000795059</c:v>
                </c:pt>
                <c:pt idx="7">
                  <c:v>44.17497708423064</c:v>
                </c:pt>
                <c:pt idx="8">
                  <c:v>41.918175720992622</c:v>
                </c:pt>
                <c:pt idx="9">
                  <c:v>38.40061440983056</c:v>
                </c:pt>
                <c:pt idx="10">
                  <c:v>35.732470989700118</c:v>
                </c:pt>
                <c:pt idx="11">
                  <c:v>33.417713058806818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F-464A-A378-69C130940670}"/>
            </c:ext>
          </c:extLst>
        </c:ser>
        <c:ser>
          <c:idx val="0"/>
          <c:order val="1"/>
          <c:tx>
            <c:strRef>
              <c:f>'TP Team'!$U$1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 Team'!$A$67:$A$78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'TP Team'!$U$67:$U$78</c:f>
              <c:numCache>
                <c:formatCode>0.0</c:formatCode>
                <c:ptCount val="12"/>
                <c:pt idx="0">
                  <c:v>78.38833581563064</c:v>
                </c:pt>
                <c:pt idx="1">
                  <c:v>96.939929556984524</c:v>
                </c:pt>
                <c:pt idx="2">
                  <c:v>80.595330843833111</c:v>
                </c:pt>
                <c:pt idx="3">
                  <c:v>67.979424894065403</c:v>
                </c:pt>
                <c:pt idx="4">
                  <c:v>59.60896518836433</c:v>
                </c:pt>
                <c:pt idx="5">
                  <c:v>51.690271890830147</c:v>
                </c:pt>
                <c:pt idx="6">
                  <c:v>45.077533357374683</c:v>
                </c:pt>
                <c:pt idx="7">
                  <c:v>54.761513608236129</c:v>
                </c:pt>
                <c:pt idx="8">
                  <c:v>51.830255911888564</c:v>
                </c:pt>
                <c:pt idx="9">
                  <c:v>46.481901109755391</c:v>
                </c:pt>
                <c:pt idx="10">
                  <c:v>42.98255982635046</c:v>
                </c:pt>
                <c:pt idx="11">
                  <c:v>39.968824317032713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F-464A-A378-69C130940670}"/>
            </c:ext>
          </c:extLst>
        </c:ser>
        <c:ser>
          <c:idx val="3"/>
          <c:order val="4"/>
          <c:tx>
            <c:strRef>
              <c:f>'TP Team'!$AB$1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 Team'!$A$67:$A$78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'TP Team'!$AB$67:$AB$78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F-464A-A378-69C130940670}"/>
            </c:ext>
          </c:extLst>
        </c:ser>
        <c:ser>
          <c:idx val="7"/>
          <c:order val="5"/>
          <c:tx>
            <c:strRef>
              <c:f>'TP Team'!$AC$1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'TP Team'!$A$67:$A$78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'TP Team'!$AC$67:$AC$78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9F-464A-A378-69C13094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18048"/>
        <c:axId val="132819584"/>
      </c:lineChart>
      <c:dateAx>
        <c:axId val="13281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2819584"/>
        <c:crosses val="autoZero"/>
        <c:auto val="1"/>
        <c:lblOffset val="100"/>
        <c:baseTimeUnit val="months"/>
      </c:dateAx>
      <c:valAx>
        <c:axId val="132819584"/>
        <c:scaling>
          <c:orientation val="minMax"/>
          <c:max val="1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2818048"/>
        <c:crosses val="autoZero"/>
        <c:crossBetween val="between"/>
      </c:valAx>
      <c:valAx>
        <c:axId val="132972928"/>
        <c:scaling>
          <c:orientation val="minMax"/>
          <c:max val="20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2974464"/>
        <c:crosses val="max"/>
        <c:crossBetween val="between"/>
        <c:majorUnit val="2"/>
      </c:valAx>
      <c:dateAx>
        <c:axId val="132974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297292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2056055555555549"/>
          <c:h val="4.8682055351986622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'TP1901-T'!$G$1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'TP1901-T'!$A$57:$A$68</c:f>
              <c:numCache>
                <c:formatCode>mmm\-yy</c:formatCode>
                <c:ptCount val="12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</c:numCache>
            </c:numRef>
          </c:cat>
          <c:val>
            <c:numRef>
              <c:f>'TP1901-T'!$G$59:$G$70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F-4A56-A1C4-52C41E8A3F68}"/>
            </c:ext>
          </c:extLst>
        </c:ser>
        <c:ser>
          <c:idx val="6"/>
          <c:order val="3"/>
          <c:tx>
            <c:strRef>
              <c:f>'TP1901-T'!$H$1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'TP1901-T'!$A$57:$A$68</c:f>
              <c:numCache>
                <c:formatCode>mmm\-yy</c:formatCode>
                <c:ptCount val="12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</c:numCache>
            </c:numRef>
          </c:cat>
          <c:val>
            <c:numRef>
              <c:f>'TP1901-T'!$H$59:$H$70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F-4A56-A1C4-52C41E8A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68288"/>
        <c:axId val="133066752"/>
      </c:barChart>
      <c:lineChart>
        <c:grouping val="standard"/>
        <c:varyColors val="0"/>
        <c:ser>
          <c:idx val="1"/>
          <c:order val="0"/>
          <c:tx>
            <c:strRef>
              <c:f>'TP1901-T'!$Q$1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'TP1901-T'!$A$59:$A$70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'TP1901-T'!$Q$59:$Q$70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42.473666326877336</c:v>
                </c:pt>
                <c:pt idx="6">
                  <c:v>37.863011623944566</c:v>
                </c:pt>
                <c:pt idx="7">
                  <c:v>34.737902525445513</c:v>
                </c:pt>
                <c:pt idx="8">
                  <c:v>32.309133792123035</c:v>
                </c:pt>
                <c:pt idx="9">
                  <c:v>60.211946050096337</c:v>
                </c:pt>
                <c:pt idx="10">
                  <c:v>56.230319388214127</c:v>
                </c:pt>
                <c:pt idx="11">
                  <c:v>52.239780592921512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F-4A56-A1C4-52C41E8A3F68}"/>
            </c:ext>
          </c:extLst>
        </c:ser>
        <c:ser>
          <c:idx val="0"/>
          <c:order val="1"/>
          <c:tx>
            <c:strRef>
              <c:f>'TP1901-T'!$U$1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46-44FE-99D1-E182E9E8E4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46-44FE-99D1-E182E9E8E4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46-44FE-99D1-E182E9E8E4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46-44FE-99D1-E182E9E8E4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46-44FE-99D1-E182E9E8E4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'TP1901-T'!$A$59:$A$70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'TP1901-T'!$U$59:$U$70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51.221636019054451</c:v>
                </c:pt>
                <c:pt idx="6">
                  <c:v>46.012975659135876</c:v>
                </c:pt>
                <c:pt idx="7">
                  <c:v>43.380183931979872</c:v>
                </c:pt>
                <c:pt idx="8">
                  <c:v>41.509277323481797</c:v>
                </c:pt>
                <c:pt idx="9">
                  <c:v>78.985822044942935</c:v>
                </c:pt>
                <c:pt idx="10">
                  <c:v>74.041166888790173</c:v>
                </c:pt>
                <c:pt idx="11">
                  <c:v>69.37458808838322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F-4A56-A1C4-52C41E8A3F68}"/>
            </c:ext>
          </c:extLst>
        </c:ser>
        <c:ser>
          <c:idx val="7"/>
          <c:order val="4"/>
          <c:tx>
            <c:strRef>
              <c:f>'TP1901-T'!$AA$1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'TP1901-T'!$A$59:$A$70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'TP1901-T'!$AA$59:$AA$70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F-4A56-A1C4-52C41E8A3F68}"/>
            </c:ext>
          </c:extLst>
        </c:ser>
        <c:ser>
          <c:idx val="3"/>
          <c:order val="5"/>
          <c:tx>
            <c:strRef>
              <c:f>'TP1901-T'!$AB$1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'TP1901-T'!$A$59:$A$70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'TP1901-T'!$AB$59:$AB$70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F-4A56-A1C4-52C41E8A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51136"/>
        <c:axId val="133052672"/>
      </c:lineChart>
      <c:dateAx>
        <c:axId val="13305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052672"/>
        <c:crosses val="autoZero"/>
        <c:auto val="1"/>
        <c:lblOffset val="100"/>
        <c:baseTimeUnit val="months"/>
      </c:dateAx>
      <c:valAx>
        <c:axId val="133052672"/>
        <c:scaling>
          <c:orientation val="minMax"/>
          <c:max val="9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051136"/>
        <c:crosses val="autoZero"/>
        <c:crossBetween val="between"/>
      </c:valAx>
      <c:valAx>
        <c:axId val="133066752"/>
        <c:scaling>
          <c:orientation val="minMax"/>
          <c:max val="18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068288"/>
        <c:crosses val="max"/>
        <c:crossBetween val="between"/>
        <c:majorUnit val="2"/>
      </c:valAx>
      <c:dateAx>
        <c:axId val="1330682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306675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2056055555555549"/>
          <c:h val="4.8682055351986622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multiLvlStrRef>
              <c:f>#REF!$A$2:$A$54</c:f>
            </c:multiLvlStrRef>
          </c:cat>
          <c:val>
            <c:numRef>
              <c:f>'TP1902-O'!$G$47:$G$58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E-4331-B004-9FB4289A8DAB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multiLvlStrRef>
              <c:f>#REF!$A$2:$A$54</c:f>
            </c:multiLvlStrRef>
          </c:cat>
          <c:val>
            <c:numRef>
              <c:f>'TP1902-O'!$H$47:$H$58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2EE-4331-B004-9FB4289A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16832"/>
        <c:axId val="133415296"/>
      </c:barChart>
      <c:lineChart>
        <c:grouping val="standard"/>
        <c:varyColors val="0"/>
        <c:ser>
          <c:idx val="1"/>
          <c:order val="0"/>
          <c:tx>
            <c:strRef>
              <c:f>'TP1902-O'!$P$1</c:f>
              <c:strCache>
                <c:ptCount val="1"/>
                <c:pt idx="0">
                  <c:v>LTI-R 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'TP1902-O'!$A$47:$A$58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'TP1902-O'!$P$47:$P$58</c:f>
              <c:numCache>
                <c:formatCode>0.0</c:formatCode>
                <c:ptCount val="12"/>
                <c:pt idx="0">
                  <c:v>102.00958890135672</c:v>
                </c:pt>
                <c:pt idx="1">
                  <c:v>88.160098739310584</c:v>
                </c:pt>
                <c:pt idx="2">
                  <c:v>77.315602288541825</c:v>
                </c:pt>
                <c:pt idx="3">
                  <c:v>68.989306657468092</c:v>
                </c:pt>
                <c:pt idx="4">
                  <c:v>65.415058546477397</c:v>
                </c:pt>
                <c:pt idx="5">
                  <c:v>62.531265632816407</c:v>
                </c:pt>
                <c:pt idx="6">
                  <c:v>59.470710674992567</c:v>
                </c:pt>
                <c:pt idx="7">
                  <c:v>56.535504296698328</c:v>
                </c:pt>
                <c:pt idx="8">
                  <c:v>57.093919497573509</c:v>
                </c:pt>
                <c:pt idx="9">
                  <c:v>64.267352185089976</c:v>
                </c:pt>
                <c:pt idx="10">
                  <c:v>75.301204819277103</c:v>
                </c:pt>
                <c:pt idx="11">
                  <c:v>84.111363445201448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E-4331-B004-9FB4289A8DAB}"/>
            </c:ext>
          </c:extLst>
        </c:ser>
        <c:ser>
          <c:idx val="0"/>
          <c:order val="1"/>
          <c:tx>
            <c:strRef>
              <c:f>'TP1902-O'!$R$1</c:f>
              <c:strCache>
                <c:ptCount val="1"/>
                <c:pt idx="0">
                  <c:v>LTI-UP Rate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'TP1902-O'!$A$47:$A$58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'TP1902-O'!$R$47:$R$58</c:f>
              <c:numCache>
                <c:formatCode>0.0</c:formatCode>
                <c:ptCount val="12"/>
                <c:pt idx="0">
                  <c:v>102.00958890135672</c:v>
                </c:pt>
                <c:pt idx="1">
                  <c:v>88.160098739310584</c:v>
                </c:pt>
                <c:pt idx="2">
                  <c:v>77.315602288541825</c:v>
                </c:pt>
                <c:pt idx="3">
                  <c:v>68.989306657468092</c:v>
                </c:pt>
                <c:pt idx="4">
                  <c:v>65.415058546477397</c:v>
                </c:pt>
                <c:pt idx="5">
                  <c:v>62.531265632816407</c:v>
                </c:pt>
                <c:pt idx="6">
                  <c:v>59.470710674992567</c:v>
                </c:pt>
                <c:pt idx="7">
                  <c:v>56.535504296698328</c:v>
                </c:pt>
                <c:pt idx="8">
                  <c:v>57.093919497573509</c:v>
                </c:pt>
                <c:pt idx="9">
                  <c:v>64.267352185089976</c:v>
                </c:pt>
                <c:pt idx="10">
                  <c:v>75.301204819277103</c:v>
                </c:pt>
                <c:pt idx="11">
                  <c:v>84.111363445201448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E-4331-B004-9FB4289A8DAB}"/>
            </c:ext>
          </c:extLst>
        </c:ser>
        <c:ser>
          <c:idx val="3"/>
          <c:order val="4"/>
          <c:tx>
            <c:strRef>
              <c:f>'TP1902-O'!$V$1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'TP1902-O'!$A$47:$A$58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'TP1902-O'!$V$47:$V$58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E-4331-B004-9FB4289A8DAB}"/>
            </c:ext>
          </c:extLst>
        </c:ser>
        <c:ser>
          <c:idx val="7"/>
          <c:order val="5"/>
          <c:tx>
            <c:strRef>
              <c:f>'TP1902-O'!$W$1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EE-4331-B004-9FB4289A8D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'TP1902-O'!$A$47:$A$58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'TP1902-O'!$W$47:$W$58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EE-4331-B004-9FB4289A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87392"/>
        <c:axId val="133388928"/>
      </c:lineChart>
      <c:dateAx>
        <c:axId val="133387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388928"/>
        <c:crosses val="autoZero"/>
        <c:auto val="1"/>
        <c:lblOffset val="100"/>
        <c:baseTimeUnit val="months"/>
      </c:dateAx>
      <c:valAx>
        <c:axId val="133388928"/>
        <c:scaling>
          <c:orientation val="minMax"/>
          <c:max val="1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387392"/>
        <c:crosses val="autoZero"/>
        <c:crossBetween val="between"/>
      </c:valAx>
      <c:valAx>
        <c:axId val="133415296"/>
        <c:scaling>
          <c:orientation val="minMax"/>
          <c:max val="16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416832"/>
        <c:crosses val="max"/>
        <c:crossBetween val="between"/>
        <c:majorUnit val="2"/>
      </c:valAx>
      <c:catAx>
        <c:axId val="1334168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34152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23911365591172E-2"/>
          <c:y val="0.1176436478161416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'TP1902'!$A$47:$A$58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'TP1902'!$H$47:$H$58</c:f>
              <c:numCache>
                <c:formatCode>0_ 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B-4F1F-AFDA-E37ADFADB648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'TP1902'!$A$47:$A$58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61B-4F1F-AFDA-E37ADFAD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60608"/>
        <c:axId val="130659072"/>
      </c:barChart>
      <c:lineChart>
        <c:grouping val="standard"/>
        <c:varyColors val="0"/>
        <c:ser>
          <c:idx val="1"/>
          <c:order val="0"/>
          <c:tx>
            <c:strRef>
              <c:f>'TP1902'!$R$1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'TP1902'!$A$47:$A$58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'TP1902'!$R$47:$R$58</c:f>
              <c:numCache>
                <c:formatCode>0.0</c:formatCode>
                <c:ptCount val="12"/>
                <c:pt idx="0">
                  <c:v>102.00958890135672</c:v>
                </c:pt>
                <c:pt idx="1">
                  <c:v>88.160098739310584</c:v>
                </c:pt>
                <c:pt idx="2">
                  <c:v>77.315602288541825</c:v>
                </c:pt>
                <c:pt idx="3">
                  <c:v>68.989306657468092</c:v>
                </c:pt>
                <c:pt idx="4">
                  <c:v>65.415058546477397</c:v>
                </c:pt>
                <c:pt idx="5">
                  <c:v>62.531265632816407</c:v>
                </c:pt>
                <c:pt idx="6">
                  <c:v>59.470710674992567</c:v>
                </c:pt>
                <c:pt idx="7">
                  <c:v>56.535504296698328</c:v>
                </c:pt>
                <c:pt idx="8">
                  <c:v>57.093919497573509</c:v>
                </c:pt>
                <c:pt idx="9">
                  <c:v>64.267352185089976</c:v>
                </c:pt>
                <c:pt idx="10">
                  <c:v>75.301204819277103</c:v>
                </c:pt>
                <c:pt idx="11">
                  <c:v>84.111363445201448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B-4F1F-AFDA-E37ADFADB648}"/>
            </c:ext>
          </c:extLst>
        </c:ser>
        <c:ser>
          <c:idx val="0"/>
          <c:order val="1"/>
          <c:tx>
            <c:strRef>
              <c:f>'TP1902'!$V$1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'TP1902'!$A$47:$A$58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'TP1902'!$V$47:$V$58</c:f>
              <c:numCache>
                <c:formatCode>0.0</c:formatCode>
                <c:ptCount val="12"/>
                <c:pt idx="0">
                  <c:v>127.51198612669592</c:v>
                </c:pt>
                <c:pt idx="1">
                  <c:v>110.20012342413824</c:v>
                </c:pt>
                <c:pt idx="2">
                  <c:v>96.644502860677278</c:v>
                </c:pt>
                <c:pt idx="3">
                  <c:v>86.236633321835114</c:v>
                </c:pt>
                <c:pt idx="4">
                  <c:v>81.768823183096742</c:v>
                </c:pt>
                <c:pt idx="5">
                  <c:v>78.164082041020507</c:v>
                </c:pt>
                <c:pt idx="6">
                  <c:v>74.338388343740704</c:v>
                </c:pt>
                <c:pt idx="7">
                  <c:v>70.669380370872915</c:v>
                </c:pt>
                <c:pt idx="8">
                  <c:v>71.367399371966897</c:v>
                </c:pt>
                <c:pt idx="9">
                  <c:v>80.33419023136247</c:v>
                </c:pt>
                <c:pt idx="10">
                  <c:v>94.126506024096386</c:v>
                </c:pt>
                <c:pt idx="11">
                  <c:v>105.1392043065018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B-4F1F-AFDA-E37ADFADB648}"/>
            </c:ext>
          </c:extLst>
        </c:ser>
        <c:ser>
          <c:idx val="3"/>
          <c:order val="4"/>
          <c:tx>
            <c:strRef>
              <c:f>'TP1902'!$AA$1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'TP1902'!$A$47:$A$58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B-4F1F-AFDA-E37ADFADB648}"/>
            </c:ext>
          </c:extLst>
        </c:ser>
        <c:ser>
          <c:idx val="7"/>
          <c:order val="5"/>
          <c:tx>
            <c:strRef>
              <c:f>'TP1902'!$AB$1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1B-4F1F-AFDA-E37ADFADB64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'TP1902'!$A$47:$A$58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'TP1902'!$AB$47:$AB$58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B-4F1F-AFDA-E37ADFAD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31168"/>
        <c:axId val="130632704"/>
      </c:lineChart>
      <c:dateAx>
        <c:axId val="13063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632704"/>
        <c:crosses val="autoZero"/>
        <c:auto val="1"/>
        <c:lblOffset val="100"/>
        <c:baseTimeUnit val="months"/>
      </c:dateAx>
      <c:valAx>
        <c:axId val="130632704"/>
        <c:scaling>
          <c:orientation val="minMax"/>
          <c:max val="15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631168"/>
        <c:crosses val="autoZero"/>
        <c:crossBetween val="between"/>
      </c:valAx>
      <c:valAx>
        <c:axId val="130659072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0660608"/>
        <c:crosses val="max"/>
        <c:crossBetween val="between"/>
        <c:majorUnit val="2"/>
      </c:valAx>
      <c:dateAx>
        <c:axId val="130660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65907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'TP1902-T'!$A$49:$A$60</c:f>
              <c:numCache>
                <c:formatCode>mmm\-yy</c:formatCode>
                <c:ptCount val="1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</c:numCache>
            </c:numRef>
          </c:cat>
          <c:val>
            <c:numRef>
              <c:f>'TP1902-T'!$G$62:$G$73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E-49B3-95A0-F263733C2FDA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'TP1902-T'!$A$49:$A$60</c:f>
              <c:numCache>
                <c:formatCode>mmm\-yy</c:formatCode>
                <c:ptCount val="1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</c:numCache>
            </c:numRef>
          </c:cat>
          <c:val>
            <c:numRef>
              <c:f>'TP1902-T'!$H$49:$H$60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E-49B3-95A0-F263733C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31456"/>
        <c:axId val="133700992"/>
      </c:barChart>
      <c:lineChart>
        <c:grouping val="standard"/>
        <c:varyColors val="0"/>
        <c:ser>
          <c:idx val="1"/>
          <c:order val="0"/>
          <c:tx>
            <c:strRef>
              <c:f>'TP1902-T'!$Q$1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DC-4560-9EDC-03778D53F2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DC-4560-9EDC-03778D53F2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DC-4560-9EDC-03778D53F2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DC-4560-9EDC-03778D53F2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0B-431C-98E8-E1CCD3286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'TP1902-T'!$A$62:$A$73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'TP1902-T'!$Q$62:$Q$73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40.389353366452603</c:v>
                </c:pt>
                <c:pt idx="6">
                  <c:v>40.563014643248287</c:v>
                </c:pt>
                <c:pt idx="7">
                  <c:v>41.533413631266356</c:v>
                </c:pt>
                <c:pt idx="8">
                  <c:v>39.539757225890632</c:v>
                </c:pt>
                <c:pt idx="9">
                  <c:v>39.027436287710259</c:v>
                </c:pt>
                <c:pt idx="10">
                  <c:v>36.945357815790445</c:v>
                </c:pt>
                <c:pt idx="11">
                  <c:v>35.017683930384841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E-49B3-95A0-F263733C2FDA}"/>
            </c:ext>
          </c:extLst>
        </c:ser>
        <c:ser>
          <c:idx val="0"/>
          <c:order val="1"/>
          <c:tx>
            <c:strRef>
              <c:f>'TP1902-T'!$U$1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'TP1902-T'!$A$62:$A$73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'TP1902-T'!$U$62:$U$73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52.73427200337499</c:v>
                </c:pt>
                <c:pt idx="6">
                  <c:v>51.602249858093813</c:v>
                </c:pt>
                <c:pt idx="7">
                  <c:v>51.056877361380579</c:v>
                </c:pt>
                <c:pt idx="8">
                  <c:v>47.319358349500781</c:v>
                </c:pt>
                <c:pt idx="9">
                  <c:v>45.913682277318642</c:v>
                </c:pt>
                <c:pt idx="10">
                  <c:v>42.855918402331362</c:v>
                </c:pt>
                <c:pt idx="11">
                  <c:v>40.854679903582955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E-49B3-95A0-F263733C2FDA}"/>
            </c:ext>
          </c:extLst>
        </c:ser>
        <c:ser>
          <c:idx val="3"/>
          <c:order val="4"/>
          <c:tx>
            <c:strRef>
              <c:f>'TP1902-T'!$AB$1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'TP1902-T'!$A$62:$A$73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'TP1902-T'!$AB$62:$AB$73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E-49B3-95A0-F263733C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7920"/>
        <c:axId val="133699456"/>
      </c:lineChart>
      <c:dateAx>
        <c:axId val="13369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699456"/>
        <c:crosses val="autoZero"/>
        <c:auto val="1"/>
        <c:lblOffset val="100"/>
        <c:baseTimeUnit val="months"/>
      </c:dateAx>
      <c:valAx>
        <c:axId val="133699456"/>
        <c:scaling>
          <c:orientation val="minMax"/>
          <c:max val="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697920"/>
        <c:crosses val="autoZero"/>
        <c:crossBetween val="between"/>
      </c:valAx>
      <c:valAx>
        <c:axId val="133700992"/>
        <c:scaling>
          <c:orientation val="minMax"/>
          <c:max val="12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731456"/>
        <c:crosses val="max"/>
        <c:crossBetween val="between"/>
        <c:majorUnit val="2"/>
      </c:valAx>
      <c:dateAx>
        <c:axId val="1337314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370099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multiLvlStrRef>
              <c:f>#REF!$A$2:$A$54</c:f>
            </c:multiLvlStrRef>
          </c:cat>
          <c:val>
            <c:numRef>
              <c:f>'HK5314-O'!$G$47:$G$58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BC0-4B16-9980-E5511620324B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multiLvlStrRef>
              <c:f>#REF!$A$2:$A$54</c:f>
            </c:multiLvlStrRef>
          </c:cat>
          <c:val>
            <c:numRef>
              <c:f>'HK5314-O'!$H$47:$H$58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0-4B16-9980-E5511620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65312"/>
        <c:axId val="133963776"/>
      </c:barChart>
      <c:lineChart>
        <c:grouping val="standard"/>
        <c:varyColors val="0"/>
        <c:ser>
          <c:idx val="1"/>
          <c:order val="0"/>
          <c:tx>
            <c:strRef>
              <c:f>'HK5314-O'!$P$1</c:f>
              <c:strCache>
                <c:ptCount val="1"/>
                <c:pt idx="0">
                  <c:v>LTI-R 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'HK5314-O'!$A$47:$A$58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'HK5314-O'!$P$47:$P$58</c:f>
              <c:numCache>
                <c:formatCode>0.0</c:formatCode>
                <c:ptCount val="12"/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0-4B16-9980-E5511620324B}"/>
            </c:ext>
          </c:extLst>
        </c:ser>
        <c:ser>
          <c:idx val="0"/>
          <c:order val="1"/>
          <c:tx>
            <c:strRef>
              <c:f>'HK5314-O'!$R$1</c:f>
              <c:strCache>
                <c:ptCount val="1"/>
                <c:pt idx="0">
                  <c:v>LTI-UP Rate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'HK5314-O'!$A$47:$A$58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'HK5314-O'!$R$47:$R$58</c:f>
              <c:numCache>
                <c:formatCode>0.0</c:formatCode>
                <c:ptCount val="12"/>
                <c:pt idx="9">
                  <c:v>0</c:v>
                </c:pt>
                <c:pt idx="10">
                  <c:v>0</c:v>
                </c:pt>
                <c:pt idx="11">
                  <c:v>123.50253180190194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0-4B16-9980-E5511620324B}"/>
            </c:ext>
          </c:extLst>
        </c:ser>
        <c:ser>
          <c:idx val="3"/>
          <c:order val="4"/>
          <c:tx>
            <c:strRef>
              <c:f>'HK5314-O'!$V$1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'HK5314-O'!$A$47:$A$58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'HK5314-O'!$V$47:$V$58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0-4B16-9980-E5511620324B}"/>
            </c:ext>
          </c:extLst>
        </c:ser>
        <c:ser>
          <c:idx val="7"/>
          <c:order val="5"/>
          <c:tx>
            <c:strRef>
              <c:f>'HK5314-O'!$W$1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6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C0-4B16-9980-E551162032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'HK5314-O'!$A$47:$A$58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'HK5314-O'!$W$47:$W$58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C0-4B16-9980-E5511620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52256"/>
        <c:axId val="133953792"/>
      </c:lineChart>
      <c:dateAx>
        <c:axId val="13395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953792"/>
        <c:crosses val="autoZero"/>
        <c:auto val="1"/>
        <c:lblOffset val="100"/>
        <c:baseTimeUnit val="months"/>
      </c:dateAx>
      <c:valAx>
        <c:axId val="133953792"/>
        <c:scaling>
          <c:orientation val="minMax"/>
          <c:max val="1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952256"/>
        <c:crosses val="autoZero"/>
        <c:crossBetween val="between"/>
      </c:valAx>
      <c:valAx>
        <c:axId val="133963776"/>
        <c:scaling>
          <c:orientation val="minMax"/>
          <c:max val="16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965312"/>
        <c:crosses val="max"/>
        <c:crossBetween val="between"/>
        <c:majorUnit val="2"/>
      </c:valAx>
      <c:catAx>
        <c:axId val="133965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39637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'HK5314'!$A$47:$A$58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'HK5314'!$H$47:$H$58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CBD-4172-B2E7-859B416F7C94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'HK5314'!$A$47:$A$58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'HK5314'!$I$47:$I$58</c:f>
              <c:numCache>
                <c:formatCode>0_ 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D-4172-B2E7-859B416F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92672"/>
        <c:axId val="134091136"/>
      </c:barChart>
      <c:lineChart>
        <c:grouping val="standard"/>
        <c:varyColors val="0"/>
        <c:ser>
          <c:idx val="1"/>
          <c:order val="0"/>
          <c:tx>
            <c:strRef>
              <c:f>'HK5314'!$R$1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'HK5314'!$A$47:$A$58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'HK5314'!$R$47:$R$58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D-4172-B2E7-859B416F7C94}"/>
            </c:ext>
          </c:extLst>
        </c:ser>
        <c:ser>
          <c:idx val="0"/>
          <c:order val="1"/>
          <c:tx>
            <c:strRef>
              <c:f>'HK5314'!$V$1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'HK5314'!$A$47:$A$58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'HK5314'!$V$47:$V$58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D-4172-B2E7-859B416F7C94}"/>
            </c:ext>
          </c:extLst>
        </c:ser>
        <c:ser>
          <c:idx val="3"/>
          <c:order val="4"/>
          <c:tx>
            <c:strRef>
              <c:f>'HK5314'!$AA$1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'HK5314'!$A$47:$A$58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BD-4172-B2E7-859B416F7C94}"/>
            </c:ext>
          </c:extLst>
        </c:ser>
        <c:ser>
          <c:idx val="7"/>
          <c:order val="5"/>
          <c:tx>
            <c:strRef>
              <c:f>'HK5314'!$AB$1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BD-4172-B2E7-859B416F7C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'HK5314'!$A$47:$A$58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BD-4172-B2E7-859B416F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5520"/>
        <c:axId val="134077056"/>
      </c:lineChart>
      <c:dateAx>
        <c:axId val="13407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077056"/>
        <c:crosses val="autoZero"/>
        <c:auto val="1"/>
        <c:lblOffset val="100"/>
        <c:baseTimeUnit val="months"/>
      </c:dateAx>
      <c:valAx>
        <c:axId val="134077056"/>
        <c:scaling>
          <c:orientation val="minMax"/>
          <c:max val="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075520"/>
        <c:crosses val="autoZero"/>
        <c:crossBetween val="between"/>
      </c:valAx>
      <c:valAx>
        <c:axId val="13409113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092672"/>
        <c:crosses val="max"/>
        <c:crossBetween val="between"/>
        <c:majorUnit val="2"/>
      </c:valAx>
      <c:dateAx>
        <c:axId val="1340926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09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'HK5314-T'!$G$47:$G$58</c:f>
              <c:numCache>
                <c:formatCode>0_ 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2-4D0A-90C0-54F78A8E8D24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'HK5314-T'!$H$47:$H$58</c:f>
              <c:numCache>
                <c:formatCode>0_ 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2-4D0A-90C0-54F78A8E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38432"/>
        <c:axId val="134336896"/>
      </c:barChart>
      <c:lineChart>
        <c:grouping val="standard"/>
        <c:varyColors val="0"/>
        <c:ser>
          <c:idx val="1"/>
          <c:order val="0"/>
          <c:tx>
            <c:strRef>
              <c:f>'HK5314-T'!$Q$1</c:f>
              <c:strCache>
                <c:ptCount val="1"/>
                <c:pt idx="0">
                  <c:v>ALL Employee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1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D2-4D0A-90C0-54F78A8E8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'HK5314-T'!$A$47:$A$58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'HK5314-T'!$Q$47:$Q$58</c:f>
              <c:numCache>
                <c:formatCode>0.0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142.36902050113895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2-4D0A-90C0-54F78A8E8D24}"/>
            </c:ext>
          </c:extLst>
        </c:ser>
        <c:ser>
          <c:idx val="0"/>
          <c:order val="1"/>
          <c:tx>
            <c:strRef>
              <c:f>'HK5314-T'!$U$1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11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D2-4D0A-90C0-54F78A8E8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'HK5314-T'!$A$47:$A$58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'HK5314-T'!$U$47:$U$58</c:f>
              <c:numCache>
                <c:formatCode>0.0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158.95724050230487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2-4D0A-90C0-54F78A8E8D24}"/>
            </c:ext>
          </c:extLst>
        </c:ser>
        <c:ser>
          <c:idx val="3"/>
          <c:order val="4"/>
          <c:tx>
            <c:strRef>
              <c:f>'HK5314-T'!$Z$1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'HK5314-T'!$A$47:$A$58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'HK5314-T'!$Z$47:$Z$58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D2-4D0A-90C0-54F78A8E8D24}"/>
            </c:ext>
          </c:extLst>
        </c:ser>
        <c:ser>
          <c:idx val="7"/>
          <c:order val="5"/>
          <c:tx>
            <c:strRef>
              <c:f>'HK5314-T'!$AA$1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'HK5314-T'!$A$47:$A$58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'HK5314-T'!$AA$47:$AA$58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D2-4D0A-90C0-54F78A8E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7184"/>
        <c:axId val="134318720"/>
      </c:lineChart>
      <c:dateAx>
        <c:axId val="134317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318720"/>
        <c:crosses val="autoZero"/>
        <c:auto val="1"/>
        <c:lblOffset val="100"/>
        <c:baseTimeUnit val="months"/>
      </c:dateAx>
      <c:valAx>
        <c:axId val="134318720"/>
        <c:scaling>
          <c:orientation val="minMax"/>
          <c:max val="17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317184"/>
        <c:crosses val="autoZero"/>
        <c:crossBetween val="between"/>
      </c:valAx>
      <c:valAx>
        <c:axId val="13433689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338432"/>
        <c:crosses val="max"/>
        <c:crossBetween val="between"/>
        <c:majorUnit val="2"/>
      </c:valAx>
      <c:catAx>
        <c:axId val="1343384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336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'GA1901'!$A$47:$A$58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'GA1901'!$H$47:$H$58</c:f>
              <c:numCache>
                <c:formatCode>0_ 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916-9AC7-78CFCB1D1A20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'GA1901'!$A$47:$A$58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'GA1901'!$I$47:$I$58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DF3-4916-9AC7-78CFCB1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35424"/>
        <c:axId val="134533888"/>
      </c:barChart>
      <c:lineChart>
        <c:grouping val="standard"/>
        <c:varyColors val="0"/>
        <c:ser>
          <c:idx val="1"/>
          <c:order val="0"/>
          <c:tx>
            <c:strRef>
              <c:f>'GA1901'!$R$1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'GA1901'!$R$47:$R$58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64.391500321957508</c:v>
                </c:pt>
                <c:pt idx="3">
                  <c:v>52.662067512770548</c:v>
                </c:pt>
                <c:pt idx="4">
                  <c:v>42.846737220960627</c:v>
                </c:pt>
                <c:pt idx="5">
                  <c:v>35.493717611982682</c:v>
                </c:pt>
                <c:pt idx="6">
                  <c:v>33.747300215982719</c:v>
                </c:pt>
                <c:pt idx="7">
                  <c:v>33.358908496513997</c:v>
                </c:pt>
                <c:pt idx="8">
                  <c:v>33.358908496513997</c:v>
                </c:pt>
                <c:pt idx="9">
                  <c:v>33.358908496513997</c:v>
                </c:pt>
                <c:pt idx="10">
                  <c:v>32.985882042485819</c:v>
                </c:pt>
                <c:pt idx="11">
                  <c:v>36.896284544146404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3-4916-9AC7-78CFCB1D1A20}"/>
            </c:ext>
          </c:extLst>
        </c:ser>
        <c:ser>
          <c:idx val="0"/>
          <c:order val="1"/>
          <c:tx>
            <c:strRef>
              <c:f>'GA1901'!$V$1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'GA1901'!$V$47:$V$58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80.489375402446868</c:v>
                </c:pt>
                <c:pt idx="3">
                  <c:v>65.827584390963182</c:v>
                </c:pt>
                <c:pt idx="4">
                  <c:v>53.558421526200767</c:v>
                </c:pt>
                <c:pt idx="5">
                  <c:v>44.367147014978343</c:v>
                </c:pt>
                <c:pt idx="6">
                  <c:v>42.184125269978388</c:v>
                </c:pt>
                <c:pt idx="7">
                  <c:v>41.698635620642484</c:v>
                </c:pt>
                <c:pt idx="8">
                  <c:v>41.698635620642484</c:v>
                </c:pt>
                <c:pt idx="9">
                  <c:v>41.698635620642484</c:v>
                </c:pt>
                <c:pt idx="10">
                  <c:v>41.232352553107262</c:v>
                </c:pt>
                <c:pt idx="11">
                  <c:v>46.120355680182996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3-4916-9AC7-78CFCB1D1A20}"/>
            </c:ext>
          </c:extLst>
        </c:ser>
        <c:ser>
          <c:idx val="3"/>
          <c:order val="4"/>
          <c:tx>
            <c:strRef>
              <c:f>'GA1901'!$AA$1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'GA1901'!$AA$47:$AA$58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3-4916-9AC7-78CFCB1D1A20}"/>
            </c:ext>
          </c:extLst>
        </c:ser>
        <c:ser>
          <c:idx val="7"/>
          <c:order val="5"/>
          <c:tx>
            <c:strRef>
              <c:f>'GA1901'!$AB$1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F3-4916-9AC7-78CFCB1D1A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'GA1901'!$AB$47:$AB$58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3-4916-9AC7-78CFCB1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14176"/>
        <c:axId val="134515712"/>
      </c:lineChart>
      <c:dateAx>
        <c:axId val="13451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515712"/>
        <c:crosses val="autoZero"/>
        <c:auto val="1"/>
        <c:lblOffset val="100"/>
        <c:baseTimeUnit val="months"/>
      </c:dateAx>
      <c:valAx>
        <c:axId val="134515712"/>
        <c:scaling>
          <c:orientation val="minMax"/>
          <c:max val="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514176"/>
        <c:crosses val="autoZero"/>
        <c:crossBetween val="between"/>
      </c:valAx>
      <c:valAx>
        <c:axId val="134533888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535424"/>
        <c:crosses val="max"/>
        <c:crossBetween val="between"/>
        <c:majorUnit val="2"/>
      </c:valAx>
      <c:dateAx>
        <c:axId val="1345354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53388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'TMCLK I&amp;M'!$A$47:$A$58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'TMCLK I&amp;M'!$H$49:$H$60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C7F-4F67-8215-49140845F60A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'TMCLK I&amp;M'!$A$47:$A$58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'TMCLK I&amp;M'!$I$49:$I$60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C7F-4F67-8215-49140845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79744"/>
        <c:axId val="126077952"/>
      </c:barChart>
      <c:lineChart>
        <c:grouping val="standard"/>
        <c:varyColors val="0"/>
        <c:ser>
          <c:idx val="1"/>
          <c:order val="0"/>
          <c:tx>
            <c:strRef>
              <c:f>'TMCLK I&amp;M'!$R$1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'TMCLK I&amp;M'!$A$49:$A$60</c:f>
              <c:numCache>
                <c:formatCode>mmm\-yy</c:formatCode>
                <c:ptCount val="1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</c:numCache>
            </c:numRef>
          </c:cat>
          <c:val>
            <c:numRef>
              <c:f>'TMCLK I&amp;M'!$R$49:$R$60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F-4F67-8215-49140845F60A}"/>
            </c:ext>
          </c:extLst>
        </c:ser>
        <c:ser>
          <c:idx val="0"/>
          <c:order val="1"/>
          <c:tx>
            <c:strRef>
              <c:f>'TMCLK I&amp;M'!$V$1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'TMCLK I&amp;M'!$A$49:$A$60</c:f>
              <c:numCache>
                <c:formatCode>mmm\-yy</c:formatCode>
                <c:ptCount val="1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</c:numCache>
            </c:numRef>
          </c:cat>
          <c:val>
            <c:numRef>
              <c:f>'TMCLK I&amp;M'!$V$49:$V$60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F-4F67-8215-49140845F60A}"/>
            </c:ext>
          </c:extLst>
        </c:ser>
        <c:ser>
          <c:idx val="3"/>
          <c:order val="4"/>
          <c:tx>
            <c:strRef>
              <c:f>'TMCLK I&amp;M'!$AA$1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'TMCLK I&amp;M'!$A$49:$A$60</c:f>
              <c:numCache>
                <c:formatCode>mmm\-yy</c:formatCode>
                <c:ptCount val="1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</c:numCache>
            </c:numRef>
          </c:cat>
          <c:val>
            <c:numRef>
              <c:f>'TMCLK I&amp;M'!$AA$49:$AA$60</c:f>
              <c:numCache>
                <c:formatCode>General</c:formatCode>
                <c:ptCount val="12"/>
                <c:pt idx="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F-4F67-8215-49140845F60A}"/>
            </c:ext>
          </c:extLst>
        </c:ser>
        <c:ser>
          <c:idx val="7"/>
          <c:order val="5"/>
          <c:tx>
            <c:strRef>
              <c:f>'TMCLK I&amp;M'!$AB$1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'TMCLK I&amp;M'!$A$49:$A$60</c:f>
              <c:numCache>
                <c:formatCode>mmm\-yy</c:formatCode>
                <c:ptCount val="12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</c:numCache>
            </c:numRef>
          </c:cat>
          <c:val>
            <c:numRef>
              <c:f>'TMCLK I&amp;M'!$AB$49:$AB$60</c:f>
              <c:numCache>
                <c:formatCode>General</c:formatCode>
                <c:ptCount val="12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F-4F67-8215-49140845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74880"/>
        <c:axId val="126076416"/>
      </c:lineChart>
      <c:dateAx>
        <c:axId val="126074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076416"/>
        <c:crosses val="autoZero"/>
        <c:auto val="1"/>
        <c:lblOffset val="100"/>
        <c:baseTimeUnit val="months"/>
      </c:dateAx>
      <c:valAx>
        <c:axId val="126076416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074880"/>
        <c:crosses val="autoZero"/>
        <c:crossBetween val="between"/>
      </c:valAx>
      <c:valAx>
        <c:axId val="126077952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079744"/>
        <c:crosses val="max"/>
        <c:crossBetween val="between"/>
        <c:majorUnit val="2"/>
      </c:valAx>
      <c:dateAx>
        <c:axId val="1260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607795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'GA1901-T'!$G$1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'GA1901-T'!$A$53:$A$64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'GA1901-T'!$G$53:$G$64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B-4E33-BD13-67D2DD3080C7}"/>
            </c:ext>
          </c:extLst>
        </c:ser>
        <c:ser>
          <c:idx val="6"/>
          <c:order val="3"/>
          <c:tx>
            <c:strRef>
              <c:f>'GA1901-T'!$H$1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'GA1901-T'!$A$53:$A$64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'GA1901-T'!$H$53:$H$64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B-4E33-BD13-67D2DD30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07712"/>
        <c:axId val="133506176"/>
      </c:barChart>
      <c:lineChart>
        <c:grouping val="standard"/>
        <c:varyColors val="0"/>
        <c:ser>
          <c:idx val="1"/>
          <c:order val="0"/>
          <c:tx>
            <c:strRef>
              <c:f>'GA1901-T'!$Q$1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'GA1901-T'!$A$53:$A$64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'GA1901-T'!$Q$53:$Q$64</c:f>
              <c:numCache>
                <c:formatCode>0.0</c:formatCode>
                <c:ptCount val="12"/>
                <c:pt idx="0">
                  <c:v>32.630685897017557</c:v>
                </c:pt>
                <c:pt idx="1">
                  <c:v>32.267432480397538</c:v>
                </c:pt>
                <c:pt idx="2">
                  <c:v>32.267432480397538</c:v>
                </c:pt>
                <c:pt idx="3">
                  <c:v>32.267432480397538</c:v>
                </c:pt>
                <c:pt idx="4">
                  <c:v>31.918289179699968</c:v>
                </c:pt>
                <c:pt idx="5">
                  <c:v>35.452192718119619</c:v>
                </c:pt>
                <c:pt idx="6">
                  <c:v>40.633888663145065</c:v>
                </c:pt>
                <c:pt idx="7">
                  <c:v>93.040565686639368</c:v>
                </c:pt>
                <c:pt idx="8">
                  <c:v>55.410871613010471</c:v>
                </c:pt>
                <c:pt idx="9">
                  <c:v>69.376994588594428</c:v>
                </c:pt>
                <c:pt idx="10">
                  <c:v>95.73958831977022</c:v>
                </c:pt>
                <c:pt idx="11">
                  <c:v>169.29067208396816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B-4E33-BD13-67D2DD3080C7}"/>
            </c:ext>
          </c:extLst>
        </c:ser>
        <c:ser>
          <c:idx val="0"/>
          <c:order val="1"/>
          <c:tx>
            <c:strRef>
              <c:f>'GA1901-T'!$U$1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5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DE-4464-B9F7-9BE959E117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'GA1901-T'!$A$53:$A$64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'GA1901-T'!$U$53:$U$64</c:f>
              <c:numCache>
                <c:formatCode>0.0</c:formatCode>
                <c:ptCount val="12"/>
                <c:pt idx="0">
                  <c:v>33.229215125938723</c:v>
                </c:pt>
                <c:pt idx="1">
                  <c:v>32.85259042675515</c:v>
                </c:pt>
                <c:pt idx="2">
                  <c:v>32.85259042675515</c:v>
                </c:pt>
                <c:pt idx="3">
                  <c:v>32.85259042675515</c:v>
                </c:pt>
                <c:pt idx="4">
                  <c:v>32.490740139060371</c:v>
                </c:pt>
                <c:pt idx="5">
                  <c:v>36.277888626881918</c:v>
                </c:pt>
                <c:pt idx="6">
                  <c:v>42.358522534733986</c:v>
                </c:pt>
                <c:pt idx="7">
                  <c:v>97.589538401483367</c:v>
                </c:pt>
                <c:pt idx="8">
                  <c:v>58.668231152830742</c:v>
                </c:pt>
                <c:pt idx="9">
                  <c:v>74.161969741916351</c:v>
                </c:pt>
                <c:pt idx="10">
                  <c:v>103.18852543597151</c:v>
                </c:pt>
                <c:pt idx="11">
                  <c:v>186.81113394358303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B-4E33-BD13-67D2DD3080C7}"/>
            </c:ext>
          </c:extLst>
        </c:ser>
        <c:ser>
          <c:idx val="7"/>
          <c:order val="4"/>
          <c:tx>
            <c:strRef>
              <c:f>'GA1901-T'!$AA$1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'GA1901-T'!$A$53:$A$64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'GA1901-T'!$AA$53:$AA$64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B-4E33-BD13-67D2DD3080C7}"/>
            </c:ext>
          </c:extLst>
        </c:ser>
        <c:ser>
          <c:idx val="3"/>
          <c:order val="5"/>
          <c:tx>
            <c:strRef>
              <c:f>'GA1901-T'!$AB$1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'GA1901-T'!$A$53:$A$64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'GA1901-T'!$AB$53:$AB$64</c:f>
              <c:numCache>
                <c:formatCode>General</c:formatCode>
                <c:ptCount val="12"/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B-4E33-BD13-67D2DD30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0912"/>
        <c:axId val="134872448"/>
      </c:lineChart>
      <c:dateAx>
        <c:axId val="13487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872448"/>
        <c:crosses val="autoZero"/>
        <c:auto val="1"/>
        <c:lblOffset val="100"/>
        <c:baseTimeUnit val="months"/>
      </c:dateAx>
      <c:valAx>
        <c:axId val="134872448"/>
        <c:scaling>
          <c:orientation val="minMax"/>
          <c:max val="2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870912"/>
        <c:crosses val="autoZero"/>
        <c:crossBetween val="between"/>
      </c:valAx>
      <c:valAx>
        <c:axId val="133506176"/>
        <c:scaling>
          <c:orientation val="minMax"/>
          <c:max val="20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507712"/>
        <c:crosses val="max"/>
        <c:crossBetween val="between"/>
        <c:majorUnit val="2"/>
      </c:valAx>
      <c:dateAx>
        <c:axId val="133507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35061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'GA2001'!$A$47:$A$58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'GA2001'!$H$47:$H$58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79C-4BA4-B859-012AB6F82D1A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'GA2001'!$A$47:$A$58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'GA2001'!$I$47:$I$58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79C-4BA4-B859-012AB6F8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99040"/>
        <c:axId val="134997504"/>
      </c:barChart>
      <c:lineChart>
        <c:grouping val="standard"/>
        <c:varyColors val="0"/>
        <c:ser>
          <c:idx val="1"/>
          <c:order val="0"/>
          <c:tx>
            <c:strRef>
              <c:f>'GA2001'!$R$1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'GA2001'!$R$47:$R$58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C-4BA4-B859-012AB6F82D1A}"/>
            </c:ext>
          </c:extLst>
        </c:ser>
        <c:ser>
          <c:idx val="0"/>
          <c:order val="1"/>
          <c:tx>
            <c:strRef>
              <c:f>'GA2001'!$V$1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'GA2001'!$V$47:$V$58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C-4BA4-B859-012AB6F82D1A}"/>
            </c:ext>
          </c:extLst>
        </c:ser>
        <c:ser>
          <c:idx val="3"/>
          <c:order val="4"/>
          <c:tx>
            <c:strRef>
              <c:f>'GA2001'!$AA$1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'GA2001'!$AA$47:$AA$58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C-4BA4-B859-012AB6F82D1A}"/>
            </c:ext>
          </c:extLst>
        </c:ser>
        <c:ser>
          <c:idx val="7"/>
          <c:order val="5"/>
          <c:tx>
            <c:strRef>
              <c:f>'GA2001'!$AB$1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9C-4BA4-B859-012AB6F82D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'GA2001'!$A$47:$A$58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'GA2001'!$AB$47:$AB$58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C-4BA4-B859-012AB6F82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81888"/>
        <c:axId val="134995968"/>
      </c:lineChart>
      <c:dateAx>
        <c:axId val="13498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995968"/>
        <c:crosses val="autoZero"/>
        <c:auto val="1"/>
        <c:lblOffset val="100"/>
        <c:baseTimeUnit val="months"/>
      </c:dateAx>
      <c:valAx>
        <c:axId val="134995968"/>
        <c:scaling>
          <c:orientation val="minMax"/>
          <c:max val="6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981888"/>
        <c:crosses val="autoZero"/>
        <c:crossBetween val="between"/>
      </c:valAx>
      <c:valAx>
        <c:axId val="13499750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999040"/>
        <c:crosses val="max"/>
        <c:crossBetween val="between"/>
        <c:majorUnit val="2"/>
      </c:valAx>
      <c:dateAx>
        <c:axId val="1349990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99750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'GA2001-T'!$G$51:$G$62</c:f>
              <c:numCache>
                <c:formatCode>0_ 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2-4D73-950B-0BC56C4C57AE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'GA2001-T'!$H$51:$H$62</c:f>
              <c:numCache>
                <c:formatCode>0_ 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2-4D73-950B-0BC56C4C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21920"/>
        <c:axId val="160720384"/>
      </c:barChart>
      <c:lineChart>
        <c:grouping val="standard"/>
        <c:varyColors val="0"/>
        <c:ser>
          <c:idx val="1"/>
          <c:order val="0"/>
          <c:tx>
            <c:strRef>
              <c:f>'GA2001-T'!$Q$1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1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5E-4EF1-9CC2-E0AC81B993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'GA2001-T'!$A$67:$A$78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'GA2001-T'!$Q$57:$Q$68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2-4D73-950B-0BC56C4C57AE}"/>
            </c:ext>
          </c:extLst>
        </c:ser>
        <c:ser>
          <c:idx val="0"/>
          <c:order val="1"/>
          <c:tx>
            <c:strRef>
              <c:f>'GA2001-T'!$U$1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'GA2001-T'!$A$67:$A$78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'GA2001-T'!$U$67:$U$78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2-4D73-950B-0BC56C4C57AE}"/>
            </c:ext>
          </c:extLst>
        </c:ser>
        <c:ser>
          <c:idx val="7"/>
          <c:order val="4"/>
          <c:tx>
            <c:strRef>
              <c:f>'GA2001-T'!$AB$1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'GA2001-T'!$A$67:$A$78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'GA2001-T'!$AB$65:$AB$76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2-4D73-950B-0BC56C4C57AE}"/>
            </c:ext>
          </c:extLst>
        </c:ser>
        <c:ser>
          <c:idx val="3"/>
          <c:order val="5"/>
          <c:tx>
            <c:strRef>
              <c:f>'GA2001-T'!$AC$1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'GA2001-T'!$A$67:$A$78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'GA2001-T'!$AC$67:$AC$78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2-4D73-950B-0BC56C4C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8864"/>
        <c:axId val="160718848"/>
      </c:lineChart>
      <c:dateAx>
        <c:axId val="16070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0718848"/>
        <c:crosses val="autoZero"/>
        <c:auto val="1"/>
        <c:lblOffset val="100"/>
        <c:baseTimeUnit val="months"/>
      </c:dateAx>
      <c:valAx>
        <c:axId val="160718848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0708864"/>
        <c:crosses val="autoZero"/>
        <c:crossBetween val="between"/>
      </c:valAx>
      <c:valAx>
        <c:axId val="16072038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0721920"/>
        <c:crosses val="max"/>
        <c:crossBetween val="between"/>
        <c:majorUnit val="2"/>
      </c:valAx>
      <c:catAx>
        <c:axId val="1607219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07203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'GA2002-T'!$G$51:$G$62</c:f>
              <c:numCache>
                <c:formatCode>0_ 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B-4E33-BD13-67D2DD3080C7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'GA2002-T'!$H$51:$H$62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EBB-4E33-BD13-67D2DD30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04544"/>
        <c:axId val="161003008"/>
      </c:barChart>
      <c:lineChart>
        <c:grouping val="standard"/>
        <c:varyColors val="0"/>
        <c:ser>
          <c:idx val="1"/>
          <c:order val="0"/>
          <c:tx>
            <c:strRef>
              <c:f>'GA2002-T'!$Q$1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7"/>
              <c:layout>
                <c:manualLayout>
                  <c:x val="-5.5371939395527803E-3"/>
                  <c:y val="2.2742696109840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F-4377-9DCA-C3955B3ECF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'GA2002-T'!$A$51:$A$62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'GA2002-T'!$Q$51:$Q$62</c:f>
              <c:numCache>
                <c:formatCode>0.0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486.38132295719845</c:v>
                </c:pt>
                <c:pt idx="10">
                  <c:v>304.97102775236351</c:v>
                </c:pt>
                <c:pt idx="11">
                  <c:v>222.22222222222223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B-4E33-BD13-67D2DD3080C7}"/>
            </c:ext>
          </c:extLst>
        </c:ser>
        <c:ser>
          <c:idx val="0"/>
          <c:order val="1"/>
          <c:tx>
            <c:strRef>
              <c:f>'GA2002-T'!$U$1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7"/>
              <c:layout>
                <c:manualLayout>
                  <c:x val="-2.9046860816439198E-2"/>
                  <c:y val="-2.53759612154360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F-4377-9DCA-C3955B3ECF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'GA2002-T'!$A$51:$A$62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'GA2002-T'!$U$51:$U$62</c:f>
              <c:numCache>
                <c:formatCode>0.0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675.67567567567562</c:v>
                </c:pt>
                <c:pt idx="10">
                  <c:v>430.10752688172045</c:v>
                </c:pt>
                <c:pt idx="11">
                  <c:v>306.93677102516881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B-4E33-BD13-67D2DD3080C7}"/>
            </c:ext>
          </c:extLst>
        </c:ser>
        <c:ser>
          <c:idx val="7"/>
          <c:order val="4"/>
          <c:tx>
            <c:strRef>
              <c:f>'GA2002-T'!$AA$1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'GA2002-T'!$A$51:$A$62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'GA2002-T'!$AA$51:$AA$62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B-4E33-BD13-67D2DD3080C7}"/>
            </c:ext>
          </c:extLst>
        </c:ser>
        <c:ser>
          <c:idx val="3"/>
          <c:order val="5"/>
          <c:tx>
            <c:strRef>
              <c:f>'GA2002-T'!$AB$1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'GA2002-T'!$A$51:$A$62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'GA2002-T'!$AB$51:$AB$62</c:f>
              <c:numCache>
                <c:formatCode>General</c:formatCode>
                <c:ptCount val="12"/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B-4E33-BD13-67D2DD30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1001472"/>
      </c:lineChart>
      <c:dateAx>
        <c:axId val="16097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001472"/>
        <c:crosses val="autoZero"/>
        <c:auto val="1"/>
        <c:lblOffset val="100"/>
        <c:baseTimeUnit val="months"/>
      </c:dateAx>
      <c:valAx>
        <c:axId val="161001472"/>
        <c:scaling>
          <c:orientation val="minMax"/>
          <c:max val="7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0975104"/>
        <c:crosses val="autoZero"/>
        <c:crossBetween val="between"/>
      </c:valAx>
      <c:valAx>
        <c:axId val="161003008"/>
        <c:scaling>
          <c:orientation val="minMax"/>
          <c:max val="14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004544"/>
        <c:crosses val="max"/>
        <c:crossBetween val="between"/>
        <c:majorUnit val="2"/>
      </c:valAx>
      <c:catAx>
        <c:axId val="1610045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0030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Plant!$A$47:$A$58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Plant!$H$50:$H$61</c:f>
              <c:numCache>
                <c:formatCode>0_ 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F-4CBE-AA65-E0DF69F9BCFB}"/>
            </c:ext>
          </c:extLst>
        </c:ser>
        <c:ser>
          <c:idx val="6"/>
          <c:order val="3"/>
          <c:tx>
            <c:strRef>
              <c:f>Plant!$I$1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numRef>
              <c:f>Plant!$A$47:$A$58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Plant!$I$50:$I$61</c:f>
              <c:numCache>
                <c:formatCode>0_ </c:formatCode>
                <c:ptCount val="12"/>
                <c:pt idx="6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F-4CBE-AA65-E0DF69F9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18944"/>
        <c:axId val="161081984"/>
      </c:barChart>
      <c:lineChart>
        <c:grouping val="standard"/>
        <c:varyColors val="0"/>
        <c:ser>
          <c:idx val="1"/>
          <c:order val="0"/>
          <c:tx>
            <c:strRef>
              <c:f>Plant!$R$1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Plant!$A$52:$A$63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Plant!$R$52:$R$63</c:f>
              <c:numCache>
                <c:formatCode>0.0</c:formatCode>
                <c:ptCount val="12"/>
                <c:pt idx="0">
                  <c:v>3.6858478187152608</c:v>
                </c:pt>
                <c:pt idx="1">
                  <c:v>3.7355387954381598</c:v>
                </c:pt>
                <c:pt idx="2">
                  <c:v>3.7710234557658948</c:v>
                </c:pt>
                <c:pt idx="3">
                  <c:v>3.8409832917226812</c:v>
                </c:pt>
                <c:pt idx="4">
                  <c:v>7.9320697546214225</c:v>
                </c:pt>
                <c:pt idx="5">
                  <c:v>8.1309076125622521</c:v>
                </c:pt>
                <c:pt idx="6">
                  <c:v>4.2602320122353863</c:v>
                </c:pt>
                <c:pt idx="7">
                  <c:v>8.8867560674327049</c:v>
                </c:pt>
                <c:pt idx="8">
                  <c:v>9.0129064820823412</c:v>
                </c:pt>
                <c:pt idx="9">
                  <c:v>13.657843699636702</c:v>
                </c:pt>
                <c:pt idx="10">
                  <c:v>13.799130654768749</c:v>
                </c:pt>
                <c:pt idx="11">
                  <c:v>13.841979956813022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F-4CBE-AA65-E0DF69F9BCFB}"/>
            </c:ext>
          </c:extLst>
        </c:ser>
        <c:ser>
          <c:idx val="0"/>
          <c:order val="1"/>
          <c:tx>
            <c:strRef>
              <c:f>Plant!$V$1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Plant!$A$52:$A$63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Plant!$V$52:$V$63</c:f>
              <c:numCache>
                <c:formatCode>0.0</c:formatCode>
                <c:ptCount val="12"/>
                <c:pt idx="0">
                  <c:v>4.544863713171833</c:v>
                </c:pt>
                <c:pt idx="1">
                  <c:v>4.5951827779901775</c:v>
                </c:pt>
                <c:pt idx="2">
                  <c:v>4.6270376316970587</c:v>
                </c:pt>
                <c:pt idx="3">
                  <c:v>4.7029388664976741</c:v>
                </c:pt>
                <c:pt idx="4">
                  <c:v>9.6860368030654378</c:v>
                </c:pt>
                <c:pt idx="5">
                  <c:v>9.9034414459024518</c:v>
                </c:pt>
                <c:pt idx="6">
                  <c:v>5.1741569487375569</c:v>
                </c:pt>
                <c:pt idx="7">
                  <c:v>10.733172264194888</c:v>
                </c:pt>
                <c:pt idx="8">
                  <c:v>10.87765251556592</c:v>
                </c:pt>
                <c:pt idx="9">
                  <c:v>16.485944084073918</c:v>
                </c:pt>
                <c:pt idx="10">
                  <c:v>16.658892516825482</c:v>
                </c:pt>
                <c:pt idx="11">
                  <c:v>16.692112865390349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F-4CBE-AA65-E0DF69F9BCFB}"/>
            </c:ext>
          </c:extLst>
        </c:ser>
        <c:ser>
          <c:idx val="3"/>
          <c:order val="4"/>
          <c:tx>
            <c:strRef>
              <c:f>Plant!$AA$1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Plant!$A$52:$A$63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Plant!$AA$50:$AA$61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F-4CBE-AA65-E0DF69F9BCFB}"/>
            </c:ext>
          </c:extLst>
        </c:ser>
        <c:ser>
          <c:idx val="7"/>
          <c:order val="5"/>
          <c:tx>
            <c:strRef>
              <c:f>Plant!$AB$1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Plant!$A$52:$A$63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Plant!$AB$50:$AB$61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F-4CBE-AA65-E0DF69F9BCFB}"/>
            </c:ext>
          </c:extLst>
        </c:ser>
        <c:ser>
          <c:idx val="2"/>
          <c:order val="6"/>
          <c:cat>
            <c:numRef>
              <c:f>Plant!$A$52:$A$63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'Plant-T'!$H$61</c:f>
              <c:numCache>
                <c:formatCode>0_ 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7-40FA-AEA8-59D981D1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62272"/>
        <c:axId val="161080448"/>
      </c:lineChart>
      <c:dateAx>
        <c:axId val="16106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080448"/>
        <c:crosses val="autoZero"/>
        <c:auto val="1"/>
        <c:lblOffset val="100"/>
        <c:baseTimeUnit val="months"/>
      </c:dateAx>
      <c:valAx>
        <c:axId val="161080448"/>
        <c:scaling>
          <c:orientation val="minMax"/>
          <c:max val="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062272"/>
        <c:crosses val="autoZero"/>
        <c:crossBetween val="between"/>
      </c:valAx>
      <c:valAx>
        <c:axId val="16108198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218944"/>
        <c:crosses val="max"/>
        <c:crossBetween val="between"/>
        <c:majorUnit val="2"/>
      </c:valAx>
      <c:dateAx>
        <c:axId val="1612189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08198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86950422222222223"/>
          <c:h val="5.1672854771560209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invertIfNegative val="0"/>
          <c:cat>
            <c:multiLvlStrRef>
              <c:f>#REF!$A$2:$A$54</c:f>
            </c:multiLvlStrRef>
          </c:cat>
          <c:val>
            <c:numRef>
              <c:f>'GA2102'!$G$63:$G$74</c:f>
              <c:numCache>
                <c:formatCode>0_ </c:formatCode>
                <c:ptCount val="12"/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0-41A3-9ADE-83ECB9CCA8C4}"/>
            </c:ext>
          </c:extLst>
        </c:ser>
        <c:ser>
          <c:idx val="6"/>
          <c:order val="3"/>
          <c:tx>
            <c:v>No. of LTI</c:v>
          </c:tx>
          <c:invertIfNegative val="0"/>
          <c:cat>
            <c:multiLvlStrRef>
              <c:f>#REF!$A$2:$A$54</c:f>
            </c:multiLvlStrRef>
          </c:cat>
          <c:val>
            <c:numRef>
              <c:f>'GA2102'!$H$63:$H$74</c:f>
              <c:numCache>
                <c:formatCode>0_ </c:formatCode>
                <c:ptCount val="12"/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0-41A3-9ADE-83ECB9CC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78688"/>
        <c:axId val="161372800"/>
      </c:barChart>
      <c:lineChart>
        <c:grouping val="standard"/>
        <c:varyColors val="0"/>
        <c:ser>
          <c:idx val="1"/>
          <c:order val="0"/>
          <c:tx>
            <c:strRef>
              <c:f>'GA2102'!$Q$1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'GA2102'!$A$69:$A$80</c:f>
              <c:numCache>
                <c:formatCode>mmm\-yy</c:formatCode>
                <c:ptCount val="12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</c:numCache>
            </c:numRef>
          </c:cat>
          <c:val>
            <c:numRef>
              <c:f>'GA2102'!$Q$63:$Q$74</c:f>
              <c:numCache>
                <c:formatCode>0.0</c:formatCode>
                <c:ptCount val="12"/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0-41A3-9ADE-83ECB9CCA8C4}"/>
            </c:ext>
          </c:extLst>
        </c:ser>
        <c:ser>
          <c:idx val="0"/>
          <c:order val="1"/>
          <c:tx>
            <c:strRef>
              <c:f>'GA2102'!$U$1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'GA2102'!$A$69:$A$80</c:f>
              <c:numCache>
                <c:formatCode>mmm\-yy</c:formatCode>
                <c:ptCount val="12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</c:numCache>
            </c:numRef>
          </c:cat>
          <c:val>
            <c:numRef>
              <c:f>'GA2102'!$U$69:$U$80</c:f>
              <c:numCache>
                <c:formatCode>0.0</c:formatCode>
                <c:ptCount val="1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20-41A3-9ADE-83ECB9CCA8C4}"/>
            </c:ext>
          </c:extLst>
        </c:ser>
        <c:ser>
          <c:idx val="3"/>
          <c:order val="4"/>
          <c:tx>
            <c:strRef>
              <c:f>'GA2102'!$AB$1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'GA2102'!$A$69:$A$80</c:f>
              <c:numCache>
                <c:formatCode>mmm\-yy</c:formatCode>
                <c:ptCount val="12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</c:numCache>
            </c:numRef>
          </c:cat>
          <c:val>
            <c:numRef>
              <c:f>'GA2102'!$AB$69:$AB$80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20-41A3-9ADE-83ECB9CCA8C4}"/>
            </c:ext>
          </c:extLst>
        </c:ser>
        <c:ser>
          <c:idx val="7"/>
          <c:order val="5"/>
          <c:tx>
            <c:strRef>
              <c:f>'GA2102'!$AC$1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'GA2102'!$A$69:$A$80</c:f>
              <c:numCache>
                <c:formatCode>mmm\-yy</c:formatCode>
                <c:ptCount val="12"/>
                <c:pt idx="0">
                  <c:v>44409</c:v>
                </c:pt>
                <c:pt idx="1">
                  <c:v>44440</c:v>
                </c:pt>
                <c:pt idx="2">
                  <c:v>44470</c:v>
                </c:pt>
                <c:pt idx="3">
                  <c:v>44501</c:v>
                </c:pt>
                <c:pt idx="4">
                  <c:v>44531</c:v>
                </c:pt>
                <c:pt idx="5">
                  <c:v>44562</c:v>
                </c:pt>
                <c:pt idx="6">
                  <c:v>44593</c:v>
                </c:pt>
                <c:pt idx="7">
                  <c:v>44621</c:v>
                </c:pt>
                <c:pt idx="8">
                  <c:v>44652</c:v>
                </c:pt>
                <c:pt idx="9">
                  <c:v>44682</c:v>
                </c:pt>
                <c:pt idx="10">
                  <c:v>44713</c:v>
                </c:pt>
                <c:pt idx="11">
                  <c:v>44743</c:v>
                </c:pt>
              </c:numCache>
            </c:numRef>
          </c:cat>
          <c:val>
            <c:numRef>
              <c:f>'GA2102'!$AC$69:$AC$80</c:f>
              <c:numCache>
                <c:formatCode>General</c:formatCode>
                <c:ptCount val="12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20-41A3-9ADE-83ECB9CC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83456"/>
        <c:axId val="161371264"/>
      </c:lineChart>
      <c:dateAx>
        <c:axId val="16128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371264"/>
        <c:crosses val="autoZero"/>
        <c:auto val="1"/>
        <c:lblOffset val="100"/>
        <c:baseTimeUnit val="months"/>
      </c:dateAx>
      <c:valAx>
        <c:axId val="161371264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283456"/>
        <c:crosses val="autoZero"/>
        <c:crossBetween val="between"/>
      </c:valAx>
      <c:valAx>
        <c:axId val="161372800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378688"/>
        <c:crosses val="max"/>
        <c:crossBetween val="between"/>
        <c:majorUnit val="2"/>
      </c:valAx>
      <c:catAx>
        <c:axId val="161378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37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'HK5461'!$H$78:$H$82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'HK5461'!$G$63:$G$74</c:f>
              <c:numCache>
                <c:formatCode>0_ 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0-430D-8E36-4DB951675332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'HK5461'!$H$78:$H$82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'HK5461'!$H$63:$H$74</c:f>
              <c:numCache>
                <c:formatCode>0_ 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0-430D-8E36-4DB95167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43584"/>
        <c:axId val="161474816"/>
      </c:barChart>
      <c:lineChart>
        <c:grouping val="standard"/>
        <c:varyColors val="0"/>
        <c:ser>
          <c:idx val="1"/>
          <c:order val="0"/>
          <c:tx>
            <c:strRef>
              <c:f>'HK5461'!$Q$1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'HK5461'!$U$78:$U$82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109.24186148131965</c:v>
                </c:pt>
              </c:numCache>
            </c:numRef>
          </c:cat>
          <c:val>
            <c:numRef>
              <c:f>'HK5461'!$Q$63:$Q$74</c:f>
              <c:numCache>
                <c:formatCode>0.0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0-430D-8E36-4DB951675332}"/>
            </c:ext>
          </c:extLst>
        </c:ser>
        <c:ser>
          <c:idx val="0"/>
          <c:order val="1"/>
          <c:tx>
            <c:strRef>
              <c:f>'HK5461'!$U$1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'HK5461'!$U$78:$U$82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109.24186148131965</c:v>
                </c:pt>
              </c:numCache>
            </c:numRef>
          </c:cat>
          <c:val>
            <c:numRef>
              <c:f>'HK5461'!$U$71:$U$82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109.24186148131965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0-430D-8E36-4DB951675332}"/>
            </c:ext>
          </c:extLst>
        </c:ser>
        <c:ser>
          <c:idx val="3"/>
          <c:order val="4"/>
          <c:tx>
            <c:strRef>
              <c:f>'HK5461'!$AB$1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'HK5461'!$U$78:$U$82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109.24186148131965</c:v>
                </c:pt>
              </c:numCache>
            </c:numRef>
          </c:cat>
          <c:val>
            <c:numRef>
              <c:f>'HK5461'!$AB$69:$AB$80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A0-430D-8E36-4DB951675332}"/>
            </c:ext>
          </c:extLst>
        </c:ser>
        <c:ser>
          <c:idx val="7"/>
          <c:order val="5"/>
          <c:tx>
            <c:strRef>
              <c:f>'HK5461'!$AC$1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'HK5461'!$U$78:$U$82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109.24186148131965</c:v>
                </c:pt>
              </c:numCache>
            </c:numRef>
          </c:cat>
          <c:val>
            <c:numRef>
              <c:f>'HK5461'!$AC$71:$AC$82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A0-430D-8E36-4DB95167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3296"/>
        <c:axId val="161473280"/>
      </c:lineChart>
      <c:catAx>
        <c:axId val="16146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473280"/>
        <c:crosses val="autoZero"/>
        <c:auto val="1"/>
        <c:lblAlgn val="ctr"/>
        <c:lblOffset val="100"/>
        <c:noMultiLvlLbl val="1"/>
      </c:catAx>
      <c:valAx>
        <c:axId val="161473280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463296"/>
        <c:crosses val="autoZero"/>
        <c:crossBetween val="between"/>
      </c:valAx>
      <c:valAx>
        <c:axId val="16147481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443584"/>
        <c:crosses val="max"/>
        <c:crossBetween val="between"/>
        <c:majorUnit val="2"/>
      </c:valAx>
      <c:catAx>
        <c:axId val="133443584"/>
        <c:scaling>
          <c:orientation val="minMax"/>
        </c:scaling>
        <c:delete val="1"/>
        <c:axPos val="b"/>
        <c:numFmt formatCode="0_ " sourceLinked="1"/>
        <c:majorTickMark val="out"/>
        <c:minorTickMark val="none"/>
        <c:tickLblPos val="nextTo"/>
        <c:crossAx val="1614748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'HK5406'!$G$63:$G$74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F75-4857-AA27-E9F6A6DEDA3F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'HK5406'!$H$63:$H$74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F75-4857-AA27-E9F6A6DE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43584"/>
        <c:axId val="161474816"/>
      </c:barChart>
      <c:lineChart>
        <c:grouping val="standard"/>
        <c:varyColors val="0"/>
        <c:ser>
          <c:idx val="1"/>
          <c:order val="0"/>
          <c:tx>
            <c:strRef>
              <c:f>'HK5406'!$Q$1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'HK5406'!$A$67:$A$78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'HK5406'!$Q$63:$Q$74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5-4857-AA27-E9F6A6DEDA3F}"/>
            </c:ext>
          </c:extLst>
        </c:ser>
        <c:ser>
          <c:idx val="0"/>
          <c:order val="1"/>
          <c:tx>
            <c:strRef>
              <c:f>'HK5406'!$U$1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'HK5406'!$A$67:$A$78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'HK5406'!$U$65:$U$76</c:f>
              <c:numCache>
                <c:formatCode>0.0</c:formatCode>
                <c:ptCount val="12"/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5-4857-AA27-E9F6A6DEDA3F}"/>
            </c:ext>
          </c:extLst>
        </c:ser>
        <c:ser>
          <c:idx val="3"/>
          <c:order val="4"/>
          <c:tx>
            <c:strRef>
              <c:f>'HK5406'!$AB$1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'HK5406'!$A$67:$A$78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'HK5406'!$AB$67:$AB$78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5-4857-AA27-E9F6A6DEDA3F}"/>
            </c:ext>
          </c:extLst>
        </c:ser>
        <c:ser>
          <c:idx val="7"/>
          <c:order val="5"/>
          <c:tx>
            <c:strRef>
              <c:f>'HK5406'!$AC$1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'HK5406'!$A$67:$A$78</c:f>
              <c:numCache>
                <c:formatCode>mmm\-yy</c:formatCode>
                <c:ptCount val="12"/>
                <c:pt idx="0">
                  <c:v>44348</c:v>
                </c:pt>
                <c:pt idx="1">
                  <c:v>44378</c:v>
                </c:pt>
                <c:pt idx="2">
                  <c:v>44409</c:v>
                </c:pt>
                <c:pt idx="3">
                  <c:v>44440</c:v>
                </c:pt>
                <c:pt idx="4">
                  <c:v>44470</c:v>
                </c:pt>
                <c:pt idx="5">
                  <c:v>44501</c:v>
                </c:pt>
                <c:pt idx="6">
                  <c:v>44531</c:v>
                </c:pt>
                <c:pt idx="7">
                  <c:v>44562</c:v>
                </c:pt>
                <c:pt idx="8">
                  <c:v>44593</c:v>
                </c:pt>
                <c:pt idx="9">
                  <c:v>44621</c:v>
                </c:pt>
                <c:pt idx="10">
                  <c:v>44652</c:v>
                </c:pt>
                <c:pt idx="11">
                  <c:v>44682</c:v>
                </c:pt>
              </c:numCache>
            </c:numRef>
          </c:cat>
          <c:val>
            <c:numRef>
              <c:f>'HK5406'!$AC$67:$AC$78</c:f>
              <c:numCache>
                <c:formatCode>General</c:formatCode>
                <c:ptCount val="12"/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5-4857-AA27-E9F6A6DE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63296"/>
        <c:axId val="161473280"/>
      </c:lineChart>
      <c:dateAx>
        <c:axId val="16146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473280"/>
        <c:crosses val="autoZero"/>
        <c:auto val="1"/>
        <c:lblOffset val="100"/>
        <c:baseTimeUnit val="months"/>
      </c:dateAx>
      <c:valAx>
        <c:axId val="161473280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463296"/>
        <c:crosses val="autoZero"/>
        <c:crossBetween val="between"/>
      </c:valAx>
      <c:valAx>
        <c:axId val="16147481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3443584"/>
        <c:crosses val="max"/>
        <c:crossBetween val="between"/>
        <c:majorUnit val="2"/>
      </c:valAx>
      <c:catAx>
        <c:axId val="1334435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4748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16485218164059E-2"/>
          <c:y val="4.2661126650176392E-2"/>
          <c:w val="0.86551855555555568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'Plant-T'!$G$1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'Plant-T'!$A$60:$A$71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'Plant-T'!$G$71:$G$82</c:f>
              <c:numCache>
                <c:formatCode>0_ 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255-A0D2-3979F50E16E5}"/>
            </c:ext>
          </c:extLst>
        </c:ser>
        <c:ser>
          <c:idx val="6"/>
          <c:order val="3"/>
          <c:tx>
            <c:strRef>
              <c:f>'Plant-T'!$H$1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'Plant-T'!$A$60:$A$71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'Plant-T'!$H$67:$H$78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255-A0D2-3979F50E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68192"/>
        <c:axId val="161766016"/>
      </c:barChart>
      <c:lineChart>
        <c:grouping val="standard"/>
        <c:varyColors val="0"/>
        <c:ser>
          <c:idx val="1"/>
          <c:order val="0"/>
          <c:tx>
            <c:strRef>
              <c:f>'Plant-T'!$Q$1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'Plant-T'!$A$71:$A$82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'Plant-T'!$Q$71:$Q$82</c:f>
              <c:numCache>
                <c:formatCode>0.0</c:formatCode>
                <c:ptCount val="12"/>
                <c:pt idx="0">
                  <c:v>31.095300878131297</c:v>
                </c:pt>
                <c:pt idx="1">
                  <c:v>31.900775826868109</c:v>
                </c:pt>
                <c:pt idx="2">
                  <c:v>26.324968574568764</c:v>
                </c:pt>
                <c:pt idx="3">
                  <c:v>20.406219815799854</c:v>
                </c:pt>
                <c:pt idx="4">
                  <c:v>20.788147983896113</c:v>
                </c:pt>
                <c:pt idx="5">
                  <c:v>21.776529256767056</c:v>
                </c:pt>
                <c:pt idx="6">
                  <c:v>14.989357556135143</c:v>
                </c:pt>
                <c:pt idx="7">
                  <c:v>7.8830781843694329</c:v>
                </c:pt>
                <c:pt idx="8">
                  <c:v>8.3447378083380617</c:v>
                </c:pt>
                <c:pt idx="9">
                  <c:v>8.8481480826063112</c:v>
                </c:pt>
                <c:pt idx="10">
                  <c:v>9.1622916723930992</c:v>
                </c:pt>
                <c:pt idx="11">
                  <c:v>9.2106475085198483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9-4255-A0D2-3979F50E16E5}"/>
            </c:ext>
          </c:extLst>
        </c:ser>
        <c:ser>
          <c:idx val="0"/>
          <c:order val="1"/>
          <c:tx>
            <c:strRef>
              <c:f>'Plant-T'!$U$1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'Plant-T'!$A$71:$A$82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'Plant-T'!$U$71:$U$82</c:f>
              <c:numCache>
                <c:formatCode>0.0</c:formatCode>
                <c:ptCount val="12"/>
                <c:pt idx="0">
                  <c:v>40.061855504899562</c:v>
                </c:pt>
                <c:pt idx="1">
                  <c:v>41.182090732382299</c:v>
                </c:pt>
                <c:pt idx="2">
                  <c:v>34.020837763129919</c:v>
                </c:pt>
                <c:pt idx="3">
                  <c:v>26.476039184537992</c:v>
                </c:pt>
                <c:pt idx="4">
                  <c:v>27.000513009747184</c:v>
                </c:pt>
                <c:pt idx="5">
                  <c:v>28.602209997425803</c:v>
                </c:pt>
                <c:pt idx="6">
                  <c:v>19.799039746572291</c:v>
                </c:pt>
                <c:pt idx="7">
                  <c:v>10.560777273207307</c:v>
                </c:pt>
                <c:pt idx="8">
                  <c:v>11.330160888284613</c:v>
                </c:pt>
                <c:pt idx="9">
                  <c:v>12.189176011701608</c:v>
                </c:pt>
                <c:pt idx="10">
                  <c:v>12.662074554294975</c:v>
                </c:pt>
                <c:pt idx="11">
                  <c:v>12.672986262482892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9-4255-A0D2-3979F50E16E5}"/>
            </c:ext>
          </c:extLst>
        </c:ser>
        <c:ser>
          <c:idx val="3"/>
          <c:order val="4"/>
          <c:tx>
            <c:strRef>
              <c:f>'Plant-T'!$AB$1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'Plant-T'!$A$71:$A$82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'Plant-T'!$AB$69:$AB$80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9-4255-A0D2-3979F50E16E5}"/>
            </c:ext>
          </c:extLst>
        </c:ser>
        <c:ser>
          <c:idx val="2"/>
          <c:order val="5"/>
          <c:tx>
            <c:strRef>
              <c:f>'Plant-T'!$AC$1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diamond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'Plant-T'!$A$71:$A$82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'Plant-T'!$AC$71:$AC$82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C82-B15D-5D76D7C6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94240"/>
        <c:axId val="161764096"/>
      </c:lineChart>
      <c:dateAx>
        <c:axId val="13479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764096"/>
        <c:crosses val="autoZero"/>
        <c:auto val="1"/>
        <c:lblOffset val="100"/>
        <c:baseTimeUnit val="months"/>
      </c:dateAx>
      <c:valAx>
        <c:axId val="16176409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HK" altLang="zh-TW" sz="1200" b="0"/>
                  <a:t>Accident Rate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794240"/>
        <c:crosses val="autoZero"/>
        <c:crossBetween val="between"/>
        <c:majorUnit val="5"/>
      </c:valAx>
      <c:valAx>
        <c:axId val="161766016"/>
        <c:scaling>
          <c:orientation val="minMax"/>
          <c:max val="2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HK" altLang="zh-TW" sz="1200" b="0"/>
                  <a:t>No. of case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768192"/>
        <c:crosses val="max"/>
        <c:crossBetween val="between"/>
        <c:majorUnit val="2"/>
      </c:valAx>
      <c:dateAx>
        <c:axId val="1617681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766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0234308774801386"/>
          <c:h val="6.116066411218574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0599870133829E-2"/>
          <c:y val="4.5018440595667439E-2"/>
          <c:w val="0.87962218039110651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'DGS-T'!$G$1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'DGS-T'!$A$60:$A$71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'DGS-T'!$G$60:$G$71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CC1-4157-B5CC-1B1424B3F988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'DGS-T'!$A$60:$A$71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'DGS-T'!$H$50:$H$61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C1-4157-B5CC-1B1424B3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87744"/>
        <c:axId val="161885568"/>
      </c:barChart>
      <c:lineChart>
        <c:grouping val="standard"/>
        <c:varyColors val="0"/>
        <c:ser>
          <c:idx val="1"/>
          <c:order val="0"/>
          <c:tx>
            <c:strRef>
              <c:f>'DGS-T'!$Q$1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'DGS-T'!$A$68:$A$79</c:f>
              <c:numCache>
                <c:formatCode>mmm\-yy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</c:numCache>
            </c:numRef>
          </c:cat>
          <c:val>
            <c:numRef>
              <c:f>'DGS-T'!$Q$70:$Q$81</c:f>
              <c:numCache>
                <c:formatCode>0.0</c:formatCode>
                <c:ptCount val="12"/>
                <c:pt idx="0">
                  <c:v>12.581939883491236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1-4157-B5CC-1B1424B3F988}"/>
            </c:ext>
          </c:extLst>
        </c:ser>
        <c:ser>
          <c:idx val="0"/>
          <c:order val="1"/>
          <c:tx>
            <c:strRef>
              <c:f>'DGS-T'!$U$1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'DGS-T'!$A$68:$A$79</c:f>
              <c:numCache>
                <c:formatCode>mmm\-yy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</c:numCache>
            </c:numRef>
          </c:cat>
          <c:val>
            <c:numRef>
              <c:f>'DGS-T'!$U$70:$U$81</c:f>
              <c:numCache>
                <c:formatCode>0.0</c:formatCode>
                <c:ptCount val="12"/>
                <c:pt idx="0">
                  <c:v>14.998800095992321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C1-4157-B5CC-1B1424B3F988}"/>
            </c:ext>
          </c:extLst>
        </c:ser>
        <c:ser>
          <c:idx val="3"/>
          <c:order val="4"/>
          <c:tx>
            <c:strRef>
              <c:f>'DGS-T'!$AB$1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'DGS-T'!$A$68:$A$79</c:f>
              <c:numCache>
                <c:formatCode>mmm\-yy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</c:numCache>
            </c:numRef>
          </c:cat>
          <c:val>
            <c:numRef>
              <c:f>'DGS-T'!$AB$66:$AB$77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1-4157-B5CC-1B1424B3F988}"/>
            </c:ext>
          </c:extLst>
        </c:ser>
        <c:ser>
          <c:idx val="2"/>
          <c:order val="5"/>
          <c:tx>
            <c:strRef>
              <c:f>'DGS-T'!$AC$1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'DGS-T'!$A$68:$A$79</c:f>
              <c:numCache>
                <c:formatCode>mmm\-yy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</c:numCache>
            </c:numRef>
          </c:cat>
          <c:val>
            <c:numRef>
              <c:f>'DGS-T'!$AC$70:$AC$81</c:f>
              <c:numCache>
                <c:formatCode>General</c:formatCode>
                <c:ptCount val="1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5-4E92-9B6B-876F07F8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82496"/>
        <c:axId val="161991680"/>
      </c:lineChart>
      <c:dateAx>
        <c:axId val="16188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991680"/>
        <c:crosses val="autoZero"/>
        <c:auto val="1"/>
        <c:lblOffset val="100"/>
        <c:baseTimeUnit val="months"/>
      </c:dateAx>
      <c:valAx>
        <c:axId val="16199168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HK" altLang="zh-TW" sz="1200" b="0"/>
                  <a:t>Accident Rate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882496"/>
        <c:crosses val="autoZero"/>
        <c:crossBetween val="between"/>
      </c:valAx>
      <c:valAx>
        <c:axId val="161885568"/>
        <c:scaling>
          <c:orientation val="minMax"/>
          <c:max val="2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HK" altLang="zh-TW" sz="1200" b="0"/>
                  <a:t>No. of Case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1887744"/>
        <c:crosses val="max"/>
        <c:crossBetween val="between"/>
        <c:majorUnit val="2"/>
      </c:valAx>
      <c:dateAx>
        <c:axId val="161887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188556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2327635169856614"/>
          <c:h val="5.0090244405971061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'BG2107'!$G$62:$G$73</c:f>
              <c:numCache>
                <c:formatCode>0_ 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9-4CCC-841D-18D2C67CF0CB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'BG2107'!$H$62:$H$73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FE9-4CCC-841D-18D2C67C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64352"/>
        <c:axId val="126162816"/>
      </c:barChart>
      <c:lineChart>
        <c:grouping val="standard"/>
        <c:varyColors val="0"/>
        <c:ser>
          <c:idx val="1"/>
          <c:order val="0"/>
          <c:tx>
            <c:strRef>
              <c:f>'BG2107'!$Q$1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'BG2107'!$A$62:$A$73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'BG2107'!$Q$62:$Q$73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329.9241174529858</c:v>
                </c:pt>
                <c:pt idx="10">
                  <c:v>329.9241174529858</c:v>
                </c:pt>
                <c:pt idx="11">
                  <c:v>329.9241174529858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9-4CCC-841D-18D2C67CF0CB}"/>
            </c:ext>
          </c:extLst>
        </c:ser>
        <c:ser>
          <c:idx val="0"/>
          <c:order val="1"/>
          <c:tx>
            <c:strRef>
              <c:f>'BG2107'!$U$1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'BG2107'!$A$62:$A$73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'BG2107'!$U$62:$U$73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329.9241174529858</c:v>
                </c:pt>
                <c:pt idx="10">
                  <c:v>329.9241174529858</c:v>
                </c:pt>
                <c:pt idx="11">
                  <c:v>329.9241174529858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9-4CCC-841D-18D2C67CF0CB}"/>
            </c:ext>
          </c:extLst>
        </c:ser>
        <c:ser>
          <c:idx val="3"/>
          <c:order val="4"/>
          <c:tx>
            <c:strRef>
              <c:f>'BG2107'!$AB$1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'BG2107'!$A$62:$A$73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'BG2107'!$AB$62:$AB$73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9-4CCC-841D-18D2C67C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8656"/>
        <c:axId val="126161664"/>
      </c:lineChart>
      <c:dateAx>
        <c:axId val="12627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161664"/>
        <c:crosses val="autoZero"/>
        <c:auto val="1"/>
        <c:lblOffset val="100"/>
        <c:baseTimeUnit val="months"/>
      </c:dateAx>
      <c:valAx>
        <c:axId val="126161664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278656"/>
        <c:crosses val="autoZero"/>
        <c:crossBetween val="between"/>
      </c:valAx>
      <c:valAx>
        <c:axId val="12616281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164352"/>
        <c:crosses val="max"/>
        <c:crossBetween val="between"/>
        <c:majorUnit val="2"/>
      </c:valAx>
      <c:catAx>
        <c:axId val="126164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61628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'GI1802-T'!$G$1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'GI1802-T'!$A$68:$A$79</c:f>
              <c:numCache>
                <c:formatCode>mmm\-yy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</c:numCache>
            </c:numRef>
          </c:cat>
          <c:val>
            <c:numRef>
              <c:f>'GI1802-T'!$G$68:$G$79</c:f>
              <c:numCache>
                <c:formatCode>0_ </c:formatCode>
                <c:ptCount val="12"/>
                <c:pt idx="5">
                  <c:v>1</c:v>
                </c:pt>
                <c:pt idx="6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4-4E3C-890E-56D6F616E79A}"/>
            </c:ext>
          </c:extLst>
        </c:ser>
        <c:ser>
          <c:idx val="6"/>
          <c:order val="3"/>
          <c:tx>
            <c:strRef>
              <c:f>'GI1802-T'!$H$1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'GI1802-T'!$A$68:$A$79</c:f>
              <c:numCache>
                <c:formatCode>mmm\-yy</c:formatCode>
                <c:ptCount val="12"/>
                <c:pt idx="0">
                  <c:v>44378</c:v>
                </c:pt>
                <c:pt idx="1">
                  <c:v>44409</c:v>
                </c:pt>
                <c:pt idx="2">
                  <c:v>44440</c:v>
                </c:pt>
                <c:pt idx="3">
                  <c:v>44470</c:v>
                </c:pt>
                <c:pt idx="4">
                  <c:v>44501</c:v>
                </c:pt>
                <c:pt idx="5">
                  <c:v>44531</c:v>
                </c:pt>
                <c:pt idx="6">
                  <c:v>44562</c:v>
                </c:pt>
                <c:pt idx="7">
                  <c:v>44593</c:v>
                </c:pt>
                <c:pt idx="8">
                  <c:v>44621</c:v>
                </c:pt>
                <c:pt idx="9">
                  <c:v>44652</c:v>
                </c:pt>
                <c:pt idx="10">
                  <c:v>44682</c:v>
                </c:pt>
                <c:pt idx="11">
                  <c:v>44713</c:v>
                </c:pt>
              </c:numCache>
            </c:numRef>
          </c:cat>
          <c:val>
            <c:numRef>
              <c:f>'GI1802-T'!$H$68:$H$79</c:f>
              <c:numCache>
                <c:formatCode>0_ </c:formatCode>
                <c:ptCount val="12"/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4-4E3C-890E-56D6F61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82656"/>
        <c:axId val="162181120"/>
      </c:barChart>
      <c:lineChart>
        <c:grouping val="standard"/>
        <c:varyColors val="0"/>
        <c:ser>
          <c:idx val="1"/>
          <c:order val="0"/>
          <c:tx>
            <c:strRef>
              <c:f>'GI1802-T'!$Q$1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'GI1802-T'!$A$70:$A$81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'GI1802-T'!$Q$70:$Q$81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8.3675706432151546</c:v>
                </c:pt>
                <c:pt idx="4">
                  <c:v>15.923947228038886</c:v>
                </c:pt>
                <c:pt idx="5">
                  <c:v>14.887931098654876</c:v>
                </c:pt>
                <c:pt idx="6">
                  <c:v>20.164407132822951</c:v>
                </c:pt>
                <c:pt idx="7">
                  <c:v>18.202999854375999</c:v>
                </c:pt>
                <c:pt idx="8">
                  <c:v>22.262170450308052</c:v>
                </c:pt>
                <c:pt idx="9">
                  <c:v>22.287971738851834</c:v>
                </c:pt>
                <c:pt idx="10">
                  <c:v>22.265392344044841</c:v>
                </c:pt>
                <c:pt idx="11">
                  <c:v>27.379857186664914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4-4E3C-890E-56D6F616E79A}"/>
            </c:ext>
          </c:extLst>
        </c:ser>
        <c:ser>
          <c:idx val="0"/>
          <c:order val="1"/>
          <c:tx>
            <c:strRef>
              <c:f>'GI1802-T'!$U$1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'GI1802-T'!$A$70:$A$81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'GI1802-T'!$U$70:$U$81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10.868620119989567</c:v>
                </c:pt>
                <c:pt idx="4">
                  <c:v>20.564495398694156</c:v>
                </c:pt>
                <c:pt idx="5">
                  <c:v>19.040003046400486</c:v>
                </c:pt>
                <c:pt idx="6">
                  <c:v>25.278697641497509</c:v>
                </c:pt>
                <c:pt idx="7">
                  <c:v>22.262624763459613</c:v>
                </c:pt>
                <c:pt idx="8">
                  <c:v>26.908484245082473</c:v>
                </c:pt>
                <c:pt idx="9">
                  <c:v>26.730642003194312</c:v>
                </c:pt>
                <c:pt idx="10">
                  <c:v>26.73886159296768</c:v>
                </c:pt>
                <c:pt idx="11">
                  <c:v>32.638993152339239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4-4E3C-890E-56D6F616E79A}"/>
            </c:ext>
          </c:extLst>
        </c:ser>
        <c:ser>
          <c:idx val="3"/>
          <c:order val="4"/>
          <c:tx>
            <c:strRef>
              <c:f>'GI1802-T'!$AB$1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'GI1802-T'!$A$70:$A$81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'GI1802-T'!$AB$68:$AB$79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4-4E3C-890E-56D6F616E79A}"/>
            </c:ext>
          </c:extLst>
        </c:ser>
        <c:ser>
          <c:idx val="2"/>
          <c:order val="5"/>
          <c:tx>
            <c:strRef>
              <c:f>'GI1802-T'!$AC$1</c:f>
              <c:strCache>
                <c:ptCount val="1"/>
                <c:pt idx="0">
                  <c:v>2022Target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'GI1802-T'!$A$70:$A$81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'GI1802-T'!$AC$70:$AC$81</c:f>
              <c:numCache>
                <c:formatCode>General</c:formatCode>
                <c:ptCount val="1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C-42A0-891E-9A81AA92C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65504"/>
        <c:axId val="162167040"/>
      </c:lineChart>
      <c:dateAx>
        <c:axId val="16216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167040"/>
        <c:crosses val="autoZero"/>
        <c:auto val="1"/>
        <c:lblOffset val="100"/>
        <c:baseTimeUnit val="months"/>
      </c:dateAx>
      <c:valAx>
        <c:axId val="162167040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165504"/>
        <c:crosses val="autoZero"/>
        <c:crossBetween val="between"/>
      </c:valAx>
      <c:valAx>
        <c:axId val="162181120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182656"/>
        <c:crosses val="max"/>
        <c:crossBetween val="between"/>
        <c:majorUnit val="2"/>
      </c:valAx>
      <c:dateAx>
        <c:axId val="1621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21811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2491782487092966"/>
          <c:h val="5.0090234167322306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'GI1901-T'!$G$48:$G$59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DFD-4D27-9639-4EA101A36DF2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'GI1901-T'!$H$48:$H$59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5DFD-4D27-9639-4EA101A3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66976"/>
        <c:axId val="162365440"/>
      </c:barChart>
      <c:lineChart>
        <c:grouping val="standard"/>
        <c:varyColors val="0"/>
        <c:ser>
          <c:idx val="1"/>
          <c:order val="0"/>
          <c:tx>
            <c:strRef>
              <c:f>'GI1901-T'!$Q$1</c:f>
              <c:strCache>
                <c:ptCount val="1"/>
                <c:pt idx="0">
                  <c:v>ALL Employee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'GI1901-T'!$A$64:$A$75</c:f>
              <c:numCache>
                <c:formatCode>mmm\-yy</c:formatCode>
                <c:ptCount val="12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</c:numCache>
            </c:numRef>
          </c:cat>
          <c:val>
            <c:numRef>
              <c:f>'GI1901-T'!$Q$56:$Q$67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D-4D27-9639-4EA101A36DF2}"/>
            </c:ext>
          </c:extLst>
        </c:ser>
        <c:ser>
          <c:idx val="0"/>
          <c:order val="1"/>
          <c:tx>
            <c:strRef>
              <c:f>'GI1901-T'!$U$1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'GI1901-T'!$A$64:$A$75</c:f>
              <c:numCache>
                <c:formatCode>mmm\-yy</c:formatCode>
                <c:ptCount val="12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</c:numCache>
            </c:numRef>
          </c:cat>
          <c:val>
            <c:numRef>
              <c:f>'GI1901-T'!$U$58:$U$69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D-4D27-9639-4EA101A36DF2}"/>
            </c:ext>
          </c:extLst>
        </c:ser>
        <c:ser>
          <c:idx val="3"/>
          <c:order val="4"/>
          <c:tx>
            <c:strRef>
              <c:f>'GI1901-T'!$AB$1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'GI1901-T'!$A$64:$A$75</c:f>
              <c:numCache>
                <c:formatCode>mmm\-yy</c:formatCode>
                <c:ptCount val="12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</c:numCache>
            </c:numRef>
          </c:cat>
          <c:val>
            <c:numRef>
              <c:f>'GI1901-T'!$AB$64:$AB$75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D-4D27-9639-4EA101A36DF2}"/>
            </c:ext>
          </c:extLst>
        </c:ser>
        <c:ser>
          <c:idx val="2"/>
          <c:order val="5"/>
          <c:tx>
            <c:strRef>
              <c:f>'GI1901-T'!$AC$1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'GI1901-T'!$A$64:$A$75</c:f>
              <c:numCache>
                <c:formatCode>mmm\-yy</c:formatCode>
                <c:ptCount val="12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</c:numCache>
            </c:numRef>
          </c:cat>
          <c:val>
            <c:numRef>
              <c:f>'GI1901-T'!$AC$64:$AC$75</c:f>
              <c:numCache>
                <c:formatCode>General</c:formatCode>
                <c:ptCount val="12"/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A81-9144-5FAB2CAB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54304"/>
        <c:axId val="162355840"/>
      </c:lineChart>
      <c:dateAx>
        <c:axId val="162354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355840"/>
        <c:crosses val="autoZero"/>
        <c:auto val="1"/>
        <c:lblOffset val="100"/>
        <c:baseTimeUnit val="months"/>
      </c:dateAx>
      <c:valAx>
        <c:axId val="162355840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354304"/>
        <c:crosses val="autoZero"/>
        <c:crossBetween val="between"/>
      </c:valAx>
      <c:valAx>
        <c:axId val="162365440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366976"/>
        <c:crosses val="max"/>
        <c:crossBetween val="between"/>
        <c:majorUnit val="2"/>
      </c:valAx>
      <c:catAx>
        <c:axId val="1623669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23654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23885717998982"/>
          <c:h val="5.11507803648465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86222222222231E-2"/>
          <c:y val="4.537479602025556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'GI2001-T'!$G$48:$G$59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525-47E5-A117-19CEAFEB994E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'GI2001-T'!$H$48:$H$59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525-47E5-A117-19CEAFEB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35360"/>
        <c:axId val="134733824"/>
      </c:barChart>
      <c:lineChart>
        <c:grouping val="standard"/>
        <c:varyColors val="0"/>
        <c:ser>
          <c:idx val="1"/>
          <c:order val="0"/>
          <c:tx>
            <c:strRef>
              <c:f>'GI2001-T'!$Q$1</c:f>
              <c:strCache>
                <c:ptCount val="1"/>
                <c:pt idx="0">
                  <c:v>ALL Employee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'GI2001-T'!$A$60:$A$71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'GI2001-T'!$Q$56:$Q$67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5-47E5-A117-19CEAFEB994E}"/>
            </c:ext>
          </c:extLst>
        </c:ser>
        <c:ser>
          <c:idx val="0"/>
          <c:order val="1"/>
          <c:tx>
            <c:strRef>
              <c:f>'GI2001-T'!$U$1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'GI2001-T'!$A$60:$A$71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'GI2001-T'!$U$56:$U$67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5-47E5-A117-19CEAFEB994E}"/>
            </c:ext>
          </c:extLst>
        </c:ser>
        <c:ser>
          <c:idx val="7"/>
          <c:order val="4"/>
          <c:tx>
            <c:strRef>
              <c:f>'GI2001-T'!$AC$1</c:f>
              <c:strCache>
                <c:ptCount val="1"/>
                <c:pt idx="0">
                  <c:v>2022 Target</c:v>
                </c:pt>
              </c:strCache>
            </c:strRef>
          </c:tx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'GI2001-T'!$A$60:$A$71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'GI2001-T'!$AC$66:$AC$77</c:f>
              <c:numCache>
                <c:formatCode>General</c:formatCode>
                <c:ptCount val="12"/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5-47E5-A117-19CEAFEB994E}"/>
            </c:ext>
          </c:extLst>
        </c:ser>
        <c:ser>
          <c:idx val="3"/>
          <c:order val="5"/>
          <c:tx>
            <c:strRef>
              <c:f>'GI2001-T'!$AB$1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'GI2001-T'!$A$60:$A$71</c:f>
              <c:numCache>
                <c:formatCode>mmm\-yy</c:formatCode>
                <c:ptCount val="12"/>
                <c:pt idx="0">
                  <c:v>44136</c:v>
                </c:pt>
                <c:pt idx="1">
                  <c:v>44166</c:v>
                </c:pt>
                <c:pt idx="2">
                  <c:v>44197</c:v>
                </c:pt>
                <c:pt idx="3">
                  <c:v>44228</c:v>
                </c:pt>
                <c:pt idx="4">
                  <c:v>44256</c:v>
                </c:pt>
                <c:pt idx="5">
                  <c:v>44287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44409</c:v>
                </c:pt>
                <c:pt idx="10">
                  <c:v>44440</c:v>
                </c:pt>
                <c:pt idx="11">
                  <c:v>44470</c:v>
                </c:pt>
              </c:numCache>
            </c:numRef>
          </c:cat>
          <c:val>
            <c:numRef>
              <c:f>'GI2001-T'!$AB$66:$AB$77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5-47E5-A117-19CEAFEB9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22304"/>
        <c:axId val="134723840"/>
      </c:lineChart>
      <c:dateAx>
        <c:axId val="13472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723840"/>
        <c:crosses val="autoZero"/>
        <c:auto val="1"/>
        <c:lblOffset val="100"/>
        <c:baseTimeUnit val="months"/>
      </c:dateAx>
      <c:valAx>
        <c:axId val="134723840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722304"/>
        <c:crosses val="autoZero"/>
        <c:crossBetween val="between"/>
      </c:valAx>
      <c:valAx>
        <c:axId val="134733824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34735360"/>
        <c:crosses val="max"/>
        <c:crossBetween val="between"/>
        <c:majorUnit val="2"/>
      </c:valAx>
      <c:catAx>
        <c:axId val="1347353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47338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'GI2001+GI2102-T'!$G$56:$G$67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8784-40B2-9609-FD5A73AD8475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'GI2001+GI2102-T'!$H$56:$H$67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8784-40B2-9609-FD5A73AD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78976"/>
        <c:axId val="162877440"/>
      </c:barChart>
      <c:lineChart>
        <c:grouping val="standard"/>
        <c:varyColors val="0"/>
        <c:ser>
          <c:idx val="1"/>
          <c:order val="0"/>
          <c:tx>
            <c:strRef>
              <c:f>'GI2001+GI2102-T'!$Q$1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6B-45DC-82C7-35C453AB46D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6B-45DC-82C7-35C453AB46D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6B-45DC-82C7-35C453AB46D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6B-45DC-82C7-35C453AB46D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6B-45DC-82C7-35C453AB46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6B-45DC-82C7-35C453AB4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'GI2001+GI2102-T'!$A$70:$A$81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'GI2001+GI2102-T'!$Q$70:$Q$81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14.557100225635054</c:v>
                </c:pt>
                <c:pt idx="9">
                  <c:v>16.427104722792606</c:v>
                </c:pt>
                <c:pt idx="10">
                  <c:v>19.123749784857814</c:v>
                </c:pt>
                <c:pt idx="11">
                  <c:v>21.269355113152969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4-40B2-9609-FD5A73AD8475}"/>
            </c:ext>
          </c:extLst>
        </c:ser>
        <c:ser>
          <c:idx val="0"/>
          <c:order val="1"/>
          <c:tx>
            <c:strRef>
              <c:f>'GI2001+GI2102-T'!$U$1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6B-45DC-82C7-35C453AB46D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6B-45DC-82C7-35C453AB46D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6B-45DC-82C7-35C453AB46D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6B-45DC-82C7-35C453AB46D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6B-45DC-82C7-35C453AB46D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6B-45DC-82C7-35C453AB46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'GI2001+GI2102-T'!$A$70:$A$81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'GI2001+GI2102-T'!$U$70:$U$81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18.50686604730355</c:v>
                </c:pt>
                <c:pt idx="9">
                  <c:v>20.84462417142619</c:v>
                </c:pt>
                <c:pt idx="10">
                  <c:v>22.666485334783989</c:v>
                </c:pt>
                <c:pt idx="11">
                  <c:v>24.825600158883841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84-40B2-9609-FD5A73AD8475}"/>
            </c:ext>
          </c:extLst>
        </c:ser>
        <c:ser>
          <c:idx val="7"/>
          <c:order val="4"/>
          <c:tx>
            <c:strRef>
              <c:f>'GI2001+GI2102-T'!$AC$1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star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'GI2001+GI2102-T'!$A$70:$A$81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'GI2001+GI2102-T'!$AC$70:$AC$81</c:f>
              <c:numCache>
                <c:formatCode>General</c:formatCode>
                <c:ptCount val="1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84-40B2-9609-FD5A73AD8475}"/>
            </c:ext>
          </c:extLst>
        </c:ser>
        <c:ser>
          <c:idx val="3"/>
          <c:order val="5"/>
          <c:tx>
            <c:strRef>
              <c:f>'GI2001+GI2102-T'!$AB$1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'GI2001+GI2102-T'!$A$70:$A$81</c:f>
              <c:numCache>
                <c:formatCode>mmm\-yy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'GI2001+GI2102-T'!$AB$68:$AB$79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84-40B2-9609-FD5A73AD8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6304"/>
        <c:axId val="162867456"/>
      </c:lineChart>
      <c:dateAx>
        <c:axId val="16286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867456"/>
        <c:crosses val="autoZero"/>
        <c:auto val="1"/>
        <c:lblOffset val="100"/>
        <c:baseTimeUnit val="months"/>
      </c:dateAx>
      <c:valAx>
        <c:axId val="162867456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866304"/>
        <c:crosses val="autoZero"/>
        <c:crossBetween val="between"/>
      </c:valAx>
      <c:valAx>
        <c:axId val="162877440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2878976"/>
        <c:crosses val="max"/>
        <c:crossBetween val="between"/>
        <c:majorUnit val="2"/>
      </c:valAx>
      <c:catAx>
        <c:axId val="1628789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287744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'T2-T'!$G$1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'T2-T'!$A$54:$A$65</c:f>
              <c:numCache>
                <c:formatCode>mmm\-yy</c:formatCode>
                <c:ptCount val="12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</c:numCache>
            </c:numRef>
          </c:cat>
          <c:val>
            <c:numRef>
              <c:f>'T2-T'!$G$62:$G$73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E7-4ABD-929D-CE0F32C6477B}"/>
            </c:ext>
          </c:extLst>
        </c:ser>
        <c:ser>
          <c:idx val="6"/>
          <c:order val="3"/>
          <c:tx>
            <c:strRef>
              <c:f>'T2-T'!$H$1</c:f>
              <c:strCache>
                <c:ptCount val="1"/>
                <c:pt idx="0">
                  <c:v>No. of LTI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'T2-T'!$A$54:$A$65</c:f>
              <c:numCache>
                <c:formatCode>mmm\-yy</c:formatCode>
                <c:ptCount val="12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</c:numCache>
            </c:numRef>
          </c:cat>
          <c:val>
            <c:numRef>
              <c:f>'T2-T'!$H$62:$H$73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E7-4ABD-929D-CE0F32C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53408"/>
        <c:axId val="163151872"/>
      </c:barChart>
      <c:lineChart>
        <c:grouping val="standard"/>
        <c:varyColors val="0"/>
        <c:ser>
          <c:idx val="1"/>
          <c:order val="0"/>
          <c:tx>
            <c:strRef>
              <c:f>'T2-T'!$Q$1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E2-444E-B3CD-85D3D0E730C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E2-444E-B3CD-85D3D0E730C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E2-444E-B3CD-85D3D0E730C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E2-444E-B3CD-85D3D0E730C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E2-444E-B3CD-85D3D0E730C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E2-444E-B3CD-85D3D0E73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'T2-T'!$A$62:$A$73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'T2-T'!$Q$62:$Q$73</c:f>
              <c:numCache>
                <c:formatCode>0.0</c:formatCode>
                <c:ptCount val="12"/>
                <c:pt idx="0">
                  <c:v>7.4075994562821998</c:v>
                </c:pt>
                <c:pt idx="1">
                  <c:v>7.1304806657016746</c:v>
                </c:pt>
                <c:pt idx="2">
                  <c:v>6.9977292368626385</c:v>
                </c:pt>
                <c:pt idx="3">
                  <c:v>7.1615282701328464</c:v>
                </c:pt>
                <c:pt idx="4">
                  <c:v>3.8472340310933455</c:v>
                </c:pt>
                <c:pt idx="5">
                  <c:v>4.2505982717067425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7-4ABD-929D-CE0F32C6477B}"/>
            </c:ext>
          </c:extLst>
        </c:ser>
        <c:ser>
          <c:idx val="0"/>
          <c:order val="1"/>
          <c:tx>
            <c:strRef>
              <c:f>'T2-T'!$U$1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'T2-T'!$A$62:$A$73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'T2-T'!$U$62:$U$73</c:f>
              <c:numCache>
                <c:formatCode>0.0</c:formatCode>
                <c:ptCount val="12"/>
                <c:pt idx="0">
                  <c:v>8.2608785444332007</c:v>
                </c:pt>
                <c:pt idx="1">
                  <c:v>7.970445587760584</c:v>
                </c:pt>
                <c:pt idx="2">
                  <c:v>7.8228285783573623</c:v>
                </c:pt>
                <c:pt idx="3">
                  <c:v>8.0084569305186282</c:v>
                </c:pt>
                <c:pt idx="4">
                  <c:v>4.3096760847454707</c:v>
                </c:pt>
                <c:pt idx="5">
                  <c:v>4.7747055200370516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7-4ABD-929D-CE0F32C6477B}"/>
            </c:ext>
          </c:extLst>
        </c:ser>
        <c:ser>
          <c:idx val="3"/>
          <c:order val="4"/>
          <c:tx>
            <c:strRef>
              <c:f>'T2-T'!$AB$1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'T2-T'!$A$62:$A$73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'T2-T'!$AB$62:$AB$73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7-4ABD-929D-CE0F32C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8064"/>
        <c:axId val="163129600"/>
      </c:lineChart>
      <c:dateAx>
        <c:axId val="16312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129600"/>
        <c:crosses val="autoZero"/>
        <c:auto val="1"/>
        <c:lblOffset val="100"/>
        <c:baseTimeUnit val="months"/>
      </c:dateAx>
      <c:valAx>
        <c:axId val="163129600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128064"/>
        <c:crosses val="autoZero"/>
        <c:crossBetween val="between"/>
      </c:valAx>
      <c:valAx>
        <c:axId val="163151872"/>
        <c:scaling>
          <c:orientation val="minMax"/>
          <c:max val="12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153408"/>
        <c:crosses val="max"/>
        <c:crossBetween val="between"/>
        <c:majorUnit val="2"/>
      </c:valAx>
      <c:dateAx>
        <c:axId val="163153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3151872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'DW1901'!$A$47:$A$58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'DW1901'!$H$50:$H$61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DD8-44A5-B867-2CC065930689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'DW1901'!$A$47:$A$58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'DW1901'!$I$50:$I$61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DD8-44A5-B867-2CC06593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54112"/>
        <c:axId val="163352576"/>
      </c:barChart>
      <c:lineChart>
        <c:grouping val="standard"/>
        <c:varyColors val="0"/>
        <c:ser>
          <c:idx val="1"/>
          <c:order val="0"/>
          <c:tx>
            <c:strRef>
              <c:f>'DW1901'!$R$1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'DW1901'!$A$50:$A$61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'DW1901'!$R$50:$R$61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8-44A5-B867-2CC065930689}"/>
            </c:ext>
          </c:extLst>
        </c:ser>
        <c:ser>
          <c:idx val="0"/>
          <c:order val="1"/>
          <c:tx>
            <c:strRef>
              <c:f>'DW1901'!$V$1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'DW1901'!$A$50:$A$61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'DW1901'!$V$50:$V$61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8-44A5-B867-2CC065930689}"/>
            </c:ext>
          </c:extLst>
        </c:ser>
        <c:ser>
          <c:idx val="3"/>
          <c:order val="4"/>
          <c:tx>
            <c:strRef>
              <c:f>'DW1901'!$AA$1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'DW1901'!$A$50:$A$61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'DW1901'!$AA$50:$AA$61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D8-44A5-B867-2CC065930689}"/>
            </c:ext>
          </c:extLst>
        </c:ser>
        <c:ser>
          <c:idx val="7"/>
          <c:order val="5"/>
          <c:tx>
            <c:strRef>
              <c:f>'DW1901'!$AB$1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'DW1901'!$A$50:$A$61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'DW1901'!$AB$50:$AB$61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D8-44A5-B867-2CC06593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36960"/>
        <c:axId val="163338496"/>
      </c:lineChart>
      <c:dateAx>
        <c:axId val="16333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338496"/>
        <c:crosses val="autoZero"/>
        <c:auto val="1"/>
        <c:lblOffset val="100"/>
        <c:baseTimeUnit val="months"/>
      </c:dateAx>
      <c:valAx>
        <c:axId val="163338496"/>
        <c:scaling>
          <c:orientation val="minMax"/>
          <c:max val="5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336960"/>
        <c:crosses val="autoZero"/>
        <c:crossBetween val="between"/>
      </c:valAx>
      <c:valAx>
        <c:axId val="16335257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354112"/>
        <c:crosses val="max"/>
        <c:crossBetween val="between"/>
        <c:majorUnit val="2"/>
      </c:valAx>
      <c:dateAx>
        <c:axId val="1633541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33525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'DW1901-T'!$G$48:$G$59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1-4A4A-A9D2-68163DEFB98E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'DW1901-T'!$H$48:$H$59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1-4A4A-A9D2-68163DEF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26528"/>
        <c:axId val="163524992"/>
      </c:barChart>
      <c:lineChart>
        <c:grouping val="standard"/>
        <c:varyColors val="0"/>
        <c:ser>
          <c:idx val="1"/>
          <c:order val="0"/>
          <c:tx>
            <c:strRef>
              <c:f>'DW1901-T'!$Q$1</c:f>
              <c:strCache>
                <c:ptCount val="1"/>
                <c:pt idx="0">
                  <c:v>ALL Employee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'DW1901-T'!$A$52:$A$63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'DW1901-T'!$Q$48:$Q$59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A4A-A9D2-68163DEFB98E}"/>
            </c:ext>
          </c:extLst>
        </c:ser>
        <c:ser>
          <c:idx val="0"/>
          <c:order val="1"/>
          <c:tx>
            <c:strRef>
              <c:f>'DW1901-T'!$U$1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'DW1901-T'!$A$52:$A$63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'DW1901-T'!$U$52:$U$63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A4A-A9D2-68163DEFB98E}"/>
            </c:ext>
          </c:extLst>
        </c:ser>
        <c:ser>
          <c:idx val="3"/>
          <c:order val="4"/>
          <c:tx>
            <c:strRef>
              <c:f>'DW1901-T'!$AB$1</c:f>
              <c:strCache>
                <c:ptCount val="1"/>
                <c:pt idx="0">
                  <c:v>2021 Target</c:v>
                </c:pt>
              </c:strCache>
            </c:strRef>
          </c:tx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Pt>
            <c:idx val="11"/>
            <c:bubble3D val="0"/>
            <c:spPr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AD-4C73-BC67-50151F7B39AC}"/>
              </c:ext>
            </c:extLst>
          </c:dPt>
          <c:cat>
            <c:numRef>
              <c:f>'DW1901-T'!$A$52:$A$63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'DW1901-T'!$AB$52:$AB$63</c:f>
              <c:numCache>
                <c:formatCode>General</c:formatCode>
                <c:ptCount val="12"/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1-4A4A-A9D2-68163DEFB98E}"/>
            </c:ext>
          </c:extLst>
        </c:ser>
        <c:ser>
          <c:idx val="7"/>
          <c:order val="5"/>
          <c:tx>
            <c:strRef>
              <c:f>'DW1901-T'!$AA$1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'DW1901-T'!$A$52:$A$63</c:f>
              <c:numCache>
                <c:formatCode>mmm\-yy</c:formatCode>
                <c:ptCount val="12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</c:numCache>
            </c:numRef>
          </c:cat>
          <c:val>
            <c:numRef>
              <c:f>'DW1901-T'!$AA$52:$AA$63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1-4A4A-A9D2-68163DEF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13472"/>
        <c:axId val="163515008"/>
      </c:lineChart>
      <c:dateAx>
        <c:axId val="16351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515008"/>
        <c:crosses val="autoZero"/>
        <c:auto val="1"/>
        <c:lblOffset val="100"/>
        <c:baseTimeUnit val="months"/>
      </c:dateAx>
      <c:valAx>
        <c:axId val="163515008"/>
        <c:scaling>
          <c:orientation val="minMax"/>
          <c:max val="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513472"/>
        <c:crosses val="autoZero"/>
        <c:crossBetween val="between"/>
      </c:valAx>
      <c:valAx>
        <c:axId val="163524992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63526528"/>
        <c:crosses val="max"/>
        <c:crossBetween val="between"/>
        <c:majorUnit val="2"/>
      </c:valAx>
      <c:catAx>
        <c:axId val="1635265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635249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'BG2001'!$G$62:$G$73</c:f>
              <c:numCache>
                <c:formatCode>0_ </c:formatCode>
                <c:ptCount val="12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BB6-8FFA-303767B15E72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multiLvlStrRef>
              <c:f>#REF!$A$2:$A$54</c:f>
            </c:multiLvlStrRef>
          </c:cat>
          <c:val>
            <c:numRef>
              <c:f>'BG2001'!$H$62:$H$73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797-4BB6-8FFA-303767B1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94272"/>
        <c:axId val="126292736"/>
      </c:barChart>
      <c:lineChart>
        <c:grouping val="standard"/>
        <c:varyColors val="0"/>
        <c:ser>
          <c:idx val="1"/>
          <c:order val="0"/>
          <c:tx>
            <c:strRef>
              <c:f>'BG2001'!$Q$1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'BG2001'!$A$62:$A$73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'BG2001'!$Q$62:$Q$73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329.9241174529858</c:v>
                </c:pt>
                <c:pt idx="10">
                  <c:v>329.9241174529858</c:v>
                </c:pt>
                <c:pt idx="11">
                  <c:v>329.9241174529858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97-4BB6-8FFA-303767B15E72}"/>
            </c:ext>
          </c:extLst>
        </c:ser>
        <c:ser>
          <c:idx val="0"/>
          <c:order val="1"/>
          <c:tx>
            <c:strRef>
              <c:f>'BG2001'!$U$1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'BG2001'!$A$62:$A$73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'BG2001'!$U$62:$U$73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329.9241174529858</c:v>
                </c:pt>
                <c:pt idx="10">
                  <c:v>329.9241174529858</c:v>
                </c:pt>
                <c:pt idx="11">
                  <c:v>329.9241174529858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97-4BB6-8FFA-303767B15E72}"/>
            </c:ext>
          </c:extLst>
        </c:ser>
        <c:ser>
          <c:idx val="3"/>
          <c:order val="4"/>
          <c:tx>
            <c:strRef>
              <c:f>'BG2001'!$AB$1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'BG2001'!$A$62:$A$73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'BG2001'!$AB$62:$AB$73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7-4BB6-8FFA-303767B15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8576"/>
        <c:axId val="126410112"/>
      </c:lineChart>
      <c:dateAx>
        <c:axId val="12640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410112"/>
        <c:crosses val="autoZero"/>
        <c:auto val="1"/>
        <c:lblOffset val="100"/>
        <c:baseTimeUnit val="months"/>
      </c:dateAx>
      <c:valAx>
        <c:axId val="126410112"/>
        <c:scaling>
          <c:orientation val="minMax"/>
          <c:max val="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408576"/>
        <c:crosses val="autoZero"/>
        <c:crossBetween val="between"/>
      </c:valAx>
      <c:valAx>
        <c:axId val="12629273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294272"/>
        <c:crosses val="max"/>
        <c:crossBetween val="between"/>
        <c:majorUnit val="2"/>
      </c:valAx>
      <c:catAx>
        <c:axId val="126294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62927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invertIfNegative val="0"/>
          <c:cat>
            <c:multiLvlStrRef>
              <c:f>#REF!$A$2:$A$54</c:f>
            </c:multiLvlStrRef>
          </c:cat>
          <c:val>
            <c:numRef>
              <c:f>Monitoring!$G$63:$G$74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5-4787-AFCD-F6C4693069AF}"/>
            </c:ext>
          </c:extLst>
        </c:ser>
        <c:ser>
          <c:idx val="6"/>
          <c:order val="3"/>
          <c:tx>
            <c:v>No. of LTI</c:v>
          </c:tx>
          <c:invertIfNegative val="0"/>
          <c:cat>
            <c:multiLvlStrRef>
              <c:f>#REF!$A$2:$A$54</c:f>
            </c:multiLvlStrRef>
          </c:cat>
          <c:val>
            <c:numRef>
              <c:f>Monitoring!$H$63:$H$74</c:f>
              <c:numCache>
                <c:formatCode>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5-4787-AFCD-F6C46930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5824"/>
        <c:axId val="126444288"/>
      </c:barChart>
      <c:lineChart>
        <c:grouping val="standard"/>
        <c:varyColors val="0"/>
        <c:ser>
          <c:idx val="1"/>
          <c:order val="0"/>
          <c:tx>
            <c:strRef>
              <c:f>Monitoring!$Q$1</c:f>
              <c:strCache>
                <c:ptCount val="1"/>
                <c:pt idx="0">
                  <c:v>ALL Employee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Monitoring!$A$71:$A$82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Monitoring!$Q$63:$Q$74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5-4787-AFCD-F6C4693069AF}"/>
            </c:ext>
          </c:extLst>
        </c:ser>
        <c:ser>
          <c:idx val="0"/>
          <c:order val="1"/>
          <c:tx>
            <c:strRef>
              <c:f>Monitoring!$U$1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Monitoring!$A$71:$A$82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Monitoring!$U$72:$U$83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65-4787-AFCD-F6C4693069AF}"/>
            </c:ext>
          </c:extLst>
        </c:ser>
        <c:ser>
          <c:idx val="3"/>
          <c:order val="4"/>
          <c:tx>
            <c:strRef>
              <c:f>Monitoring!$AB$1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Monitoring!$A$71:$A$82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Monitoring!$AB$62:$AB$73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65-4787-AFCD-F6C4693069AF}"/>
            </c:ext>
          </c:extLst>
        </c:ser>
        <c:ser>
          <c:idx val="7"/>
          <c:order val="5"/>
          <c:tx>
            <c:strRef>
              <c:f>Monitoring!$AC$1</c:f>
              <c:strCache>
                <c:ptCount val="1"/>
                <c:pt idx="0">
                  <c:v>2022 Target</c:v>
                </c:pt>
              </c:strCache>
            </c:strRef>
          </c:tx>
          <c:spPr>
            <a:ln>
              <a:solidFill>
                <a:srgbClr val="FF9933"/>
              </a:solidFill>
            </a:ln>
          </c:spPr>
          <c:marker>
            <c:symbol val="star"/>
            <c:size val="5"/>
            <c:spPr>
              <a:solidFill>
                <a:srgbClr val="FF9933"/>
              </a:solidFill>
              <a:ln>
                <a:solidFill>
                  <a:srgbClr val="FF9933"/>
                </a:solidFill>
              </a:ln>
            </c:spPr>
          </c:marker>
          <c:cat>
            <c:numRef>
              <c:f>Monitoring!$A$71:$A$82</c:f>
              <c:numCache>
                <c:formatCode>mmm\-yy</c:formatCode>
                <c:ptCount val="12"/>
                <c:pt idx="0">
                  <c:v>44470</c:v>
                </c:pt>
                <c:pt idx="1">
                  <c:v>44501</c:v>
                </c:pt>
                <c:pt idx="2">
                  <c:v>44531</c:v>
                </c:pt>
                <c:pt idx="3">
                  <c:v>44562</c:v>
                </c:pt>
                <c:pt idx="4">
                  <c:v>44593</c:v>
                </c:pt>
                <c:pt idx="5">
                  <c:v>44621</c:v>
                </c:pt>
                <c:pt idx="6">
                  <c:v>44652</c:v>
                </c:pt>
                <c:pt idx="7">
                  <c:v>44682</c:v>
                </c:pt>
                <c:pt idx="8">
                  <c:v>44713</c:v>
                </c:pt>
                <c:pt idx="9">
                  <c:v>44743</c:v>
                </c:pt>
                <c:pt idx="10">
                  <c:v>44774</c:v>
                </c:pt>
                <c:pt idx="11">
                  <c:v>44805</c:v>
                </c:pt>
              </c:numCache>
            </c:numRef>
          </c:cat>
          <c:val>
            <c:numRef>
              <c:f>Monitoring!$AC$72:$AC$83</c:f>
              <c:numCache>
                <c:formatCode>General</c:formatCode>
                <c:ptCount val="12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65-4787-AFCD-F6C46930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28672"/>
        <c:axId val="126430208"/>
      </c:lineChart>
      <c:dateAx>
        <c:axId val="12642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430208"/>
        <c:crosses val="autoZero"/>
        <c:auto val="1"/>
        <c:lblOffset val="100"/>
        <c:baseTimeUnit val="months"/>
      </c:dateAx>
      <c:valAx>
        <c:axId val="126430208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428672"/>
        <c:crosses val="autoZero"/>
        <c:crossBetween val="between"/>
      </c:valAx>
      <c:valAx>
        <c:axId val="126444288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445824"/>
        <c:crosses val="max"/>
        <c:crossBetween val="between"/>
        <c:majorUnit val="2"/>
      </c:valAx>
      <c:catAx>
        <c:axId val="126445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64442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9961376509352275E-2"/>
          <c:y val="0.91674405795635283"/>
          <c:w val="0.91963393956286421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spPr>
            <a:solidFill>
              <a:srgbClr val="FF0000"/>
            </a:solidFill>
          </c:spPr>
          <c:invertIfNegative val="0"/>
          <c:cat>
            <c:numRef>
              <c:f>'BI1903'!$A$47:$A$58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'BI1903'!$H$51:$H$62</c:f>
              <c:numCache>
                <c:formatCode>0_ </c:formatCode>
                <c:ptCount val="12"/>
                <c:pt idx="7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6D0-8B32-41E510DB84E9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'BI1903'!$A$47:$A$58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'BI1903'!$I$49:$I$60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7A2B-46D0-8B32-41E510DB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2400"/>
        <c:axId val="126980864"/>
      </c:barChart>
      <c:lineChart>
        <c:grouping val="standard"/>
        <c:varyColors val="0"/>
        <c:ser>
          <c:idx val="1"/>
          <c:order val="0"/>
          <c:tx>
            <c:strRef>
              <c:f>'BI1903'!$R$1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'BI1903'!$A$51:$A$62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'BI1903'!$R$51:$R$62</c:f>
              <c:numCache>
                <c:formatCode>0.0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80.070462006565776</c:v>
                </c:pt>
                <c:pt idx="8">
                  <c:v>52.698145025295112</c:v>
                </c:pt>
                <c:pt idx="9">
                  <c:v>77.881619937694708</c:v>
                </c:pt>
                <c:pt idx="10">
                  <c:v>98.586920801840293</c:v>
                </c:pt>
                <c:pt idx="11">
                  <c:v>96.070708041118266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B-46D0-8B32-41E510DB84E9}"/>
            </c:ext>
          </c:extLst>
        </c:ser>
        <c:ser>
          <c:idx val="0"/>
          <c:order val="1"/>
          <c:tx>
            <c:strRef>
              <c:f>'BI1903'!$V$1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'BI1903'!$A$51:$A$62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'BI1903'!$V$51:$V$62</c:f>
              <c:numCache>
                <c:formatCode>0.0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94.810095378955936</c:v>
                </c:pt>
                <c:pt idx="8">
                  <c:v>61.552097695489458</c:v>
                </c:pt>
                <c:pt idx="9">
                  <c:v>90.420000904200009</c:v>
                </c:pt>
                <c:pt idx="10">
                  <c:v>115.0377323762194</c:v>
                </c:pt>
                <c:pt idx="11">
                  <c:v>111.62624556285674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B-46D0-8B32-41E510DB84E9}"/>
            </c:ext>
          </c:extLst>
        </c:ser>
        <c:ser>
          <c:idx val="7"/>
          <c:order val="4"/>
          <c:tx>
            <c:strRef>
              <c:f>'BI1903'!$AB$1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'BI1903'!$A$51:$A$62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'BI1903'!$AB$51:$AB$62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B-46D0-8B32-41E510DB84E9}"/>
            </c:ext>
          </c:extLst>
        </c:ser>
        <c:ser>
          <c:idx val="3"/>
          <c:order val="5"/>
          <c:tx>
            <c:strRef>
              <c:f>'BI1903'!$AC$1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'BI1903'!$A$51:$A$62</c:f>
              <c:numCache>
                <c:formatCode>mmm\-yy</c:formatCode>
                <c:ptCount val="12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</c:numCache>
            </c:numRef>
          </c:cat>
          <c:val>
            <c:numRef>
              <c:f>'BI1903'!$AC$51:$AC$62</c:f>
              <c:numCache>
                <c:formatCode>General</c:formatCode>
                <c:ptCount val="12"/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B-46D0-8B32-41E510DB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3440"/>
        <c:axId val="126974976"/>
      </c:lineChart>
      <c:dateAx>
        <c:axId val="12697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974976"/>
        <c:crosses val="autoZero"/>
        <c:auto val="1"/>
        <c:lblOffset val="100"/>
        <c:baseTimeUnit val="months"/>
      </c:dateAx>
      <c:valAx>
        <c:axId val="126974976"/>
        <c:scaling>
          <c:orientation val="minMax"/>
          <c:max val="1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973440"/>
        <c:crosses val="autoZero"/>
        <c:crossBetween val="between"/>
      </c:valAx>
      <c:valAx>
        <c:axId val="126980864"/>
        <c:scaling>
          <c:orientation val="minMax"/>
          <c:max val="12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6982400"/>
        <c:crosses val="max"/>
        <c:crossBetween val="between"/>
        <c:majorUnit val="2"/>
      </c:valAx>
      <c:dateAx>
        <c:axId val="126982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69808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45350924484702E-2"/>
          <c:y val="4.2661071846717913E-2"/>
          <c:w val="0.8800327834356024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strRef>
              <c:f>'BI1903-T'!$G$1</c:f>
              <c:strCache>
                <c:ptCount val="1"/>
                <c:pt idx="0">
                  <c:v>No of LTI-R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'BI1903-T'!$A$59:$A$70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'BI1903-T'!$G$59:$G$70</c:f>
              <c:numCache>
                <c:formatCode>0_ 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D-4FE8-BAE4-09C14027135B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  <a:ln>
              <a:solidFill>
                <a:srgbClr val="0000FF"/>
              </a:solidFill>
            </a:ln>
          </c:spPr>
          <c:invertIfNegative val="0"/>
          <c:cat>
            <c:numRef>
              <c:f>'BI1903-T'!$A$59:$A$70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'BI1903-T'!$H$49:$H$60</c:f>
              <c:numCache>
                <c:formatCode>0_ 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D-4FE8-BAE4-09C14027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78080"/>
        <c:axId val="127276160"/>
      </c:barChart>
      <c:lineChart>
        <c:grouping val="standard"/>
        <c:varyColors val="0"/>
        <c:ser>
          <c:idx val="1"/>
          <c:order val="0"/>
          <c:tx>
            <c:strRef>
              <c:f>'BI1903-T'!$Q$1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'BI1903-T'!$A$59:$A$70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'BI1903-T'!$Q$59:$Q$70</c:f>
              <c:numCache>
                <c:formatCode>0.0</c:formatCode>
                <c:ptCount val="12"/>
                <c:pt idx="0">
                  <c:v>55.856560353013464</c:v>
                </c:pt>
                <c:pt idx="1">
                  <c:v>81.679326962345826</c:v>
                </c:pt>
                <c:pt idx="2">
                  <c:v>107.04345964461571</c:v>
                </c:pt>
                <c:pt idx="3">
                  <c:v>97.809076682316118</c:v>
                </c:pt>
                <c:pt idx="4">
                  <c:v>90.768811836253064</c:v>
                </c:pt>
                <c:pt idx="5">
                  <c:v>76.361137271871101</c:v>
                </c:pt>
                <c:pt idx="6">
                  <c:v>67.888662593346908</c:v>
                </c:pt>
                <c:pt idx="7">
                  <c:v>61.699195853814039</c:v>
                </c:pt>
                <c:pt idx="8">
                  <c:v>56.59202806964592</c:v>
                </c:pt>
                <c:pt idx="9">
                  <c:v>53.960716598316424</c:v>
                </c:pt>
                <c:pt idx="10">
                  <c:v>54.598067228420113</c:v>
                </c:pt>
                <c:pt idx="11">
                  <c:v>40.087390511314666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D-4FE8-BAE4-09C14027135B}"/>
            </c:ext>
          </c:extLst>
        </c:ser>
        <c:ser>
          <c:idx val="0"/>
          <c:order val="1"/>
          <c:tx>
            <c:strRef>
              <c:f>'BI1903-T'!$U$1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'BI1903-T'!$A$59:$A$70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'BI1903-T'!$U$59:$U$70</c:f>
              <c:numCache>
                <c:formatCode>0.0</c:formatCode>
                <c:ptCount val="12"/>
                <c:pt idx="0">
                  <c:v>58.319239517116699</c:v>
                </c:pt>
                <c:pt idx="1">
                  <c:v>85.251491901108267</c:v>
                </c:pt>
                <c:pt idx="2">
                  <c:v>112.30907457322552</c:v>
                </c:pt>
                <c:pt idx="3">
                  <c:v>103.39123242349049</c:v>
                </c:pt>
                <c:pt idx="4">
                  <c:v>96.41342074816815</c:v>
                </c:pt>
                <c:pt idx="5">
                  <c:v>81.714923868929262</c:v>
                </c:pt>
                <c:pt idx="6">
                  <c:v>72.783735261293614</c:v>
                </c:pt>
                <c:pt idx="7">
                  <c:v>66.204704947698289</c:v>
                </c:pt>
                <c:pt idx="8">
                  <c:v>60.645265626263445</c:v>
                </c:pt>
                <c:pt idx="9">
                  <c:v>57.723389517432466</c:v>
                </c:pt>
                <c:pt idx="10">
                  <c:v>58.659054024988755</c:v>
                </c:pt>
                <c:pt idx="11">
                  <c:v>43.051489581539521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D-4FE8-BAE4-09C14027135B}"/>
            </c:ext>
          </c:extLst>
        </c:ser>
        <c:ser>
          <c:idx val="7"/>
          <c:order val="4"/>
          <c:tx>
            <c:strRef>
              <c:f>'BI1903-T'!$AA$1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'BI1903-T'!$A$59:$A$70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'BI1903-T'!$AA$59:$AA$70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6D-4FE8-BAE4-09C14027135B}"/>
            </c:ext>
          </c:extLst>
        </c:ser>
        <c:ser>
          <c:idx val="3"/>
          <c:order val="5"/>
          <c:tx>
            <c:strRef>
              <c:f>'BI1903-T'!$AB$1</c:f>
              <c:strCache>
                <c:ptCount val="1"/>
                <c:pt idx="0">
                  <c:v>2021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'BI1903-T'!$A$59:$A$70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'BI1903-T'!$AB$59:$AB$70</c:f>
              <c:numCache>
                <c:formatCode>General</c:formatCode>
                <c:ptCount val="12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D-4FE8-BAE4-09C14027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7136"/>
        <c:axId val="127388672"/>
      </c:lineChart>
      <c:dateAx>
        <c:axId val="12738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388672"/>
        <c:crosses val="autoZero"/>
        <c:auto val="1"/>
        <c:lblOffset val="100"/>
        <c:baseTimeUnit val="months"/>
      </c:dateAx>
      <c:valAx>
        <c:axId val="127388672"/>
        <c:scaling>
          <c:orientation val="minMax"/>
          <c:max val="1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Accident Rate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387136"/>
        <c:crosses val="autoZero"/>
        <c:crossBetween val="between"/>
      </c:valAx>
      <c:valAx>
        <c:axId val="127276160"/>
        <c:scaling>
          <c:orientation val="minMax"/>
          <c:max val="1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No. of case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278080"/>
        <c:crosses val="max"/>
        <c:crossBetween val="between"/>
        <c:majorUnit val="2"/>
      </c:valAx>
      <c:dateAx>
        <c:axId val="127278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7276160"/>
        <c:crosses val="autoZero"/>
        <c:auto val="1"/>
        <c:lblOffset val="100"/>
        <c:baseTimeUnit val="months"/>
      </c:dateAx>
    </c:plotArea>
    <c:legend>
      <c:legendPos val="b"/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99770980612329E-2"/>
          <c:y val="4.2661071846717913E-2"/>
          <c:w val="0.93048213941141023"/>
          <c:h val="0.80405312290995723"/>
        </c:manualLayout>
      </c:layout>
      <c:barChart>
        <c:barDir val="col"/>
        <c:grouping val="clustered"/>
        <c:varyColors val="0"/>
        <c:ser>
          <c:idx val="5"/>
          <c:order val="2"/>
          <c:tx>
            <c:v>No. of LTI-R</c:v>
          </c:tx>
          <c:spPr>
            <a:solidFill>
              <a:srgbClr val="FF0000"/>
            </a:solidFill>
          </c:spPr>
          <c:invertIfNegative val="0"/>
          <c:cat>
            <c:numRef>
              <c:f>'BI1904'!$A$47:$A$58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'BI1904'!$H$47:$H$58</c:f>
              <c:numCache>
                <c:formatCode>0_ 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C-4096-B1B3-01E6876DAFCB}"/>
            </c:ext>
          </c:extLst>
        </c:ser>
        <c:ser>
          <c:idx val="6"/>
          <c:order val="3"/>
          <c:tx>
            <c:v>No. of LTI</c:v>
          </c:tx>
          <c:spPr>
            <a:solidFill>
              <a:srgbClr val="0000FF"/>
            </a:solidFill>
          </c:spPr>
          <c:invertIfNegative val="0"/>
          <c:cat>
            <c:numRef>
              <c:f>'BI1904'!$A$47:$A$58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'BI1904'!$I$47:$I$58</c:f>
              <c:numCache>
                <c:formatCode>0_ 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D9C-4096-B1B3-01E6876D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56992"/>
        <c:axId val="127555456"/>
      </c:barChart>
      <c:lineChart>
        <c:grouping val="standard"/>
        <c:varyColors val="0"/>
        <c:ser>
          <c:idx val="1"/>
          <c:order val="0"/>
          <c:tx>
            <c:strRef>
              <c:f>'BI1904'!$R$1</c:f>
              <c:strCache>
                <c:ptCount val="1"/>
                <c:pt idx="0">
                  <c:v>ALL Employee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'BI1904'!$A$47:$A$58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'BI1904'!$R$47:$R$58</c:f>
              <c:numCache>
                <c:formatCode>0.0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34.3878954607978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C-4096-B1B3-01E6876DAFCB}"/>
            </c:ext>
          </c:extLst>
        </c:ser>
        <c:ser>
          <c:idx val="0"/>
          <c:order val="1"/>
          <c:tx>
            <c:strRef>
              <c:f>'BI1904'!$V$1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'BI1904'!$A$47:$A$58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'BI1904'!$V$47:$V$58</c:f>
              <c:numCache>
                <c:formatCode>0.0</c:formatCode>
                <c:ptCount val="1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41.46143257541835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C-4096-B1B3-01E6876DAFCB}"/>
            </c:ext>
          </c:extLst>
        </c:ser>
        <c:ser>
          <c:idx val="3"/>
          <c:order val="4"/>
          <c:tx>
            <c:strRef>
              <c:f>'BI1904'!$AA$1</c:f>
              <c:strCache>
                <c:ptCount val="1"/>
                <c:pt idx="0">
                  <c:v>2019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'BI1904'!$A$47:$A$58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'BI1904'!$AA$47:$AA$58</c:f>
              <c:numCache>
                <c:formatCode>General</c:formatCode>
                <c:ptCount val="12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C-4096-B1B3-01E6876DAFCB}"/>
            </c:ext>
          </c:extLst>
        </c:ser>
        <c:ser>
          <c:idx val="7"/>
          <c:order val="5"/>
          <c:tx>
            <c:strRef>
              <c:f>'BI1904'!$AB$1</c:f>
              <c:strCache>
                <c:ptCount val="1"/>
                <c:pt idx="0">
                  <c:v>2020 Target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000"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9C-4096-B1B3-01E6876DAF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'BI1904'!$A$47:$A$58</c:f>
              <c:numCache>
                <c:formatCode>mmm\-yy</c:formatCode>
                <c:ptCount val="12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</c:numCache>
            </c:numRef>
          </c:cat>
          <c:val>
            <c:numRef>
              <c:f>'BI1904'!$AB$47:$AB$58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9C-4096-B1B3-01E6876DA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9840"/>
        <c:axId val="127553920"/>
      </c:lineChart>
      <c:dateAx>
        <c:axId val="12753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553920"/>
        <c:crosses val="autoZero"/>
        <c:auto val="1"/>
        <c:lblOffset val="100"/>
        <c:baseTimeUnit val="months"/>
      </c:dateAx>
      <c:valAx>
        <c:axId val="127553920"/>
        <c:scaling>
          <c:orientation val="minMax"/>
          <c:max val="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539840"/>
        <c:crosses val="autoZero"/>
        <c:crossBetween val="between"/>
      </c:valAx>
      <c:valAx>
        <c:axId val="127555456"/>
        <c:scaling>
          <c:orientation val="minMax"/>
          <c:max val="16"/>
          <c:min val="0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27556992"/>
        <c:crosses val="max"/>
        <c:crossBetween val="between"/>
        <c:majorUnit val="2"/>
      </c:valAx>
      <c:dateAx>
        <c:axId val="1275569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755545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1.5316188131805014E-2"/>
          <c:y val="0.91674405795635283"/>
          <c:w val="0.97508549394859589"/>
          <c:h val="6.8980522171570663E-2"/>
        </c:manualLayout>
      </c:layout>
      <c:overlay val="0"/>
      <c:spPr>
        <a:ln>
          <a:solidFill>
            <a:schemeClr val="accent2">
              <a:lumMod val="75000"/>
            </a:schemeClr>
          </a:solidFill>
        </a:ln>
      </c:spPr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230280</xdr:colOff>
      <xdr:row>60</xdr:row>
      <xdr:rowOff>139994</xdr:rowOff>
    </xdr:from>
    <xdr:to>
      <xdr:col>15</xdr:col>
      <xdr:colOff>508101</xdr:colOff>
      <xdr:row>87</xdr:row>
      <xdr:rowOff>41485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0.39521</cdr:x>
      <cdr:y>0.74358</cdr:y>
    </cdr:from>
    <cdr:to>
      <cdr:x>0.52153</cdr:x>
      <cdr:y>0.78667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61626" y="3751353"/>
          <a:ext cx="1138397" cy="217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453329</xdr:colOff>
      <xdr:row>85</xdr:row>
      <xdr:rowOff>121300</xdr:rowOff>
    </xdr:from>
    <xdr:to>
      <xdr:col>14</xdr:col>
      <xdr:colOff>431793</xdr:colOff>
      <xdr:row>112</xdr:row>
      <xdr:rowOff>11584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0.3803</cdr:x>
      <cdr:y>0.72787</cdr:y>
    </cdr:from>
    <cdr:to>
      <cdr:x>0.5146</cdr:x>
      <cdr:y>0.77086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03449" y="3663937"/>
          <a:ext cx="1201888" cy="21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  <cdr:relSizeAnchor xmlns:cdr="http://schemas.openxmlformats.org/drawingml/2006/chartDrawing">
    <cdr:from>
      <cdr:x>0.82811</cdr:x>
      <cdr:y>0.72913</cdr:y>
    </cdr:from>
    <cdr:to>
      <cdr:x>0.96241</cdr:x>
      <cdr:y>0.77212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CFA608-1A66-4DA4-A8AC-E89C687B1C3A}"/>
            </a:ext>
          </a:extLst>
        </cdr:cNvPr>
        <cdr:cNvSpPr txBox="1"/>
      </cdr:nvSpPr>
      <cdr:spPr>
        <a:xfrm xmlns:a="http://schemas.openxmlformats.org/drawingml/2006/main">
          <a:off x="7411027" y="3670300"/>
          <a:ext cx="1201888" cy="21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chemeClr val="accent2">
                  <a:lumMod val="75000"/>
                </a:schemeClr>
              </a:solidFill>
            </a:rPr>
            <a:t>2022 Target – 2.0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203065</xdr:colOff>
      <xdr:row>64</xdr:row>
      <xdr:rowOff>126387</xdr:rowOff>
    </xdr:from>
    <xdr:to>
      <xdr:col>15</xdr:col>
      <xdr:colOff>480886</xdr:colOff>
      <xdr:row>91</xdr:row>
      <xdr:rowOff>27878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0.29823</cdr:x>
      <cdr:y>0.76581</cdr:y>
    </cdr:from>
    <cdr:to>
      <cdr:x>0.48037</cdr:x>
      <cdr:y>0.80691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3612" y="3582160"/>
          <a:ext cx="1877187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0.86227</cdr:x>
      <cdr:y>0.76772</cdr:y>
    </cdr:from>
    <cdr:to>
      <cdr:x>0.97182</cdr:x>
      <cdr:y>0.8195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886808" y="3591081"/>
          <a:ext cx="1129091" cy="242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r>
            <a:rPr lang="en-US" sz="1000" b="1" dirty="0">
              <a:solidFill>
                <a:srgbClr val="00B050"/>
              </a:solidFill>
            </a:rPr>
            <a:t>.5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481852</xdr:colOff>
      <xdr:row>74</xdr:row>
      <xdr:rowOff>44824</xdr:rowOff>
    </xdr:from>
    <xdr:to>
      <xdr:col>14</xdr:col>
      <xdr:colOff>511034</xdr:colOff>
      <xdr:row>100</xdr:row>
      <xdr:rowOff>125609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0.11564</cdr:x>
      <cdr:y>0.7267</cdr:y>
    </cdr:from>
    <cdr:to>
      <cdr:x>0.29778</cdr:x>
      <cdr:y>0.7678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5233" y="3658041"/>
          <a:ext cx="1646311" cy="206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0.59326</cdr:x>
      <cdr:y>0.77445</cdr:y>
    </cdr:from>
    <cdr:to>
      <cdr:x>0.72975</cdr:x>
      <cdr:y>0.82956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62262" y="3898425"/>
          <a:ext cx="1233694" cy="277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2.00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118221</xdr:colOff>
      <xdr:row>63</xdr:row>
      <xdr:rowOff>128789</xdr:rowOff>
    </xdr:from>
    <xdr:to>
      <xdr:col>15</xdr:col>
      <xdr:colOff>396042</xdr:colOff>
      <xdr:row>90</xdr:row>
      <xdr:rowOff>30280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0.60585</cdr:x>
      <cdr:y>0.74254</cdr:y>
    </cdr:from>
    <cdr:to>
      <cdr:x>0.78799</cdr:x>
      <cdr:y>0.78364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4077" y="3473303"/>
          <a:ext cx="1877187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0.08991</cdr:x>
      <cdr:y>0.73863</cdr:y>
    </cdr:from>
    <cdr:to>
      <cdr:x>0.27411</cdr:x>
      <cdr:y>0.78494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6630" y="3455009"/>
          <a:ext cx="1898418" cy="216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67</xdr:row>
      <xdr:rowOff>136072</xdr:rowOff>
    </xdr:from>
    <xdr:to>
      <xdr:col>14</xdr:col>
      <xdr:colOff>645214</xdr:colOff>
      <xdr:row>93</xdr:row>
      <xdr:rowOff>120369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F69FD-0310-453F-9BE0-D791E6672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0.54776</cdr:x>
      <cdr:y>0.70763</cdr:y>
    </cdr:from>
    <cdr:to>
      <cdr:x>0.7299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46026" y="3355887"/>
          <a:ext cx="1644654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0.09651</cdr:x>
      <cdr:y>0.70081</cdr:y>
    </cdr:from>
    <cdr:to>
      <cdr:x>0.28071</cdr:x>
      <cdr:y>0.74712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1407" y="3323544"/>
          <a:ext cx="1663255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0.16877</cdr:x>
      <cdr:y>0.69181</cdr:y>
    </cdr:from>
    <cdr:to>
      <cdr:x>0.35091</cdr:x>
      <cdr:y>0.73291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8934" y="3170901"/>
          <a:ext cx="1639260" cy="188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0.79375</cdr:x>
      <cdr:y>0.6926</cdr:y>
    </cdr:from>
    <cdr:to>
      <cdr:x>0.92615</cdr:x>
      <cdr:y>0.74218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143725" y="3174540"/>
          <a:ext cx="1191600" cy="22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230280</xdr:colOff>
      <xdr:row>60</xdr:row>
      <xdr:rowOff>139994</xdr:rowOff>
    </xdr:from>
    <xdr:to>
      <xdr:col>15</xdr:col>
      <xdr:colOff>508101</xdr:colOff>
      <xdr:row>87</xdr:row>
      <xdr:rowOff>41485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0.60585</cdr:x>
      <cdr:y>0.74254</cdr:y>
    </cdr:from>
    <cdr:to>
      <cdr:x>0.78799</cdr:x>
      <cdr:y>0.78364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4077" y="3473303"/>
          <a:ext cx="1877187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0.08991</cdr:x>
      <cdr:y>0.73863</cdr:y>
    </cdr:from>
    <cdr:to>
      <cdr:x>0.27411</cdr:x>
      <cdr:y>0.78494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6630" y="3455009"/>
          <a:ext cx="1898418" cy="216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82</xdr:row>
      <xdr:rowOff>145677</xdr:rowOff>
    </xdr:from>
    <xdr:to>
      <xdr:col>14</xdr:col>
      <xdr:colOff>136148</xdr:colOff>
      <xdr:row>109</xdr:row>
      <xdr:rowOff>47168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AE018-BE01-4B76-B3AB-05C086894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0.76555</cdr:x>
      <cdr:y>0.75403</cdr:y>
    </cdr:from>
    <cdr:to>
      <cdr:x>0.94769</cdr:x>
      <cdr:y>0.79513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89971" y="3795637"/>
          <a:ext cx="1639260" cy="206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chemeClr val="accent2">
                  <a:lumMod val="75000"/>
                </a:schemeClr>
              </a:solidFill>
            </a:rPr>
            <a:t>2022 Target – 2.00</a:t>
          </a:r>
        </a:p>
      </cdr:txBody>
    </cdr:sp>
  </cdr:relSizeAnchor>
  <cdr:relSizeAnchor xmlns:cdr="http://schemas.openxmlformats.org/drawingml/2006/chartDrawing">
    <cdr:from>
      <cdr:x>0.26173</cdr:x>
      <cdr:y>0.75098</cdr:y>
    </cdr:from>
    <cdr:to>
      <cdr:x>0.44593</cdr:x>
      <cdr:y>0.79729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55580" y="3780272"/>
          <a:ext cx="1657800" cy="23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301759</xdr:colOff>
      <xdr:row>75</xdr:row>
      <xdr:rowOff>172090</xdr:rowOff>
    </xdr:from>
    <xdr:to>
      <xdr:col>14</xdr:col>
      <xdr:colOff>292230</xdr:colOff>
      <xdr:row>102</xdr:row>
      <xdr:rowOff>84786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9BD9E-CD3C-47CD-B733-3FC6B3569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0.09513</cdr:x>
      <cdr:y>0.76931</cdr:y>
    </cdr:from>
    <cdr:to>
      <cdr:x>0.22499</cdr:x>
      <cdr:y>0.80922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324" y="3881176"/>
          <a:ext cx="1170299" cy="201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0.58693</cdr:x>
      <cdr:y>0.7794</cdr:y>
    </cdr:from>
    <cdr:to>
      <cdr:x>0.72993</cdr:x>
      <cdr:y>0.81979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271863" y="3932063"/>
          <a:ext cx="1284378" cy="203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2.00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179295</xdr:colOff>
      <xdr:row>64</xdr:row>
      <xdr:rowOff>156883</xdr:rowOff>
    </xdr:from>
    <xdr:to>
      <xdr:col>14</xdr:col>
      <xdr:colOff>169766</xdr:colOff>
      <xdr:row>91</xdr:row>
      <xdr:rowOff>58373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0.22499</cdr:x>
      <cdr:y>0.69495</cdr:y>
    </cdr:from>
    <cdr:to>
      <cdr:x>0.35485</cdr:x>
      <cdr:y>0.73486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4914" y="3295744"/>
          <a:ext cx="1168762" cy="189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0.84667</cdr:x>
      <cdr:y>0.69413</cdr:y>
    </cdr:from>
    <cdr:to>
      <cdr:x>0.97299</cdr:x>
      <cdr:y>0.73722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19999" y="3291870"/>
          <a:ext cx="1136883" cy="204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220116</xdr:colOff>
      <xdr:row>69</xdr:row>
      <xdr:rowOff>116062</xdr:rowOff>
    </xdr:from>
    <xdr:to>
      <xdr:col>14</xdr:col>
      <xdr:colOff>210587</xdr:colOff>
      <xdr:row>96</xdr:row>
      <xdr:rowOff>17551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CA280-B2E6-4935-A1BB-C97E75F4A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61</xdr:row>
      <xdr:rowOff>11206</xdr:rowOff>
    </xdr:from>
    <xdr:to>
      <xdr:col>15</xdr:col>
      <xdr:colOff>311439</xdr:colOff>
      <xdr:row>87</xdr:row>
      <xdr:rowOff>91991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0.3035</cdr:x>
      <cdr:y>0.69786</cdr:y>
    </cdr:from>
    <cdr:to>
      <cdr:x>0.43336</cdr:x>
      <cdr:y>0.73777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35182" y="3264303"/>
          <a:ext cx="1170300" cy="186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0.79382</cdr:x>
      <cdr:y>0.74358</cdr:y>
    </cdr:from>
    <cdr:to>
      <cdr:x>0.92014</cdr:x>
      <cdr:y>0.78667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153946" y="3478182"/>
          <a:ext cx="1138397" cy="201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315366</xdr:colOff>
      <xdr:row>79</xdr:row>
      <xdr:rowOff>34419</xdr:rowOff>
    </xdr:from>
    <xdr:to>
      <xdr:col>14</xdr:col>
      <xdr:colOff>305837</xdr:colOff>
      <xdr:row>105</xdr:row>
      <xdr:rowOff>112801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405DE-8453-43AE-B0B1-A8D3F8B34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0.28387</cdr:x>
      <cdr:y>0.78222</cdr:y>
    </cdr:from>
    <cdr:to>
      <cdr:x>0.41373</cdr:x>
      <cdr:y>0.82213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58252" y="3658915"/>
          <a:ext cx="1170299" cy="186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0.78929</cdr:x>
      <cdr:y>0.78431</cdr:y>
    </cdr:from>
    <cdr:to>
      <cdr:x>0.91561</cdr:x>
      <cdr:y>0.8274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113089" y="3668668"/>
          <a:ext cx="1138397" cy="201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183298</xdr:colOff>
      <xdr:row>80</xdr:row>
      <xdr:rowOff>148879</xdr:rowOff>
    </xdr:from>
    <xdr:to>
      <xdr:col>14</xdr:col>
      <xdr:colOff>173769</xdr:colOff>
      <xdr:row>107</xdr:row>
      <xdr:rowOff>47967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6408A-B5F2-434B-A512-E28EE5401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0.33358</cdr:x>
      <cdr:y>0.78153</cdr:y>
    </cdr:from>
    <cdr:to>
      <cdr:x>0.4599</cdr:x>
      <cdr:y>0.82462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002245" y="3932192"/>
          <a:ext cx="1136880" cy="216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0.79628</cdr:x>
      <cdr:y>0.7807</cdr:y>
    </cdr:from>
    <cdr:to>
      <cdr:x>0.9226</cdr:x>
      <cdr:y>0.82379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20F9AC7-2994-4100-A57E-7063D82F17B0}"/>
            </a:ext>
          </a:extLst>
        </cdr:cNvPr>
        <cdr:cNvSpPr txBox="1"/>
      </cdr:nvSpPr>
      <cdr:spPr>
        <a:xfrm xmlns:a="http://schemas.openxmlformats.org/drawingml/2006/main">
          <a:off x="7166525" y="3928022"/>
          <a:ext cx="1136880" cy="216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FF9933"/>
              </a:solidFill>
            </a:rPr>
            <a:t>20</a:t>
          </a:r>
          <a:r>
            <a:rPr lang="en-US" altLang="zh-TW" sz="1000" b="1" dirty="0">
              <a:solidFill>
                <a:srgbClr val="FF9933"/>
              </a:solidFill>
            </a:rPr>
            <a:t>22</a:t>
          </a:r>
          <a:r>
            <a:rPr lang="en-US" sz="1000" b="1" dirty="0">
              <a:solidFill>
                <a:srgbClr val="FF9933"/>
              </a:solidFill>
            </a:rPr>
            <a:t> Target – </a:t>
          </a:r>
          <a:r>
            <a:rPr lang="en-US" altLang="zh-TW" sz="1000" b="1" dirty="0">
              <a:solidFill>
                <a:srgbClr val="FF9933"/>
              </a:solidFill>
            </a:rPr>
            <a:t>2</a:t>
          </a:r>
          <a:endParaRPr lang="en-US" sz="1000" b="1" dirty="0">
            <a:solidFill>
              <a:srgbClr val="FF9933"/>
            </a:solidFill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216673</xdr:colOff>
      <xdr:row>63</xdr:row>
      <xdr:rowOff>167209</xdr:rowOff>
    </xdr:from>
    <xdr:to>
      <xdr:col>15</xdr:col>
      <xdr:colOff>494494</xdr:colOff>
      <xdr:row>90</xdr:row>
      <xdr:rowOff>68700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0.54776</cdr:x>
      <cdr:y>0.70763</cdr:y>
    </cdr:from>
    <cdr:to>
      <cdr:x>0.7299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46026" y="3355887"/>
          <a:ext cx="1644654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0.09651</cdr:x>
      <cdr:y>0.70081</cdr:y>
    </cdr:from>
    <cdr:to>
      <cdr:x>0.28071</cdr:x>
      <cdr:y>0.74712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1407" y="3323544"/>
          <a:ext cx="1663255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79</xdr:row>
      <xdr:rowOff>123265</xdr:rowOff>
    </xdr:from>
    <xdr:to>
      <xdr:col>14</xdr:col>
      <xdr:colOff>180972</xdr:colOff>
      <xdr:row>106</xdr:row>
      <xdr:rowOff>13550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0.20845</cdr:x>
      <cdr:y>0.71459</cdr:y>
    </cdr:from>
    <cdr:to>
      <cdr:x>0.39059</cdr:x>
      <cdr:y>0.75569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76006" y="3597073"/>
          <a:ext cx="1639260" cy="206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2.00</a:t>
          </a:r>
        </a:p>
      </cdr:txBody>
    </cdr:sp>
  </cdr:relSizeAnchor>
  <cdr:relSizeAnchor xmlns:cdr="http://schemas.openxmlformats.org/drawingml/2006/chartDrawing">
    <cdr:from>
      <cdr:x>0.79936</cdr:x>
      <cdr:y>0.72152</cdr:y>
    </cdr:from>
    <cdr:to>
      <cdr:x>0.91525</cdr:x>
      <cdr:y>0.76739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194203" y="3631999"/>
          <a:ext cx="1043010" cy="23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2022 Target – 2</a:t>
          </a: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286309</xdr:colOff>
      <xdr:row>66</xdr:row>
      <xdr:rowOff>83964</xdr:rowOff>
    </xdr:from>
    <xdr:to>
      <xdr:col>15</xdr:col>
      <xdr:colOff>564130</xdr:colOff>
      <xdr:row>92</xdr:row>
      <xdr:rowOff>164749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0.54776</cdr:x>
      <cdr:y>0.70763</cdr:y>
    </cdr:from>
    <cdr:to>
      <cdr:x>0.7299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46026" y="3355887"/>
          <a:ext cx="1644654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0.09651</cdr:x>
      <cdr:y>0.70081</cdr:y>
    </cdr:from>
    <cdr:to>
      <cdr:x>0.28071</cdr:x>
      <cdr:y>0.74712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1407" y="3323544"/>
          <a:ext cx="1663255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0.54776</cdr:x>
      <cdr:y>0.70763</cdr:y>
    </cdr:from>
    <cdr:to>
      <cdr:x>0.7299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46026" y="3355887"/>
          <a:ext cx="1644654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0.09651</cdr:x>
      <cdr:y>0.70081</cdr:y>
    </cdr:from>
    <cdr:to>
      <cdr:x>0.28071</cdr:x>
      <cdr:y>0.74712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1407" y="3323544"/>
          <a:ext cx="1663255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358589</xdr:colOff>
      <xdr:row>80</xdr:row>
      <xdr:rowOff>100852</xdr:rowOff>
    </xdr:from>
    <xdr:to>
      <xdr:col>14</xdr:col>
      <xdr:colOff>349060</xdr:colOff>
      <xdr:row>107</xdr:row>
      <xdr:rowOff>2343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B55A1-2E43-41A3-A7B3-1815532E8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0.78673</cdr:x>
      <cdr:y>0.77349</cdr:y>
    </cdr:from>
    <cdr:to>
      <cdr:x>0.96887</cdr:x>
      <cdr:y>0.81459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80593" y="3893588"/>
          <a:ext cx="1639260" cy="206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FF9933"/>
              </a:solidFill>
            </a:rPr>
            <a:t>2022 Target – 2.00</a:t>
          </a:r>
        </a:p>
      </cdr:txBody>
    </cdr:sp>
  </cdr:relSizeAnchor>
  <cdr:relSizeAnchor xmlns:cdr="http://schemas.openxmlformats.org/drawingml/2006/chartDrawing">
    <cdr:from>
      <cdr:x>0.20425</cdr:x>
      <cdr:y>0.75548</cdr:y>
    </cdr:from>
    <cdr:to>
      <cdr:x>0.3356</cdr:x>
      <cdr:y>0.80135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38213" y="3802923"/>
          <a:ext cx="1182150" cy="23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358589</xdr:colOff>
      <xdr:row>77</xdr:row>
      <xdr:rowOff>156882</xdr:rowOff>
    </xdr:from>
    <xdr:to>
      <xdr:col>14</xdr:col>
      <xdr:colOff>349060</xdr:colOff>
      <xdr:row>104</xdr:row>
      <xdr:rowOff>47167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0.14552</cdr:x>
      <cdr:y>0.75791</cdr:y>
    </cdr:from>
    <cdr:to>
      <cdr:x>0.32766</cdr:x>
      <cdr:y>0.79901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9701" y="3815171"/>
          <a:ext cx="1639260" cy="206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0.63754</cdr:x>
      <cdr:y>0.75548</cdr:y>
    </cdr:from>
    <cdr:to>
      <cdr:x>0.76889</cdr:x>
      <cdr:y>0.80135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737858" y="3802946"/>
          <a:ext cx="1182150" cy="23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31776</xdr:colOff>
      <xdr:row>64</xdr:row>
      <xdr:rowOff>3121</xdr:rowOff>
    </xdr:from>
    <xdr:to>
      <xdr:col>13</xdr:col>
      <xdr:colOff>916476</xdr:colOff>
      <xdr:row>89</xdr:row>
      <xdr:rowOff>157065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0.62594</cdr:x>
      <cdr:y>0.70763</cdr:y>
    </cdr:from>
    <cdr:to>
      <cdr:x>0.80808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6034" y="3147644"/>
          <a:ext cx="1372293" cy="182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0.15111</cdr:x>
      <cdr:y>0.70081</cdr:y>
    </cdr:from>
    <cdr:to>
      <cdr:x>0.33531</cdr:x>
      <cdr:y>0.74712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38531" y="3117328"/>
          <a:ext cx="1387813" cy="205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230280</xdr:colOff>
      <xdr:row>60</xdr:row>
      <xdr:rowOff>139994</xdr:rowOff>
    </xdr:from>
    <xdr:to>
      <xdr:col>15</xdr:col>
      <xdr:colOff>508101</xdr:colOff>
      <xdr:row>87</xdr:row>
      <xdr:rowOff>41485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0.60717</cdr:x>
      <cdr:y>0.76581</cdr:y>
    </cdr:from>
    <cdr:to>
      <cdr:x>0.78931</cdr:x>
      <cdr:y>0.80691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7693" y="3582152"/>
          <a:ext cx="1877186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0.09123</cdr:x>
      <cdr:y>0.76481</cdr:y>
    </cdr:from>
    <cdr:to>
      <cdr:x>0.27543</cdr:x>
      <cdr:y>0.81112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40231" y="3577464"/>
          <a:ext cx="1898417" cy="216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389077</xdr:colOff>
      <xdr:row>76</xdr:row>
      <xdr:rowOff>146478</xdr:rowOff>
    </xdr:from>
    <xdr:to>
      <xdr:col>17</xdr:col>
      <xdr:colOff>143423</xdr:colOff>
      <xdr:row>100</xdr:row>
      <xdr:rowOff>47968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216673</xdr:colOff>
      <xdr:row>68</xdr:row>
      <xdr:rowOff>17530</xdr:rowOff>
    </xdr:from>
    <xdr:to>
      <xdr:col>15</xdr:col>
      <xdr:colOff>494494</xdr:colOff>
      <xdr:row>94</xdr:row>
      <xdr:rowOff>95913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0.46354</cdr:x>
      <cdr:y>0.75484</cdr:y>
    </cdr:from>
    <cdr:to>
      <cdr:x>0.64774</cdr:x>
      <cdr:y>0.80116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66268" y="3376790"/>
          <a:ext cx="1655588" cy="207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</a:t>
          </a: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87805</xdr:colOff>
      <xdr:row>65</xdr:row>
      <xdr:rowOff>126385</xdr:rowOff>
    </xdr:from>
    <xdr:to>
      <xdr:col>13</xdr:col>
      <xdr:colOff>972505</xdr:colOff>
      <xdr:row>91</xdr:row>
      <xdr:rowOff>101035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0.64827</cdr:x>
      <cdr:y>0.74872</cdr:y>
    </cdr:from>
    <cdr:to>
      <cdr:x>0.83041</cdr:x>
      <cdr:y>0.78982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54805" y="3471283"/>
          <a:ext cx="1644975" cy="1905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0.10644</cdr:x>
      <cdr:y>0.75398</cdr:y>
    </cdr:from>
    <cdr:to>
      <cdr:x>0.29064</cdr:x>
      <cdr:y>0.80029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61320" y="3495692"/>
          <a:ext cx="1663580" cy="214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230280</xdr:colOff>
      <xdr:row>60</xdr:row>
      <xdr:rowOff>139994</xdr:rowOff>
    </xdr:from>
    <xdr:to>
      <xdr:col>15</xdr:col>
      <xdr:colOff>508101</xdr:colOff>
      <xdr:row>87</xdr:row>
      <xdr:rowOff>41485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0.60585</cdr:x>
      <cdr:y>0.74254</cdr:y>
    </cdr:from>
    <cdr:to>
      <cdr:x>0.78799</cdr:x>
      <cdr:y>0.78364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4077" y="3473303"/>
          <a:ext cx="1877187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0.08991</cdr:x>
      <cdr:y>0.73863</cdr:y>
    </cdr:from>
    <cdr:to>
      <cdr:x>0.27411</cdr:x>
      <cdr:y>0.78494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6630" y="3455009"/>
          <a:ext cx="1898418" cy="216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61</xdr:row>
      <xdr:rowOff>11206</xdr:rowOff>
    </xdr:from>
    <xdr:to>
      <xdr:col>15</xdr:col>
      <xdr:colOff>311439</xdr:colOff>
      <xdr:row>87</xdr:row>
      <xdr:rowOff>91991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0.57256</cdr:x>
      <cdr:y>0.75402</cdr:y>
    </cdr:from>
    <cdr:to>
      <cdr:x>0.7547</cdr:x>
      <cdr:y>0.79512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88629" y="3575892"/>
          <a:ext cx="1873251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0.09813</cdr:x>
      <cdr:y>0.75557</cdr:y>
    </cdr:from>
    <cdr:to>
      <cdr:x>0.28233</cdr:x>
      <cdr:y>0.80188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09235" y="3583224"/>
          <a:ext cx="1894437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241486</xdr:colOff>
      <xdr:row>66</xdr:row>
      <xdr:rowOff>39141</xdr:rowOff>
    </xdr:from>
    <xdr:to>
      <xdr:col>15</xdr:col>
      <xdr:colOff>519307</xdr:colOff>
      <xdr:row>92</xdr:row>
      <xdr:rowOff>119926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0.60585</cdr:x>
      <cdr:y>0.74254</cdr:y>
    </cdr:from>
    <cdr:to>
      <cdr:x>0.78799</cdr:x>
      <cdr:y>0.78364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4077" y="3473303"/>
          <a:ext cx="1877187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0.08991</cdr:x>
      <cdr:y>0.73863</cdr:y>
    </cdr:from>
    <cdr:to>
      <cdr:x>0.27411</cdr:x>
      <cdr:y>0.78494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6630" y="3455009"/>
          <a:ext cx="1898418" cy="216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65</xdr:row>
      <xdr:rowOff>112060</xdr:rowOff>
    </xdr:from>
    <xdr:to>
      <xdr:col>14</xdr:col>
      <xdr:colOff>90523</xdr:colOff>
      <xdr:row>92</xdr:row>
      <xdr:rowOff>13550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0.54776</cdr:x>
      <cdr:y>0.70763</cdr:y>
    </cdr:from>
    <cdr:to>
      <cdr:x>0.7299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46026" y="3355887"/>
          <a:ext cx="1644654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0.09651</cdr:x>
      <cdr:y>0.70081</cdr:y>
    </cdr:from>
    <cdr:to>
      <cdr:x>0.28071</cdr:x>
      <cdr:y>0.74712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71407" y="3323544"/>
          <a:ext cx="1663255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0.2812</cdr:x>
      <cdr:y>0.77695</cdr:y>
    </cdr:from>
    <cdr:to>
      <cdr:x>0.46334</cdr:x>
      <cdr:y>0.81805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30826" y="3634255"/>
          <a:ext cx="1639260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0.79312</cdr:x>
      <cdr:y>0.7789</cdr:y>
    </cdr:from>
    <cdr:to>
      <cdr:x>0.97732</cdr:x>
      <cdr:y>0.82521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138093" y="3643376"/>
          <a:ext cx="1657800" cy="216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163044</xdr:colOff>
      <xdr:row>65</xdr:row>
      <xdr:rowOff>16729</xdr:rowOff>
    </xdr:from>
    <xdr:to>
      <xdr:col>15</xdr:col>
      <xdr:colOff>440865</xdr:colOff>
      <xdr:row>91</xdr:row>
      <xdr:rowOff>97514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36CDB-E334-4AF3-8311-B0CB93A47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0.60585</cdr:x>
      <cdr:y>0.74254</cdr:y>
    </cdr:from>
    <cdr:to>
      <cdr:x>0.78799</cdr:x>
      <cdr:y>0.78364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44077" y="3473303"/>
          <a:ext cx="1877187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0.08991</cdr:x>
      <cdr:y>0.73863</cdr:y>
    </cdr:from>
    <cdr:to>
      <cdr:x>0.27411</cdr:x>
      <cdr:y>0.78494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26630" y="3455009"/>
          <a:ext cx="1898418" cy="2166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2019 Target – 3.5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61633</xdr:colOff>
      <xdr:row>80</xdr:row>
      <xdr:rowOff>23213</xdr:rowOff>
    </xdr:from>
    <xdr:to>
      <xdr:col>14</xdr:col>
      <xdr:colOff>52104</xdr:colOff>
      <xdr:row>106</xdr:row>
      <xdr:rowOff>131212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8320D-0EA5-470C-9739-20DE6BB3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0.31319</cdr:x>
      <cdr:y>0.69547</cdr:y>
    </cdr:from>
    <cdr:to>
      <cdr:x>0.4501</cdr:x>
      <cdr:y>0.73716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18673" y="3519773"/>
          <a:ext cx="1232253" cy="210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  <cdr:relSizeAnchor xmlns:cdr="http://schemas.openxmlformats.org/drawingml/2006/chartDrawing">
    <cdr:from>
      <cdr:x>0.79379</cdr:x>
      <cdr:y>0.69952</cdr:y>
    </cdr:from>
    <cdr:to>
      <cdr:x>0.922</cdr:x>
      <cdr:y>0.74495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535A55D-5420-4D6A-AEF6-98592AA59CE5}"/>
            </a:ext>
          </a:extLst>
        </cdr:cNvPr>
        <cdr:cNvSpPr txBox="1"/>
      </cdr:nvSpPr>
      <cdr:spPr>
        <a:xfrm xmlns:a="http://schemas.openxmlformats.org/drawingml/2006/main">
          <a:off x="7144124" y="3540258"/>
          <a:ext cx="1153831" cy="229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2022 Target – 2.0</a:t>
          </a: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67</xdr:row>
      <xdr:rowOff>89647</xdr:rowOff>
    </xdr:from>
    <xdr:to>
      <xdr:col>14</xdr:col>
      <xdr:colOff>46501</xdr:colOff>
      <xdr:row>93</xdr:row>
      <xdr:rowOff>170432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0.23016</cdr:x>
      <cdr:y>0.78238</cdr:y>
    </cdr:from>
    <cdr:to>
      <cdr:x>0.4123</cdr:x>
      <cdr:y>0.82348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461" y="3710365"/>
          <a:ext cx="1639260" cy="194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0.8158</cdr:x>
      <cdr:y>0.74848</cdr:y>
    </cdr:from>
    <cdr:to>
      <cdr:x>1</cdr:x>
      <cdr:y>0.79479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42200" y="3549607"/>
          <a:ext cx="1657800" cy="219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133909</xdr:colOff>
      <xdr:row>67</xdr:row>
      <xdr:rowOff>96851</xdr:rowOff>
    </xdr:from>
    <xdr:to>
      <xdr:col>15</xdr:col>
      <xdr:colOff>729497</xdr:colOff>
      <xdr:row>93</xdr:row>
      <xdr:rowOff>177636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0.76032</cdr:x>
      <cdr:y>0.6349</cdr:y>
    </cdr:from>
    <cdr:to>
      <cdr:x>0.94246</cdr:x>
      <cdr:y>0.676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6121" y="2969830"/>
          <a:ext cx="1877186" cy="192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263338</xdr:colOff>
      <xdr:row>83</xdr:row>
      <xdr:rowOff>157683</xdr:rowOff>
    </xdr:from>
    <xdr:to>
      <xdr:col>14</xdr:col>
      <xdr:colOff>253809</xdr:colOff>
      <xdr:row>110</xdr:row>
      <xdr:rowOff>63977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D90B5-A4C9-405D-B0EA-D4453E225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84044</xdr:colOff>
      <xdr:row>79</xdr:row>
      <xdr:rowOff>61633</xdr:rowOff>
    </xdr:from>
    <xdr:to>
      <xdr:col>14</xdr:col>
      <xdr:colOff>74515</xdr:colOff>
      <xdr:row>105</xdr:row>
      <xdr:rowOff>153622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2C5E-3A22-40A2-A761-36C733AE8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0.19615</cdr:x>
      <cdr:y>0.70433</cdr:y>
    </cdr:from>
    <cdr:to>
      <cdr:x>0.38035</cdr:x>
      <cdr:y>0.75064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65320" y="3564597"/>
          <a:ext cx="1657800" cy="23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  <cdr:relSizeAnchor xmlns:cdr="http://schemas.openxmlformats.org/drawingml/2006/chartDrawing">
    <cdr:from>
      <cdr:x>0.79504</cdr:x>
      <cdr:y>0.70307</cdr:y>
    </cdr:from>
    <cdr:to>
      <cdr:x>0.922</cdr:x>
      <cdr:y>0.74823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5723296-AAAE-4E72-B030-54752D9F6AE0}"/>
            </a:ext>
          </a:extLst>
        </cdr:cNvPr>
        <cdr:cNvSpPr txBox="1"/>
      </cdr:nvSpPr>
      <cdr:spPr>
        <a:xfrm xmlns:a="http://schemas.openxmlformats.org/drawingml/2006/main">
          <a:off x="7155347" y="3558258"/>
          <a:ext cx="1142640" cy="228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chemeClr val="accent2">
                  <a:lumMod val="75000"/>
                </a:schemeClr>
              </a:solidFill>
            </a:rPr>
            <a:t>2022 Target – 2.0</a:t>
          </a: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207309</xdr:colOff>
      <xdr:row>84</xdr:row>
      <xdr:rowOff>802</xdr:rowOff>
    </xdr:from>
    <xdr:to>
      <xdr:col>14</xdr:col>
      <xdr:colOff>197780</xdr:colOff>
      <xdr:row>110</xdr:row>
      <xdr:rowOff>108801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28740-FCA5-4323-8D37-59BF41C4F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0.19615</cdr:x>
      <cdr:y>0.70433</cdr:y>
    </cdr:from>
    <cdr:to>
      <cdr:x>0.38035</cdr:x>
      <cdr:y>0.75064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65320" y="3564597"/>
          <a:ext cx="1657800" cy="23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  <cdr:relSizeAnchor xmlns:cdr="http://schemas.openxmlformats.org/drawingml/2006/chartDrawing">
    <cdr:from>
      <cdr:x>0.81247</cdr:x>
      <cdr:y>0.70086</cdr:y>
    </cdr:from>
    <cdr:to>
      <cdr:x>0.93943</cdr:x>
      <cdr:y>0.74602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5723296-AAAE-4E72-B030-54752D9F6AE0}"/>
            </a:ext>
          </a:extLst>
        </cdr:cNvPr>
        <cdr:cNvSpPr txBox="1"/>
      </cdr:nvSpPr>
      <cdr:spPr>
        <a:xfrm xmlns:a="http://schemas.openxmlformats.org/drawingml/2006/main">
          <a:off x="7312212" y="3547036"/>
          <a:ext cx="1142625" cy="228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chemeClr val="accent2">
                  <a:lumMod val="75000"/>
                </a:schemeClr>
              </a:solidFill>
            </a:rPr>
            <a:t>2022 Target – 2.0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128868</xdr:colOff>
      <xdr:row>81</xdr:row>
      <xdr:rowOff>12007</xdr:rowOff>
    </xdr:from>
    <xdr:to>
      <xdr:col>14</xdr:col>
      <xdr:colOff>119339</xdr:colOff>
      <xdr:row>107</xdr:row>
      <xdr:rowOff>120006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149D4-0680-4867-BC75-81684C54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0.19615</cdr:x>
      <cdr:y>0.70433</cdr:y>
    </cdr:from>
    <cdr:to>
      <cdr:x>0.38035</cdr:x>
      <cdr:y>0.75064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65320" y="3564597"/>
          <a:ext cx="1657800" cy="234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</a:t>
          </a:r>
        </a:p>
      </cdr:txBody>
    </cdr:sp>
  </cdr:relSizeAnchor>
  <cdr:relSizeAnchor xmlns:cdr="http://schemas.openxmlformats.org/drawingml/2006/chartDrawing">
    <cdr:from>
      <cdr:x>0.81247</cdr:x>
      <cdr:y>0.70086</cdr:y>
    </cdr:from>
    <cdr:to>
      <cdr:x>0.93943</cdr:x>
      <cdr:y>0.74602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5723296-AAAE-4E72-B030-54752D9F6AE0}"/>
            </a:ext>
          </a:extLst>
        </cdr:cNvPr>
        <cdr:cNvSpPr txBox="1"/>
      </cdr:nvSpPr>
      <cdr:spPr>
        <a:xfrm xmlns:a="http://schemas.openxmlformats.org/drawingml/2006/main">
          <a:off x="7312212" y="3547036"/>
          <a:ext cx="1142625" cy="228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chemeClr val="accent2">
                  <a:lumMod val="75000"/>
                </a:schemeClr>
              </a:solidFill>
            </a:rPr>
            <a:t>2022 Target – 2.0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636334</xdr:colOff>
      <xdr:row>83</xdr:row>
      <xdr:rowOff>135270</xdr:rowOff>
    </xdr:from>
    <xdr:to>
      <xdr:col>16</xdr:col>
      <xdr:colOff>572377</xdr:colOff>
      <xdr:row>110</xdr:row>
      <xdr:rowOff>36761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0.24423</cdr:x>
      <cdr:y>0.72391</cdr:y>
    </cdr:from>
    <cdr:to>
      <cdr:x>0.42843</cdr:x>
      <cdr:y>0.77022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01205" y="3652132"/>
          <a:ext cx="1660160" cy="233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</a:t>
          </a:r>
        </a:p>
      </cdr:txBody>
    </cdr:sp>
  </cdr:relSizeAnchor>
  <cdr:relSizeAnchor xmlns:cdr="http://schemas.openxmlformats.org/drawingml/2006/chartDrawing">
    <cdr:from>
      <cdr:x>0.77654</cdr:x>
      <cdr:y>0.72799</cdr:y>
    </cdr:from>
    <cdr:to>
      <cdr:x>0.96074</cdr:x>
      <cdr:y>0.7743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1DD657E-393F-41A4-B7B8-3124ED002F8C}"/>
            </a:ext>
          </a:extLst>
        </cdr:cNvPr>
        <cdr:cNvSpPr txBox="1"/>
      </cdr:nvSpPr>
      <cdr:spPr>
        <a:xfrm xmlns:a="http://schemas.openxmlformats.org/drawingml/2006/main">
          <a:off x="6998210" y="3672689"/>
          <a:ext cx="1660012" cy="233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FF9933"/>
              </a:solidFill>
            </a:rPr>
            <a:t>2022 Target – 2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113805</xdr:colOff>
      <xdr:row>82</xdr:row>
      <xdr:rowOff>87897</xdr:rowOff>
    </xdr:from>
    <xdr:to>
      <xdr:col>14</xdr:col>
      <xdr:colOff>91250</xdr:colOff>
      <xdr:row>108</xdr:row>
      <xdr:rowOff>168681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0.30024</cdr:x>
      <cdr:y>0.75658</cdr:y>
    </cdr:from>
    <cdr:to>
      <cdr:x>0.48444</cdr:x>
      <cdr:y>0.80289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34555" y="4076128"/>
          <a:ext cx="1677664" cy="249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</a:t>
          </a:r>
        </a:p>
      </cdr:txBody>
    </cdr:sp>
  </cdr:relSizeAnchor>
  <cdr:relSizeAnchor xmlns:cdr="http://schemas.openxmlformats.org/drawingml/2006/chartDrawing">
    <cdr:from>
      <cdr:x>0.75877</cdr:x>
      <cdr:y>0.75875</cdr:y>
    </cdr:from>
    <cdr:to>
      <cdr:x>0.88617</cdr:x>
      <cdr:y>0.80754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10752" y="4087819"/>
          <a:ext cx="1160339" cy="262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FFC000"/>
              </a:solidFill>
            </a:rPr>
            <a:t>2022 Target – 2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64133</xdr:colOff>
      <xdr:row>84</xdr:row>
      <xdr:rowOff>6105</xdr:rowOff>
    </xdr:from>
    <xdr:to>
      <xdr:col>14</xdr:col>
      <xdr:colOff>654918</xdr:colOff>
      <xdr:row>110</xdr:row>
      <xdr:rowOff>86889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0.39521</cdr:x>
      <cdr:y>0.74358</cdr:y>
    </cdr:from>
    <cdr:to>
      <cdr:x>0.52153</cdr:x>
      <cdr:y>0.78667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61626" y="3751353"/>
          <a:ext cx="1138397" cy="217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0.81749</cdr:x>
      <cdr:y>0.73049</cdr:y>
    </cdr:from>
    <cdr:to>
      <cdr:x>0.93463</cdr:x>
      <cdr:y>0.77871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53461" y="3677129"/>
          <a:ext cx="1053719" cy="24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92D050"/>
              </a:solidFill>
            </a:rPr>
            <a:t>2022 Target – 2</a:t>
          </a:r>
        </a:p>
      </cdr:txBody>
    </cdr:sp>
  </cdr:relSizeAnchor>
  <cdr:relSizeAnchor xmlns:cdr="http://schemas.openxmlformats.org/drawingml/2006/chartDrawing">
    <cdr:from>
      <cdr:x>0.3764</cdr:x>
      <cdr:y>0.7258</cdr:y>
    </cdr:from>
    <cdr:to>
      <cdr:x>0.49808</cdr:x>
      <cdr:y>0.77204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63379" y="3550808"/>
          <a:ext cx="1119668" cy="22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</a:t>
          </a: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124283</xdr:colOff>
      <xdr:row>79</xdr:row>
      <xdr:rowOff>35451</xdr:rowOff>
    </xdr:from>
    <xdr:to>
      <xdr:col>14</xdr:col>
      <xdr:colOff>102747</xdr:colOff>
      <xdr:row>105</xdr:row>
      <xdr:rowOff>143451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0.32835</cdr:x>
      <cdr:y>0.7283</cdr:y>
    </cdr:from>
    <cdr:to>
      <cdr:x>0.4562</cdr:x>
      <cdr:y>0.7763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DFF8A4-B878-4022-AF98-4BE4B78BD98F}"/>
            </a:ext>
          </a:extLst>
        </cdr:cNvPr>
        <cdr:cNvSpPr txBox="1"/>
      </cdr:nvSpPr>
      <cdr:spPr>
        <a:xfrm xmlns:a="http://schemas.openxmlformats.org/drawingml/2006/main">
          <a:off x="3031764" y="3489184"/>
          <a:ext cx="1180425" cy="229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</a:t>
          </a:r>
        </a:p>
      </cdr:txBody>
    </cdr:sp>
  </cdr:relSizeAnchor>
  <cdr:relSizeAnchor xmlns:cdr="http://schemas.openxmlformats.org/drawingml/2006/chartDrawing">
    <cdr:from>
      <cdr:x>0.81477</cdr:x>
      <cdr:y>0.72875</cdr:y>
    </cdr:from>
    <cdr:to>
      <cdr:x>0.94261</cdr:x>
      <cdr:y>0.77675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DFF8A4-B878-4022-AF98-4BE4B78BD98F}"/>
            </a:ext>
          </a:extLst>
        </cdr:cNvPr>
        <cdr:cNvSpPr txBox="1"/>
      </cdr:nvSpPr>
      <cdr:spPr>
        <a:xfrm xmlns:a="http://schemas.openxmlformats.org/drawingml/2006/main">
          <a:off x="7523018" y="3491345"/>
          <a:ext cx="1180425" cy="229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92D050"/>
              </a:solidFill>
            </a:rPr>
            <a:t>2022 Target – 2</a:t>
          </a: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338898</xdr:colOff>
      <xdr:row>83</xdr:row>
      <xdr:rowOff>164246</xdr:rowOff>
    </xdr:from>
    <xdr:to>
      <xdr:col>14</xdr:col>
      <xdr:colOff>317362</xdr:colOff>
      <xdr:row>110</xdr:row>
      <xdr:rowOff>68138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0.19095</cdr:x>
      <cdr:y>0.71053</cdr:y>
    </cdr:from>
    <cdr:to>
      <cdr:x>0.37309</cdr:x>
      <cdr:y>0.75163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8520" y="3325292"/>
          <a:ext cx="1639260" cy="192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0.69182</cdr:x>
      <cdr:y>0.7328</cdr:y>
    </cdr:from>
    <cdr:to>
      <cdr:x>0.87602</cdr:x>
      <cdr:y>0.77911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226380" y="3429503"/>
          <a:ext cx="1657800" cy="2167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2.00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633933</xdr:colOff>
      <xdr:row>83</xdr:row>
      <xdr:rowOff>79242</xdr:rowOff>
    </xdr:from>
    <xdr:to>
      <xdr:col>15</xdr:col>
      <xdr:colOff>176968</xdr:colOff>
      <xdr:row>109</xdr:row>
      <xdr:rowOff>160027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6BB01-7181-496F-978D-FC515CEB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0.28558</cdr:x>
      <cdr:y>0.75301</cdr:y>
    </cdr:from>
    <cdr:to>
      <cdr:x>0.46772</cdr:x>
      <cdr:y>0.79411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0404" y="3790496"/>
          <a:ext cx="1639406" cy="206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2.00</a:t>
          </a:r>
        </a:p>
      </cdr:txBody>
    </cdr:sp>
  </cdr:relSizeAnchor>
  <cdr:relSizeAnchor xmlns:cdr="http://schemas.openxmlformats.org/drawingml/2006/chartDrawing">
    <cdr:from>
      <cdr:x>0.75034</cdr:x>
      <cdr:y>0.74788</cdr:y>
    </cdr:from>
    <cdr:to>
      <cdr:x>0.93454</cdr:x>
      <cdr:y>0.79419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753661" y="3764685"/>
          <a:ext cx="1657947" cy="23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FFC000"/>
              </a:solidFill>
            </a:rPr>
            <a:t>20</a:t>
          </a:r>
          <a:r>
            <a:rPr lang="en-US" altLang="zh-TW" sz="1000" b="1" dirty="0">
              <a:solidFill>
                <a:srgbClr val="FFC000"/>
              </a:solidFill>
            </a:rPr>
            <a:t>22</a:t>
          </a:r>
          <a:r>
            <a:rPr lang="en-US" sz="1000" b="1" dirty="0">
              <a:solidFill>
                <a:srgbClr val="FFC000"/>
              </a:solidFill>
            </a:rPr>
            <a:t> Target – </a:t>
          </a:r>
          <a:r>
            <a:rPr lang="en-US" altLang="zh-TW" sz="1000" b="1" dirty="0">
              <a:solidFill>
                <a:srgbClr val="FFC000"/>
              </a:solidFill>
            </a:rPr>
            <a:t>2.00</a:t>
          </a:r>
          <a:endParaRPr lang="en-US" sz="1000" b="1" dirty="0">
            <a:solidFill>
              <a:srgbClr val="FFC000"/>
            </a:solidFill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465554</xdr:colOff>
      <xdr:row>73</xdr:row>
      <xdr:rowOff>178275</xdr:rowOff>
    </xdr:from>
    <xdr:to>
      <xdr:col>14</xdr:col>
      <xdr:colOff>494736</xdr:colOff>
      <xdr:row>101</xdr:row>
      <xdr:rowOff>3072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0.64688</cdr:x>
      <cdr:y>0.73242</cdr:y>
    </cdr:from>
    <cdr:to>
      <cdr:x>0.83108</cdr:x>
      <cdr:y>0.77873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847001" y="3778384"/>
          <a:ext cx="1664931" cy="2389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</a:t>
          </a:r>
          <a:r>
            <a:rPr lang="en-US" altLang="zh-TW" sz="1000" b="1" dirty="0">
              <a:solidFill>
                <a:srgbClr val="00B050"/>
              </a:solidFill>
            </a:rPr>
            <a:t>21</a:t>
          </a:r>
          <a:r>
            <a:rPr lang="en-US" sz="1000" b="1" dirty="0">
              <a:solidFill>
                <a:srgbClr val="00B050"/>
              </a:solidFill>
            </a:rPr>
            <a:t> Target – </a:t>
          </a:r>
          <a:r>
            <a:rPr lang="en-US" altLang="zh-TW" sz="1000" b="1" dirty="0">
              <a:solidFill>
                <a:srgbClr val="00B050"/>
              </a:solidFill>
            </a:rPr>
            <a:t>2</a:t>
          </a:r>
          <a:endParaRPr lang="en-US" sz="1000" b="1" dirty="0">
            <a:solidFill>
              <a:srgbClr val="00B050"/>
            </a:solidFill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404452</xdr:colOff>
      <xdr:row>66</xdr:row>
      <xdr:rowOff>123666</xdr:rowOff>
    </xdr:from>
    <xdr:to>
      <xdr:col>14</xdr:col>
      <xdr:colOff>369309</xdr:colOff>
      <xdr:row>93</xdr:row>
      <xdr:rowOff>21074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84044</xdr:colOff>
      <xdr:row>79</xdr:row>
      <xdr:rowOff>61633</xdr:rowOff>
    </xdr:from>
    <xdr:to>
      <xdr:col>14</xdr:col>
      <xdr:colOff>74515</xdr:colOff>
      <xdr:row>105</xdr:row>
      <xdr:rowOff>153622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19B68-A800-4EEA-9EF9-E8CEE2E1D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0.44741</cdr:x>
      <cdr:y>0.7106</cdr:y>
    </cdr:from>
    <cdr:to>
      <cdr:x>0.62955</cdr:x>
      <cdr:y>0.7517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11182" y="3321001"/>
          <a:ext cx="1877186" cy="192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171290</xdr:colOff>
      <xdr:row>66</xdr:row>
      <xdr:rowOff>147278</xdr:rowOff>
    </xdr:from>
    <xdr:to>
      <xdr:col>14</xdr:col>
      <xdr:colOff>149754</xdr:colOff>
      <xdr:row>93</xdr:row>
      <xdr:rowOff>51170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0.33929</cdr:x>
      <cdr:y>0.70763</cdr:y>
    </cdr:from>
    <cdr:to>
      <cdr:x>0.52143</cdr:x>
      <cdr:y>0.74873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3601" y="3311696"/>
          <a:ext cx="1639260" cy="192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2020 Target – 3.00</a:t>
          </a:r>
        </a:p>
      </cdr:txBody>
    </cdr:sp>
  </cdr:relSizeAnchor>
  <cdr:relSizeAnchor xmlns:cdr="http://schemas.openxmlformats.org/drawingml/2006/chartDrawing">
    <cdr:from>
      <cdr:x>0.82336</cdr:x>
      <cdr:y>0.71285</cdr:y>
    </cdr:from>
    <cdr:to>
      <cdr:x>0.93649</cdr:x>
      <cdr:y>0.75294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410236" y="3336150"/>
          <a:ext cx="1018189" cy="187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dirty="0">
              <a:solidFill>
                <a:srgbClr val="00B050"/>
              </a:solidFill>
            </a:rPr>
            <a:t>2021 Target – 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28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B58"/>
  <sheetViews>
    <sheetView zoomScale="70" zoomScaleNormal="70" workbookViewId="0">
      <pane ySplit="1" topLeftCell="A7" activePane="bottomLeft" state="frozen"/>
      <selection activeCell="X44" sqref="X44"/>
      <selection pane="bottomLeft" activeCell="X44" sqref="X44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>
        <f t="shared" ref="O2:O33" si="0">SUM(C2:F2)</f>
        <v>0</v>
      </c>
      <c r="P2" s="10">
        <f>O2</f>
        <v>0</v>
      </c>
      <c r="Q2" s="33">
        <f>SUM(H2:I2)</f>
        <v>0</v>
      </c>
      <c r="R2" s="36" t="e">
        <f t="shared" ref="R2:R33" si="1">(Q2*1000000)/P2</f>
        <v>#DIV/0!</v>
      </c>
      <c r="S2" s="34">
        <f>SUM(C2,E2:F2)</f>
        <v>0</v>
      </c>
      <c r="T2" s="10">
        <f>S2</f>
        <v>0</v>
      </c>
      <c r="U2" s="33">
        <f>SUM(H2:I2)</f>
        <v>0</v>
      </c>
      <c r="V2" s="36" t="e">
        <f>(U2*1000000)/T2</f>
        <v>#DIV/0!</v>
      </c>
      <c r="W2" s="38">
        <f>H2</f>
        <v>0</v>
      </c>
      <c r="X2" s="36" t="e">
        <f>(W2*100000)/P2</f>
        <v>#DIV/0!</v>
      </c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>
        <f t="shared" si="0"/>
        <v>0</v>
      </c>
      <c r="P3" s="10">
        <f>SUM($O$2:O3)</f>
        <v>0</v>
      </c>
      <c r="Q3" s="33">
        <f>SUM($H$2:I3)</f>
        <v>0</v>
      </c>
      <c r="R3" s="36" t="e">
        <f t="shared" si="1"/>
        <v>#DIV/0!</v>
      </c>
      <c r="S3" s="34">
        <f>SUM(C3,E3:F3)</f>
        <v>0</v>
      </c>
      <c r="T3" s="10">
        <f>SUM($S$2:S3)</f>
        <v>0</v>
      </c>
      <c r="U3" s="33">
        <f>SUM($H$2:I3)</f>
        <v>0</v>
      </c>
      <c r="V3" s="36" t="e">
        <f t="shared" ref="V3:V58" si="2">(U3*1000000)/T3</f>
        <v>#DIV/0!</v>
      </c>
      <c r="W3" s="38">
        <f>SUM($H$2:H3)</f>
        <v>0</v>
      </c>
      <c r="X3" s="36" t="e">
        <f t="shared" ref="X3:X58" si="3">(W3*100000)/P3</f>
        <v>#DIV/0!</v>
      </c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>
        <f t="shared" si="0"/>
        <v>0</v>
      </c>
      <c r="P4" s="10">
        <f>SUM($O$2:O4)</f>
        <v>0</v>
      </c>
      <c r="Q4" s="33">
        <f>SUM($H$2:I4)</f>
        <v>0</v>
      </c>
      <c r="R4" s="36" t="e">
        <f t="shared" si="1"/>
        <v>#DIV/0!</v>
      </c>
      <c r="S4" s="34">
        <f t="shared" ref="S4:S12" si="4">SUM(C4,E4:F4)</f>
        <v>0</v>
      </c>
      <c r="T4" s="10">
        <f>SUM($S$2:S4)</f>
        <v>0</v>
      </c>
      <c r="U4" s="33">
        <f>SUM($H$2:I4)</f>
        <v>0</v>
      </c>
      <c r="V4" s="36" t="e">
        <f t="shared" si="2"/>
        <v>#DIV/0!</v>
      </c>
      <c r="W4" s="38">
        <f>SUM($H$2:H4)</f>
        <v>0</v>
      </c>
      <c r="X4" s="36" t="e">
        <f t="shared" si="3"/>
        <v>#DIV/0!</v>
      </c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>
        <f t="shared" si="0"/>
        <v>0</v>
      </c>
      <c r="P5" s="10">
        <f>SUM($O$2:O5)</f>
        <v>0</v>
      </c>
      <c r="Q5" s="33">
        <f>SUM($H$2:I5)</f>
        <v>0</v>
      </c>
      <c r="R5" s="36" t="e">
        <f t="shared" si="1"/>
        <v>#DIV/0!</v>
      </c>
      <c r="S5" s="34">
        <f>SUM(C5,E5:F5)</f>
        <v>0</v>
      </c>
      <c r="T5" s="10">
        <f>SUM($S$2:S5)</f>
        <v>0</v>
      </c>
      <c r="U5" s="33">
        <f>SUM($H$2:I5)</f>
        <v>0</v>
      </c>
      <c r="V5" s="36" t="e">
        <f t="shared" si="2"/>
        <v>#DIV/0!</v>
      </c>
      <c r="W5" s="38">
        <f>SUM($H$2:H5)</f>
        <v>0</v>
      </c>
      <c r="X5" s="36" t="e">
        <f t="shared" si="3"/>
        <v>#DIV/0!</v>
      </c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>
        <f t="shared" si="0"/>
        <v>0</v>
      </c>
      <c r="P6" s="10">
        <f>SUM($O$2:O6)</f>
        <v>0</v>
      </c>
      <c r="Q6" s="33">
        <f>SUM($H$2:I6)</f>
        <v>0</v>
      </c>
      <c r="R6" s="36" t="e">
        <f t="shared" si="1"/>
        <v>#DIV/0!</v>
      </c>
      <c r="S6" s="34">
        <f t="shared" si="4"/>
        <v>0</v>
      </c>
      <c r="T6" s="10">
        <f>SUM($S$2:S6)</f>
        <v>0</v>
      </c>
      <c r="U6" s="33">
        <f>SUM($H$2:I6)</f>
        <v>0</v>
      </c>
      <c r="V6" s="36" t="e">
        <f t="shared" si="2"/>
        <v>#DIV/0!</v>
      </c>
      <c r="W6" s="38">
        <f>SUM($H$2:H6)</f>
        <v>0</v>
      </c>
      <c r="X6" s="36" t="e">
        <f t="shared" si="3"/>
        <v>#DIV/0!</v>
      </c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>
        <f t="shared" si="0"/>
        <v>0</v>
      </c>
      <c r="P7" s="10">
        <f>SUM($O$2:O7)</f>
        <v>0</v>
      </c>
      <c r="Q7" s="33">
        <f>SUM($H$2:I7)</f>
        <v>0</v>
      </c>
      <c r="R7" s="36" t="e">
        <f t="shared" si="1"/>
        <v>#DIV/0!</v>
      </c>
      <c r="S7" s="34">
        <f t="shared" si="4"/>
        <v>0</v>
      </c>
      <c r="T7" s="10">
        <f>SUM($S$2:S7)</f>
        <v>0</v>
      </c>
      <c r="U7" s="33">
        <f>SUM($H$2:I7)</f>
        <v>0</v>
      </c>
      <c r="V7" s="36" t="e">
        <f t="shared" si="2"/>
        <v>#DIV/0!</v>
      </c>
      <c r="W7" s="38">
        <f>SUM($H$2:H7)</f>
        <v>0</v>
      </c>
      <c r="X7" s="36" t="e">
        <f t="shared" si="3"/>
        <v>#DIV/0!</v>
      </c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>
        <f t="shared" si="0"/>
        <v>0</v>
      </c>
      <c r="P8" s="10">
        <f>SUM($O$2:O8)</f>
        <v>0</v>
      </c>
      <c r="Q8" s="33">
        <f>SUM($H$2:I8)</f>
        <v>0</v>
      </c>
      <c r="R8" s="36" t="e">
        <f t="shared" si="1"/>
        <v>#DIV/0!</v>
      </c>
      <c r="S8" s="34">
        <f t="shared" si="4"/>
        <v>0</v>
      </c>
      <c r="T8" s="10">
        <f>SUM($S$2:S8)</f>
        <v>0</v>
      </c>
      <c r="U8" s="33">
        <f>SUM($H$2:I8)</f>
        <v>0</v>
      </c>
      <c r="V8" s="36" t="e">
        <f t="shared" si="2"/>
        <v>#DIV/0!</v>
      </c>
      <c r="W8" s="38">
        <f>SUM($H$2:H8)</f>
        <v>0</v>
      </c>
      <c r="X8" s="36" t="e">
        <f t="shared" si="3"/>
        <v>#DIV/0!</v>
      </c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>
        <f t="shared" si="0"/>
        <v>0</v>
      </c>
      <c r="P9" s="10">
        <f>SUM($O$2:O9)</f>
        <v>0</v>
      </c>
      <c r="Q9" s="33">
        <f>SUM($H$2:I9)</f>
        <v>0</v>
      </c>
      <c r="R9" s="36" t="e">
        <f t="shared" si="1"/>
        <v>#DIV/0!</v>
      </c>
      <c r="S9" s="34">
        <f t="shared" si="4"/>
        <v>0</v>
      </c>
      <c r="T9" s="10">
        <f>SUM($S$2:S9)</f>
        <v>0</v>
      </c>
      <c r="U9" s="33">
        <f>SUM($H$2:I9)</f>
        <v>0</v>
      </c>
      <c r="V9" s="36" t="e">
        <f t="shared" si="2"/>
        <v>#DIV/0!</v>
      </c>
      <c r="W9" s="38">
        <f>SUM($H$2:H9)</f>
        <v>0</v>
      </c>
      <c r="X9" s="36" t="e">
        <f t="shared" si="3"/>
        <v>#DIV/0!</v>
      </c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>
        <f t="shared" si="0"/>
        <v>0</v>
      </c>
      <c r="P10" s="10">
        <f>SUM($O$2:O10)</f>
        <v>0</v>
      </c>
      <c r="Q10" s="33">
        <f>SUM($H$2:I10)</f>
        <v>0</v>
      </c>
      <c r="R10" s="36" t="e">
        <f t="shared" si="1"/>
        <v>#DIV/0!</v>
      </c>
      <c r="S10" s="34">
        <f t="shared" si="4"/>
        <v>0</v>
      </c>
      <c r="T10" s="10">
        <f>SUM($S$2:S10)</f>
        <v>0</v>
      </c>
      <c r="U10" s="33">
        <f>SUM($H$2:I10)</f>
        <v>0</v>
      </c>
      <c r="V10" s="36" t="e">
        <f t="shared" si="2"/>
        <v>#DIV/0!</v>
      </c>
      <c r="W10" s="38">
        <f>SUM($H$2:H10)</f>
        <v>0</v>
      </c>
      <c r="X10" s="36" t="e">
        <f t="shared" si="3"/>
        <v>#DIV/0!</v>
      </c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>
        <f t="shared" si="0"/>
        <v>0</v>
      </c>
      <c r="P11" s="10">
        <f>SUM($O$2:O11)</f>
        <v>0</v>
      </c>
      <c r="Q11" s="33">
        <f>SUM($H$2:I11)</f>
        <v>0</v>
      </c>
      <c r="R11" s="36" t="e">
        <f t="shared" si="1"/>
        <v>#DIV/0!</v>
      </c>
      <c r="S11" s="34">
        <f t="shared" si="4"/>
        <v>0</v>
      </c>
      <c r="T11" s="10">
        <f>SUM($S$2:S11)</f>
        <v>0</v>
      </c>
      <c r="U11" s="33">
        <f>SUM($H$2:I11)</f>
        <v>0</v>
      </c>
      <c r="V11" s="36" t="e">
        <f t="shared" si="2"/>
        <v>#DIV/0!</v>
      </c>
      <c r="W11" s="38">
        <f>SUM($H$2:H11)</f>
        <v>0</v>
      </c>
      <c r="X11" s="36" t="e">
        <f t="shared" si="3"/>
        <v>#DIV/0!</v>
      </c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>
        <f t="shared" si="0"/>
        <v>0</v>
      </c>
      <c r="P12" s="10">
        <f>SUM($O$2:O12)</f>
        <v>0</v>
      </c>
      <c r="Q12" s="33">
        <f>SUM($H$2:I12)</f>
        <v>0</v>
      </c>
      <c r="R12" s="36" t="e">
        <f t="shared" si="1"/>
        <v>#DIV/0!</v>
      </c>
      <c r="S12" s="34">
        <f t="shared" si="4"/>
        <v>0</v>
      </c>
      <c r="T12" s="10">
        <f>SUM($S$2:S12)</f>
        <v>0</v>
      </c>
      <c r="U12" s="33">
        <f>SUM($H$2:I12)</f>
        <v>0</v>
      </c>
      <c r="V12" s="36" t="e">
        <f t="shared" si="2"/>
        <v>#DIV/0!</v>
      </c>
      <c r="W12" s="38">
        <f>SUM($H$2:H12)</f>
        <v>0</v>
      </c>
      <c r="X12" s="36" t="e">
        <f t="shared" si="3"/>
        <v>#DIV/0!</v>
      </c>
      <c r="Y12" s="40"/>
      <c r="Z12" s="12"/>
      <c r="AA12" s="12"/>
      <c r="AB12" s="12"/>
    </row>
    <row r="13" spans="1:28" ht="15.6">
      <c r="A13" s="5">
        <v>42705</v>
      </c>
      <c r="B13" s="13"/>
      <c r="C13" s="23">
        <f>B13*0.8</f>
        <v>0</v>
      </c>
      <c r="D13" s="23">
        <f>B13*0.2</f>
        <v>0</v>
      </c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>
        <f t="shared" si="0"/>
        <v>0</v>
      </c>
      <c r="P13" s="10">
        <f>SUM($O$2:O13)</f>
        <v>0</v>
      </c>
      <c r="Q13" s="33">
        <f>SUM($H$2:I13)</f>
        <v>0</v>
      </c>
      <c r="R13" s="36" t="e">
        <f t="shared" si="1"/>
        <v>#DIV/0!</v>
      </c>
      <c r="S13" s="34">
        <f t="shared" ref="S13:S58" si="5">SUM(C13,E13:F13)</f>
        <v>0</v>
      </c>
      <c r="T13" s="10">
        <f>SUM($S$2:S13)</f>
        <v>0</v>
      </c>
      <c r="U13" s="33">
        <f>SUM($H$2:I13)</f>
        <v>0</v>
      </c>
      <c r="V13" s="36" t="e">
        <f t="shared" si="2"/>
        <v>#DIV/0!</v>
      </c>
      <c r="W13" s="38">
        <f>SUM($H$2:H13)</f>
        <v>0</v>
      </c>
      <c r="X13" s="36" t="e">
        <f t="shared" si="3"/>
        <v>#DIV/0!</v>
      </c>
      <c r="Y13" s="40"/>
      <c r="Z13" s="12"/>
      <c r="AA13" s="12"/>
      <c r="AB13" s="12"/>
    </row>
    <row r="14" spans="1:28" ht="15.6">
      <c r="A14" s="5">
        <v>42736</v>
      </c>
      <c r="B14" s="6"/>
      <c r="C14" s="23">
        <f t="shared" ref="C14:C58" si="6">B14*0.8</f>
        <v>0</v>
      </c>
      <c r="D14" s="23">
        <f t="shared" ref="D14:D58" si="7">B14*0.2</f>
        <v>0</v>
      </c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>
        <f t="shared" si="0"/>
        <v>0</v>
      </c>
      <c r="P14" s="10">
        <f t="shared" ref="P14:P58" si="8">SUM(O3:O14)</f>
        <v>0</v>
      </c>
      <c r="Q14" s="33">
        <f>SUM(H3:I14)</f>
        <v>0</v>
      </c>
      <c r="R14" s="36" t="e">
        <f t="shared" si="1"/>
        <v>#DIV/0!</v>
      </c>
      <c r="S14" s="34">
        <f t="shared" si="5"/>
        <v>0</v>
      </c>
      <c r="T14" s="10">
        <f>SUM(S3:S14)</f>
        <v>0</v>
      </c>
      <c r="U14" s="33">
        <f>SUM(H3:I14)</f>
        <v>0</v>
      </c>
      <c r="V14" s="36" t="e">
        <f t="shared" si="2"/>
        <v>#DIV/0!</v>
      </c>
      <c r="W14" s="38">
        <f>SUM(H3:H14)</f>
        <v>0</v>
      </c>
      <c r="X14" s="36" t="e">
        <f t="shared" si="3"/>
        <v>#DIV/0!</v>
      </c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>
        <f t="shared" si="6"/>
        <v>0</v>
      </c>
      <c r="D15" s="23">
        <f t="shared" si="7"/>
        <v>0</v>
      </c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>
        <f t="shared" si="0"/>
        <v>0</v>
      </c>
      <c r="P15" s="10">
        <f t="shared" si="8"/>
        <v>0</v>
      </c>
      <c r="Q15" s="33">
        <f t="shared" ref="Q15:Q57" si="9">SUM(H4:I15)</f>
        <v>0</v>
      </c>
      <c r="R15" s="36" t="e">
        <f t="shared" si="1"/>
        <v>#DIV/0!</v>
      </c>
      <c r="S15" s="34">
        <f t="shared" si="5"/>
        <v>0</v>
      </c>
      <c r="T15" s="10">
        <f t="shared" ref="T15:T57" si="10">SUM(S4:S15)</f>
        <v>0</v>
      </c>
      <c r="U15" s="33">
        <f t="shared" ref="U15:U58" si="11">SUM(H4:I15)</f>
        <v>0</v>
      </c>
      <c r="V15" s="36" t="e">
        <f t="shared" si="2"/>
        <v>#DIV/0!</v>
      </c>
      <c r="W15" s="38">
        <f t="shared" ref="W15:W58" si="12">SUM(H4:H15)</f>
        <v>0</v>
      </c>
      <c r="X15" s="36" t="e">
        <f t="shared" si="3"/>
        <v>#DIV/0!</v>
      </c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>
        <f t="shared" si="6"/>
        <v>0</v>
      </c>
      <c r="D16" s="23">
        <f t="shared" si="7"/>
        <v>0</v>
      </c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>
        <f t="shared" si="0"/>
        <v>0</v>
      </c>
      <c r="P16" s="10">
        <f t="shared" si="8"/>
        <v>0</v>
      </c>
      <c r="Q16" s="33">
        <f t="shared" si="9"/>
        <v>0</v>
      </c>
      <c r="R16" s="36" t="e">
        <f t="shared" si="1"/>
        <v>#DIV/0!</v>
      </c>
      <c r="S16" s="34">
        <f t="shared" si="5"/>
        <v>0</v>
      </c>
      <c r="T16" s="10">
        <f t="shared" si="10"/>
        <v>0</v>
      </c>
      <c r="U16" s="33">
        <f t="shared" si="11"/>
        <v>0</v>
      </c>
      <c r="V16" s="36" t="e">
        <f t="shared" si="2"/>
        <v>#DIV/0!</v>
      </c>
      <c r="W16" s="38">
        <f t="shared" si="12"/>
        <v>0</v>
      </c>
      <c r="X16" s="36" t="e">
        <f t="shared" si="3"/>
        <v>#DIV/0!</v>
      </c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>
        <f t="shared" si="6"/>
        <v>0</v>
      </c>
      <c r="D17" s="23">
        <f t="shared" si="7"/>
        <v>0</v>
      </c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>
        <f t="shared" si="0"/>
        <v>0</v>
      </c>
      <c r="P17" s="10">
        <f t="shared" si="8"/>
        <v>0</v>
      </c>
      <c r="Q17" s="33">
        <f t="shared" si="9"/>
        <v>0</v>
      </c>
      <c r="R17" s="36" t="e">
        <f t="shared" si="1"/>
        <v>#DIV/0!</v>
      </c>
      <c r="S17" s="34">
        <f t="shared" si="5"/>
        <v>0</v>
      </c>
      <c r="T17" s="10">
        <f t="shared" si="10"/>
        <v>0</v>
      </c>
      <c r="U17" s="33">
        <f t="shared" si="11"/>
        <v>0</v>
      </c>
      <c r="V17" s="36" t="e">
        <f t="shared" si="2"/>
        <v>#DIV/0!</v>
      </c>
      <c r="W17" s="38">
        <f t="shared" si="12"/>
        <v>0</v>
      </c>
      <c r="X17" s="36" t="e">
        <f t="shared" si="3"/>
        <v>#DIV/0!</v>
      </c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>
        <f t="shared" si="6"/>
        <v>0</v>
      </c>
      <c r="D18" s="23">
        <f t="shared" si="7"/>
        <v>0</v>
      </c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>
        <f t="shared" si="0"/>
        <v>0</v>
      </c>
      <c r="P18" s="10">
        <f t="shared" si="8"/>
        <v>0</v>
      </c>
      <c r="Q18" s="33">
        <f t="shared" si="9"/>
        <v>0</v>
      </c>
      <c r="R18" s="36" t="e">
        <f t="shared" si="1"/>
        <v>#DIV/0!</v>
      </c>
      <c r="S18" s="34">
        <f t="shared" si="5"/>
        <v>0</v>
      </c>
      <c r="T18" s="10">
        <f t="shared" si="10"/>
        <v>0</v>
      </c>
      <c r="U18" s="33">
        <f t="shared" si="11"/>
        <v>0</v>
      </c>
      <c r="V18" s="36" t="e">
        <f t="shared" si="2"/>
        <v>#DIV/0!</v>
      </c>
      <c r="W18" s="38">
        <f t="shared" si="12"/>
        <v>0</v>
      </c>
      <c r="X18" s="36" t="e">
        <f t="shared" si="3"/>
        <v>#DIV/0!</v>
      </c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>
        <f t="shared" si="6"/>
        <v>0</v>
      </c>
      <c r="D19" s="23">
        <f t="shared" si="7"/>
        <v>0</v>
      </c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>
        <f t="shared" si="0"/>
        <v>0</v>
      </c>
      <c r="P19" s="10">
        <f t="shared" si="8"/>
        <v>0</v>
      </c>
      <c r="Q19" s="33">
        <f t="shared" si="9"/>
        <v>0</v>
      </c>
      <c r="R19" s="36" t="e">
        <f t="shared" si="1"/>
        <v>#DIV/0!</v>
      </c>
      <c r="S19" s="34">
        <f t="shared" si="5"/>
        <v>0</v>
      </c>
      <c r="T19" s="10">
        <f t="shared" si="10"/>
        <v>0</v>
      </c>
      <c r="U19" s="33">
        <f t="shared" si="11"/>
        <v>0</v>
      </c>
      <c r="V19" s="36" t="e">
        <f t="shared" si="2"/>
        <v>#DIV/0!</v>
      </c>
      <c r="W19" s="38">
        <f t="shared" si="12"/>
        <v>0</v>
      </c>
      <c r="X19" s="36" t="e">
        <f t="shared" si="3"/>
        <v>#DIV/0!</v>
      </c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>
        <f t="shared" si="6"/>
        <v>0</v>
      </c>
      <c r="D20" s="23">
        <f t="shared" si="7"/>
        <v>0</v>
      </c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>
        <f t="shared" si="0"/>
        <v>0</v>
      </c>
      <c r="P20" s="10">
        <f t="shared" si="8"/>
        <v>0</v>
      </c>
      <c r="Q20" s="33">
        <f t="shared" si="9"/>
        <v>0</v>
      </c>
      <c r="R20" s="36" t="e">
        <f t="shared" si="1"/>
        <v>#DIV/0!</v>
      </c>
      <c r="S20" s="34">
        <f t="shared" si="5"/>
        <v>0</v>
      </c>
      <c r="T20" s="10">
        <f t="shared" si="10"/>
        <v>0</v>
      </c>
      <c r="U20" s="33">
        <f t="shared" si="11"/>
        <v>0</v>
      </c>
      <c r="V20" s="36" t="e">
        <f t="shared" si="2"/>
        <v>#DIV/0!</v>
      </c>
      <c r="W20" s="38">
        <f t="shared" si="12"/>
        <v>0</v>
      </c>
      <c r="X20" s="36" t="e">
        <f t="shared" si="3"/>
        <v>#DIV/0!</v>
      </c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>
        <f t="shared" si="6"/>
        <v>0</v>
      </c>
      <c r="D21" s="23">
        <f t="shared" si="7"/>
        <v>0</v>
      </c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>
        <f t="shared" si="0"/>
        <v>0</v>
      </c>
      <c r="P21" s="10">
        <f t="shared" si="8"/>
        <v>0</v>
      </c>
      <c r="Q21" s="33">
        <f t="shared" si="9"/>
        <v>0</v>
      </c>
      <c r="R21" s="36" t="e">
        <f t="shared" si="1"/>
        <v>#DIV/0!</v>
      </c>
      <c r="S21" s="34">
        <f t="shared" si="5"/>
        <v>0</v>
      </c>
      <c r="T21" s="10">
        <f t="shared" si="10"/>
        <v>0</v>
      </c>
      <c r="U21" s="33">
        <f t="shared" si="11"/>
        <v>0</v>
      </c>
      <c r="V21" s="36" t="e">
        <f t="shared" si="2"/>
        <v>#DIV/0!</v>
      </c>
      <c r="W21" s="38">
        <f t="shared" si="12"/>
        <v>0</v>
      </c>
      <c r="X21" s="36" t="e">
        <f t="shared" si="3"/>
        <v>#DIV/0!</v>
      </c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>
        <f t="shared" si="6"/>
        <v>0</v>
      </c>
      <c r="D22" s="23">
        <f t="shared" si="7"/>
        <v>0</v>
      </c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>
        <f t="shared" si="0"/>
        <v>0</v>
      </c>
      <c r="P22" s="10">
        <f t="shared" si="8"/>
        <v>0</v>
      </c>
      <c r="Q22" s="33">
        <f>SUM(H11:I22)</f>
        <v>0</v>
      </c>
      <c r="R22" s="36" t="e">
        <f t="shared" si="1"/>
        <v>#DIV/0!</v>
      </c>
      <c r="S22" s="34">
        <f t="shared" si="5"/>
        <v>0</v>
      </c>
      <c r="T22" s="10">
        <f t="shared" si="10"/>
        <v>0</v>
      </c>
      <c r="U22" s="33">
        <f t="shared" si="11"/>
        <v>0</v>
      </c>
      <c r="V22" s="36" t="e">
        <f t="shared" si="2"/>
        <v>#DIV/0!</v>
      </c>
      <c r="W22" s="38">
        <f t="shared" si="12"/>
        <v>0</v>
      </c>
      <c r="X22" s="36" t="e">
        <f t="shared" si="3"/>
        <v>#DIV/0!</v>
      </c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>
        <f t="shared" si="6"/>
        <v>0</v>
      </c>
      <c r="D23" s="23">
        <f t="shared" si="7"/>
        <v>0</v>
      </c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>
        <f t="shared" si="0"/>
        <v>0</v>
      </c>
      <c r="P23" s="10">
        <f t="shared" si="8"/>
        <v>0</v>
      </c>
      <c r="Q23" s="33">
        <f t="shared" si="9"/>
        <v>0</v>
      </c>
      <c r="R23" s="36" t="e">
        <f t="shared" si="1"/>
        <v>#DIV/0!</v>
      </c>
      <c r="S23" s="34">
        <f t="shared" si="5"/>
        <v>0</v>
      </c>
      <c r="T23" s="10">
        <f t="shared" si="10"/>
        <v>0</v>
      </c>
      <c r="U23" s="33">
        <f t="shared" si="11"/>
        <v>0</v>
      </c>
      <c r="V23" s="36" t="e">
        <f t="shared" si="2"/>
        <v>#DIV/0!</v>
      </c>
      <c r="W23" s="38">
        <f t="shared" si="12"/>
        <v>0</v>
      </c>
      <c r="X23" s="36" t="e">
        <f t="shared" si="3"/>
        <v>#DIV/0!</v>
      </c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>
        <f t="shared" si="6"/>
        <v>0</v>
      </c>
      <c r="D24" s="23">
        <f t="shared" si="7"/>
        <v>0</v>
      </c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>
        <f t="shared" si="0"/>
        <v>0</v>
      </c>
      <c r="P24" s="10">
        <f t="shared" si="8"/>
        <v>0</v>
      </c>
      <c r="Q24" s="33">
        <f t="shared" si="9"/>
        <v>0</v>
      </c>
      <c r="R24" s="36" t="e">
        <f t="shared" si="1"/>
        <v>#DIV/0!</v>
      </c>
      <c r="S24" s="34">
        <f t="shared" si="5"/>
        <v>0</v>
      </c>
      <c r="T24" s="10">
        <f t="shared" si="10"/>
        <v>0</v>
      </c>
      <c r="U24" s="33">
        <f t="shared" si="11"/>
        <v>0</v>
      </c>
      <c r="V24" s="36" t="e">
        <f t="shared" si="2"/>
        <v>#DIV/0!</v>
      </c>
      <c r="W24" s="38">
        <f t="shared" si="12"/>
        <v>0</v>
      </c>
      <c r="X24" s="36" t="e">
        <f t="shared" si="3"/>
        <v>#DIV/0!</v>
      </c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>
        <f t="shared" si="6"/>
        <v>0</v>
      </c>
      <c r="D25" s="23">
        <f t="shared" si="7"/>
        <v>0</v>
      </c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>
        <f t="shared" si="0"/>
        <v>0</v>
      </c>
      <c r="P25" s="10">
        <f t="shared" si="8"/>
        <v>0</v>
      </c>
      <c r="Q25" s="33">
        <f t="shared" si="9"/>
        <v>0</v>
      </c>
      <c r="R25" s="36" t="e">
        <f t="shared" si="1"/>
        <v>#DIV/0!</v>
      </c>
      <c r="S25" s="34">
        <f t="shared" si="5"/>
        <v>0</v>
      </c>
      <c r="T25" s="10">
        <f t="shared" si="10"/>
        <v>0</v>
      </c>
      <c r="U25" s="33">
        <f t="shared" si="11"/>
        <v>0</v>
      </c>
      <c r="V25" s="36" t="e">
        <f t="shared" si="2"/>
        <v>#DIV/0!</v>
      </c>
      <c r="W25" s="38">
        <f t="shared" si="12"/>
        <v>0</v>
      </c>
      <c r="X25" s="36" t="e">
        <f t="shared" si="3"/>
        <v>#DIV/0!</v>
      </c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>
        <f t="shared" si="6"/>
        <v>0</v>
      </c>
      <c r="D26" s="23">
        <f t="shared" si="7"/>
        <v>0</v>
      </c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>
        <f t="shared" si="0"/>
        <v>0</v>
      </c>
      <c r="P26" s="10">
        <f t="shared" si="8"/>
        <v>0</v>
      </c>
      <c r="Q26" s="33">
        <f t="shared" si="9"/>
        <v>0</v>
      </c>
      <c r="R26" s="36" t="e">
        <f t="shared" si="1"/>
        <v>#DIV/0!</v>
      </c>
      <c r="S26" s="34">
        <f t="shared" si="5"/>
        <v>0</v>
      </c>
      <c r="T26" s="10">
        <f t="shared" si="10"/>
        <v>0</v>
      </c>
      <c r="U26" s="33">
        <f t="shared" si="11"/>
        <v>0</v>
      </c>
      <c r="V26" s="36" t="e">
        <f t="shared" si="2"/>
        <v>#DIV/0!</v>
      </c>
      <c r="W26" s="38">
        <f t="shared" si="12"/>
        <v>0</v>
      </c>
      <c r="X26" s="36" t="e">
        <f t="shared" si="3"/>
        <v>#DIV/0!</v>
      </c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>
        <f t="shared" si="6"/>
        <v>0</v>
      </c>
      <c r="D27" s="23">
        <f t="shared" si="7"/>
        <v>0</v>
      </c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>
        <f t="shared" si="0"/>
        <v>0</v>
      </c>
      <c r="P27" s="10">
        <f t="shared" si="8"/>
        <v>0</v>
      </c>
      <c r="Q27" s="33">
        <f t="shared" si="9"/>
        <v>0</v>
      </c>
      <c r="R27" s="36" t="e">
        <f t="shared" si="1"/>
        <v>#DIV/0!</v>
      </c>
      <c r="S27" s="34">
        <f t="shared" si="5"/>
        <v>0</v>
      </c>
      <c r="T27" s="10">
        <f t="shared" si="10"/>
        <v>0</v>
      </c>
      <c r="U27" s="33">
        <f t="shared" si="11"/>
        <v>0</v>
      </c>
      <c r="V27" s="36" t="e">
        <f t="shared" si="2"/>
        <v>#DIV/0!</v>
      </c>
      <c r="W27" s="38">
        <f t="shared" si="12"/>
        <v>0</v>
      </c>
      <c r="X27" s="36" t="e">
        <f t="shared" si="3"/>
        <v>#DIV/0!</v>
      </c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>
        <f t="shared" si="6"/>
        <v>0</v>
      </c>
      <c r="D28" s="23">
        <f t="shared" si="7"/>
        <v>0</v>
      </c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>
        <f t="shared" si="0"/>
        <v>0</v>
      </c>
      <c r="P28" s="10">
        <f t="shared" si="8"/>
        <v>0</v>
      </c>
      <c r="Q28" s="33">
        <f t="shared" si="9"/>
        <v>0</v>
      </c>
      <c r="R28" s="36" t="e">
        <f t="shared" si="1"/>
        <v>#DIV/0!</v>
      </c>
      <c r="S28" s="34">
        <f t="shared" si="5"/>
        <v>0</v>
      </c>
      <c r="T28" s="10">
        <f t="shared" si="10"/>
        <v>0</v>
      </c>
      <c r="U28" s="33">
        <f t="shared" si="11"/>
        <v>0</v>
      </c>
      <c r="V28" s="36" t="e">
        <f t="shared" si="2"/>
        <v>#DIV/0!</v>
      </c>
      <c r="W28" s="38">
        <f t="shared" si="12"/>
        <v>0</v>
      </c>
      <c r="X28" s="36" t="e">
        <f t="shared" si="3"/>
        <v>#DIV/0!</v>
      </c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>
        <f t="shared" si="6"/>
        <v>0</v>
      </c>
      <c r="D29" s="23">
        <f t="shared" si="7"/>
        <v>0</v>
      </c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>
        <f t="shared" si="0"/>
        <v>0</v>
      </c>
      <c r="P29" s="10">
        <f t="shared" si="8"/>
        <v>0</v>
      </c>
      <c r="Q29" s="33">
        <f t="shared" si="9"/>
        <v>0</v>
      </c>
      <c r="R29" s="36" t="e">
        <f t="shared" si="1"/>
        <v>#DIV/0!</v>
      </c>
      <c r="S29" s="34">
        <f t="shared" si="5"/>
        <v>0</v>
      </c>
      <c r="T29" s="10">
        <f t="shared" si="10"/>
        <v>0</v>
      </c>
      <c r="U29" s="33">
        <f t="shared" si="11"/>
        <v>0</v>
      </c>
      <c r="V29" s="36" t="e">
        <f t="shared" si="2"/>
        <v>#DIV/0!</v>
      </c>
      <c r="W29" s="38">
        <f t="shared" si="12"/>
        <v>0</v>
      </c>
      <c r="X29" s="36" t="e">
        <f t="shared" si="3"/>
        <v>#DIV/0!</v>
      </c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>
        <f t="shared" si="6"/>
        <v>0</v>
      </c>
      <c r="D30" s="23">
        <f t="shared" si="7"/>
        <v>0</v>
      </c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>
        <f t="shared" si="0"/>
        <v>0</v>
      </c>
      <c r="P30" s="10">
        <f t="shared" si="8"/>
        <v>0</v>
      </c>
      <c r="Q30" s="33">
        <f t="shared" si="9"/>
        <v>0</v>
      </c>
      <c r="R30" s="36" t="e">
        <f t="shared" si="1"/>
        <v>#DIV/0!</v>
      </c>
      <c r="S30" s="34">
        <f t="shared" si="5"/>
        <v>0</v>
      </c>
      <c r="T30" s="10">
        <f t="shared" si="10"/>
        <v>0</v>
      </c>
      <c r="U30" s="33">
        <f t="shared" si="11"/>
        <v>0</v>
      </c>
      <c r="V30" s="36" t="e">
        <f t="shared" si="2"/>
        <v>#DIV/0!</v>
      </c>
      <c r="W30" s="38">
        <f t="shared" si="12"/>
        <v>0</v>
      </c>
      <c r="X30" s="36" t="e">
        <f t="shared" si="3"/>
        <v>#DIV/0!</v>
      </c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>
        <f t="shared" si="6"/>
        <v>0</v>
      </c>
      <c r="D31" s="23">
        <f t="shared" si="7"/>
        <v>0</v>
      </c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>
        <f t="shared" si="0"/>
        <v>0</v>
      </c>
      <c r="P31" s="10">
        <f t="shared" si="8"/>
        <v>0</v>
      </c>
      <c r="Q31" s="33">
        <f t="shared" si="9"/>
        <v>0</v>
      </c>
      <c r="R31" s="36" t="e">
        <f t="shared" si="1"/>
        <v>#DIV/0!</v>
      </c>
      <c r="S31" s="34">
        <f t="shared" si="5"/>
        <v>0</v>
      </c>
      <c r="T31" s="10">
        <f t="shared" si="10"/>
        <v>0</v>
      </c>
      <c r="U31" s="33">
        <f t="shared" si="11"/>
        <v>0</v>
      </c>
      <c r="V31" s="36" t="e">
        <f t="shared" si="2"/>
        <v>#DIV/0!</v>
      </c>
      <c r="W31" s="38">
        <f t="shared" si="12"/>
        <v>0</v>
      </c>
      <c r="X31" s="36" t="e">
        <f t="shared" si="3"/>
        <v>#DIV/0!</v>
      </c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>
        <f t="shared" si="6"/>
        <v>0</v>
      </c>
      <c r="D32" s="23">
        <f t="shared" si="7"/>
        <v>0</v>
      </c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>
        <f t="shared" si="0"/>
        <v>0</v>
      </c>
      <c r="P32" s="10">
        <f t="shared" si="8"/>
        <v>0</v>
      </c>
      <c r="Q32" s="33">
        <f t="shared" si="9"/>
        <v>0</v>
      </c>
      <c r="R32" s="36" t="e">
        <f t="shared" si="1"/>
        <v>#DIV/0!</v>
      </c>
      <c r="S32" s="34">
        <f t="shared" si="5"/>
        <v>0</v>
      </c>
      <c r="T32" s="10">
        <f t="shared" si="10"/>
        <v>0</v>
      </c>
      <c r="U32" s="33">
        <f t="shared" si="11"/>
        <v>0</v>
      </c>
      <c r="V32" s="36" t="e">
        <f t="shared" si="2"/>
        <v>#DIV/0!</v>
      </c>
      <c r="W32" s="38">
        <f t="shared" si="12"/>
        <v>0</v>
      </c>
      <c r="X32" s="36" t="e">
        <f t="shared" si="3"/>
        <v>#DIV/0!</v>
      </c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>
        <f t="shared" si="6"/>
        <v>0</v>
      </c>
      <c r="D33" s="23">
        <f t="shared" si="7"/>
        <v>0</v>
      </c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>
        <f t="shared" si="0"/>
        <v>0</v>
      </c>
      <c r="P33" s="10">
        <f t="shared" si="8"/>
        <v>0</v>
      </c>
      <c r="Q33" s="33">
        <f t="shared" si="9"/>
        <v>0</v>
      </c>
      <c r="R33" s="36" t="e">
        <f t="shared" si="1"/>
        <v>#DIV/0!</v>
      </c>
      <c r="S33" s="34">
        <f t="shared" si="5"/>
        <v>0</v>
      </c>
      <c r="T33" s="10">
        <f t="shared" si="10"/>
        <v>0</v>
      </c>
      <c r="U33" s="33">
        <f t="shared" si="11"/>
        <v>0</v>
      </c>
      <c r="V33" s="36" t="e">
        <f t="shared" si="2"/>
        <v>#DIV/0!</v>
      </c>
      <c r="W33" s="38">
        <f t="shared" si="12"/>
        <v>0</v>
      </c>
      <c r="X33" s="36" t="e">
        <f t="shared" si="3"/>
        <v>#DIV/0!</v>
      </c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>
        <f t="shared" si="6"/>
        <v>0</v>
      </c>
      <c r="D34" s="23">
        <f t="shared" si="7"/>
        <v>0</v>
      </c>
      <c r="E34" s="6"/>
      <c r="F34" s="6"/>
      <c r="H34" s="28"/>
      <c r="I34" s="28"/>
      <c r="J34" s="28"/>
      <c r="K34" s="28"/>
      <c r="L34" s="28"/>
      <c r="M34" s="28"/>
      <c r="O34" s="20">
        <f t="shared" ref="O34:O58" si="13">SUM(C34:F34)</f>
        <v>0</v>
      </c>
      <c r="P34" s="10">
        <f t="shared" si="8"/>
        <v>0</v>
      </c>
      <c r="Q34" s="33">
        <f t="shared" si="9"/>
        <v>0</v>
      </c>
      <c r="R34" s="36" t="e">
        <f t="shared" ref="R34:R58" si="14">(Q34*1000000)/P34</f>
        <v>#DIV/0!</v>
      </c>
      <c r="S34" s="34">
        <f t="shared" si="5"/>
        <v>0</v>
      </c>
      <c r="T34" s="10">
        <f t="shared" si="10"/>
        <v>0</v>
      </c>
      <c r="U34" s="33">
        <f t="shared" si="11"/>
        <v>0</v>
      </c>
      <c r="V34" s="36" t="e">
        <f t="shared" si="2"/>
        <v>#DIV/0!</v>
      </c>
      <c r="W34" s="38">
        <f t="shared" si="12"/>
        <v>0</v>
      </c>
      <c r="X34" s="36" t="e">
        <f t="shared" si="3"/>
        <v>#DIV/0!</v>
      </c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>
        <f t="shared" si="6"/>
        <v>0</v>
      </c>
      <c r="D35" s="23">
        <f t="shared" si="7"/>
        <v>0</v>
      </c>
      <c r="E35" s="6"/>
      <c r="F35" s="6"/>
      <c r="H35" s="28"/>
      <c r="I35" s="28"/>
      <c r="J35" s="28"/>
      <c r="K35" s="28"/>
      <c r="L35" s="28"/>
      <c r="M35" s="28"/>
      <c r="O35" s="20">
        <f t="shared" si="13"/>
        <v>0</v>
      </c>
      <c r="P35" s="10">
        <f t="shared" si="8"/>
        <v>0</v>
      </c>
      <c r="Q35" s="33">
        <f t="shared" si="9"/>
        <v>0</v>
      </c>
      <c r="R35" s="36" t="e">
        <f t="shared" si="14"/>
        <v>#DIV/0!</v>
      </c>
      <c r="S35" s="34">
        <f t="shared" si="5"/>
        <v>0</v>
      </c>
      <c r="T35" s="10">
        <f t="shared" si="10"/>
        <v>0</v>
      </c>
      <c r="U35" s="33">
        <f t="shared" si="11"/>
        <v>0</v>
      </c>
      <c r="V35" s="36" t="e">
        <f t="shared" si="2"/>
        <v>#DIV/0!</v>
      </c>
      <c r="W35" s="38">
        <f t="shared" si="12"/>
        <v>0</v>
      </c>
      <c r="X35" s="36" t="e">
        <f t="shared" si="3"/>
        <v>#DIV/0!</v>
      </c>
      <c r="Y35" s="41"/>
      <c r="Z35" s="1">
        <v>4</v>
      </c>
      <c r="AA35" s="1"/>
      <c r="AB35" s="1"/>
    </row>
    <row r="36" spans="1:28">
      <c r="A36" s="5">
        <v>43405</v>
      </c>
      <c r="B36" s="6"/>
      <c r="C36" s="23">
        <f t="shared" si="6"/>
        <v>0</v>
      </c>
      <c r="D36" s="23">
        <f t="shared" si="7"/>
        <v>0</v>
      </c>
      <c r="E36" s="6"/>
      <c r="F36" s="6"/>
      <c r="H36" s="29"/>
      <c r="I36" s="29"/>
      <c r="J36" s="29"/>
      <c r="K36" s="29"/>
      <c r="L36" s="29"/>
      <c r="M36" s="29"/>
      <c r="O36" s="20">
        <f t="shared" si="13"/>
        <v>0</v>
      </c>
      <c r="P36" s="10">
        <f t="shared" si="8"/>
        <v>0</v>
      </c>
      <c r="Q36" s="33">
        <f t="shared" si="9"/>
        <v>0</v>
      </c>
      <c r="R36" s="36" t="e">
        <f t="shared" si="14"/>
        <v>#DIV/0!</v>
      </c>
      <c r="S36" s="34">
        <f t="shared" si="5"/>
        <v>0</v>
      </c>
      <c r="T36" s="10">
        <f t="shared" si="10"/>
        <v>0</v>
      </c>
      <c r="U36" s="33">
        <f t="shared" si="11"/>
        <v>0</v>
      </c>
      <c r="V36" s="36" t="e">
        <f t="shared" si="2"/>
        <v>#DIV/0!</v>
      </c>
      <c r="W36" s="38">
        <f t="shared" si="12"/>
        <v>0</v>
      </c>
      <c r="X36" s="36" t="e">
        <f t="shared" si="3"/>
        <v>#DIV/0!</v>
      </c>
      <c r="Y36" s="41"/>
      <c r="Z36" s="1">
        <v>4</v>
      </c>
      <c r="AA36" s="1"/>
      <c r="AB36" s="1"/>
    </row>
    <row r="37" spans="1:28">
      <c r="A37" s="5">
        <v>43435</v>
      </c>
      <c r="B37" s="6"/>
      <c r="C37" s="23">
        <f t="shared" si="6"/>
        <v>0</v>
      </c>
      <c r="D37" s="23">
        <f t="shared" si="7"/>
        <v>0</v>
      </c>
      <c r="E37" s="6"/>
      <c r="F37" s="6"/>
      <c r="H37" s="29"/>
      <c r="I37" s="29"/>
      <c r="J37" s="29"/>
      <c r="K37" s="29"/>
      <c r="L37" s="29"/>
      <c r="M37" s="29"/>
      <c r="O37" s="20">
        <f t="shared" si="13"/>
        <v>0</v>
      </c>
      <c r="P37" s="10">
        <f t="shared" si="8"/>
        <v>0</v>
      </c>
      <c r="Q37" s="33">
        <f t="shared" si="9"/>
        <v>0</v>
      </c>
      <c r="R37" s="36" t="e">
        <f t="shared" si="14"/>
        <v>#DIV/0!</v>
      </c>
      <c r="S37" s="34">
        <f t="shared" si="5"/>
        <v>0</v>
      </c>
      <c r="T37" s="10">
        <f t="shared" si="10"/>
        <v>0</v>
      </c>
      <c r="U37" s="33">
        <f t="shared" si="11"/>
        <v>0</v>
      </c>
      <c r="V37" s="36" t="e">
        <f t="shared" si="2"/>
        <v>#DIV/0!</v>
      </c>
      <c r="W37" s="38">
        <f t="shared" si="12"/>
        <v>0</v>
      </c>
      <c r="X37" s="36" t="e">
        <f t="shared" si="3"/>
        <v>#DIV/0!</v>
      </c>
      <c r="Y37" s="41"/>
      <c r="Z37" s="1">
        <v>4</v>
      </c>
      <c r="AA37" s="1"/>
      <c r="AB37" s="1"/>
    </row>
    <row r="38" spans="1:28">
      <c r="A38" s="5">
        <v>43466</v>
      </c>
      <c r="B38" s="15"/>
      <c r="C38" s="23">
        <f t="shared" si="6"/>
        <v>0</v>
      </c>
      <c r="D38" s="23">
        <f t="shared" si="7"/>
        <v>0</v>
      </c>
      <c r="E38" s="15"/>
      <c r="F38" s="15"/>
      <c r="H38" s="29"/>
      <c r="I38" s="29"/>
      <c r="J38" s="29"/>
      <c r="K38" s="29"/>
      <c r="L38" s="29"/>
      <c r="M38" s="29"/>
      <c r="O38" s="20">
        <f t="shared" si="13"/>
        <v>0</v>
      </c>
      <c r="P38" s="10">
        <f t="shared" si="8"/>
        <v>0</v>
      </c>
      <c r="Q38" s="33">
        <f t="shared" si="9"/>
        <v>0</v>
      </c>
      <c r="R38" s="36" t="e">
        <f t="shared" si="14"/>
        <v>#DIV/0!</v>
      </c>
      <c r="S38" s="34">
        <f t="shared" si="5"/>
        <v>0</v>
      </c>
      <c r="T38" s="10">
        <f t="shared" si="10"/>
        <v>0</v>
      </c>
      <c r="U38" s="33">
        <f t="shared" si="11"/>
        <v>0</v>
      </c>
      <c r="V38" s="36" t="e">
        <f t="shared" si="2"/>
        <v>#DIV/0!</v>
      </c>
      <c r="W38" s="38">
        <f t="shared" si="12"/>
        <v>0</v>
      </c>
      <c r="X38" s="36" t="e">
        <f t="shared" si="3"/>
        <v>#DIV/0!</v>
      </c>
      <c r="Y38" s="41"/>
      <c r="Z38" s="1"/>
      <c r="AA38" s="1">
        <v>3.5</v>
      </c>
      <c r="AB38" s="1"/>
    </row>
    <row r="39" spans="1:28">
      <c r="A39" s="5">
        <v>43497</v>
      </c>
      <c r="B39" s="6"/>
      <c r="C39" s="23">
        <f t="shared" si="6"/>
        <v>0</v>
      </c>
      <c r="D39" s="23">
        <f t="shared" si="7"/>
        <v>0</v>
      </c>
      <c r="E39" s="6"/>
      <c r="F39" s="6"/>
      <c r="H39" s="29"/>
      <c r="I39" s="29"/>
      <c r="J39" s="29"/>
      <c r="K39" s="29"/>
      <c r="L39" s="29"/>
      <c r="M39" s="29"/>
      <c r="O39" s="20">
        <f t="shared" si="13"/>
        <v>0</v>
      </c>
      <c r="P39" s="10">
        <f t="shared" si="8"/>
        <v>0</v>
      </c>
      <c r="Q39" s="33">
        <f t="shared" si="9"/>
        <v>0</v>
      </c>
      <c r="R39" s="36" t="e">
        <f t="shared" si="14"/>
        <v>#DIV/0!</v>
      </c>
      <c r="S39" s="34">
        <f t="shared" si="5"/>
        <v>0</v>
      </c>
      <c r="T39" s="10">
        <f t="shared" si="10"/>
        <v>0</v>
      </c>
      <c r="U39" s="33">
        <f t="shared" si="11"/>
        <v>0</v>
      </c>
      <c r="V39" s="36" t="e">
        <f t="shared" si="2"/>
        <v>#DIV/0!</v>
      </c>
      <c r="W39" s="38">
        <f t="shared" si="12"/>
        <v>0</v>
      </c>
      <c r="X39" s="36" t="e">
        <f t="shared" si="3"/>
        <v>#DIV/0!</v>
      </c>
      <c r="Y39" s="41"/>
      <c r="Z39" s="1"/>
      <c r="AA39" s="1">
        <v>3.5</v>
      </c>
      <c r="AB39" s="1"/>
    </row>
    <row r="40" spans="1:28">
      <c r="A40" s="5">
        <v>43525</v>
      </c>
      <c r="B40" s="6"/>
      <c r="C40" s="23">
        <f t="shared" si="6"/>
        <v>0</v>
      </c>
      <c r="D40" s="23">
        <f t="shared" si="7"/>
        <v>0</v>
      </c>
      <c r="E40" s="6"/>
      <c r="F40" s="6"/>
      <c r="H40" s="29"/>
      <c r="I40" s="29"/>
      <c r="J40" s="29"/>
      <c r="K40" s="29"/>
      <c r="L40" s="29"/>
      <c r="M40" s="29"/>
      <c r="O40" s="20">
        <f t="shared" si="13"/>
        <v>0</v>
      </c>
      <c r="P40" s="10">
        <f t="shared" si="8"/>
        <v>0</v>
      </c>
      <c r="Q40" s="33">
        <f t="shared" si="9"/>
        <v>0</v>
      </c>
      <c r="R40" s="36" t="e">
        <f t="shared" si="14"/>
        <v>#DIV/0!</v>
      </c>
      <c r="S40" s="34">
        <f t="shared" si="5"/>
        <v>0</v>
      </c>
      <c r="T40" s="10">
        <f t="shared" si="10"/>
        <v>0</v>
      </c>
      <c r="U40" s="33">
        <f t="shared" si="11"/>
        <v>0</v>
      </c>
      <c r="V40" s="36" t="e">
        <f t="shared" si="2"/>
        <v>#DIV/0!</v>
      </c>
      <c r="W40" s="38">
        <f t="shared" si="12"/>
        <v>0</v>
      </c>
      <c r="X40" s="36" t="e">
        <f t="shared" si="3"/>
        <v>#DIV/0!</v>
      </c>
      <c r="Y40" s="41"/>
      <c r="Z40" s="1"/>
      <c r="AA40" s="1">
        <v>3.5</v>
      </c>
      <c r="AB40" s="1"/>
    </row>
    <row r="41" spans="1:28">
      <c r="A41" s="5">
        <v>43556</v>
      </c>
      <c r="B41" s="6"/>
      <c r="C41" s="23">
        <f t="shared" si="6"/>
        <v>0</v>
      </c>
      <c r="D41" s="23">
        <f t="shared" si="7"/>
        <v>0</v>
      </c>
      <c r="E41" s="6"/>
      <c r="F41" s="6"/>
      <c r="H41" s="29"/>
      <c r="I41" s="29"/>
      <c r="J41" s="29"/>
      <c r="K41" s="29"/>
      <c r="L41" s="29"/>
      <c r="M41" s="29"/>
      <c r="O41" s="20">
        <f t="shared" si="13"/>
        <v>0</v>
      </c>
      <c r="P41" s="10">
        <f t="shared" si="8"/>
        <v>0</v>
      </c>
      <c r="Q41" s="33">
        <f t="shared" si="9"/>
        <v>0</v>
      </c>
      <c r="R41" s="36" t="e">
        <f t="shared" si="14"/>
        <v>#DIV/0!</v>
      </c>
      <c r="S41" s="34">
        <f t="shared" si="5"/>
        <v>0</v>
      </c>
      <c r="T41" s="10">
        <f t="shared" si="10"/>
        <v>0</v>
      </c>
      <c r="U41" s="33">
        <f t="shared" si="11"/>
        <v>0</v>
      </c>
      <c r="V41" s="36" t="e">
        <f t="shared" si="2"/>
        <v>#DIV/0!</v>
      </c>
      <c r="W41" s="38">
        <f t="shared" si="12"/>
        <v>0</v>
      </c>
      <c r="X41" s="36" t="e">
        <f t="shared" si="3"/>
        <v>#DIV/0!</v>
      </c>
      <c r="Y41" s="41"/>
      <c r="Z41" s="1"/>
      <c r="AA41" s="1">
        <v>3.5</v>
      </c>
      <c r="AB41" s="1"/>
    </row>
    <row r="42" spans="1:28">
      <c r="A42" s="5">
        <v>43586</v>
      </c>
      <c r="B42" s="6"/>
      <c r="C42" s="23">
        <f t="shared" si="6"/>
        <v>0</v>
      </c>
      <c r="D42" s="23">
        <f t="shared" si="7"/>
        <v>0</v>
      </c>
      <c r="E42" s="6"/>
      <c r="F42" s="6"/>
      <c r="H42" s="29"/>
      <c r="I42" s="29"/>
      <c r="J42" s="29"/>
      <c r="K42" s="29"/>
      <c r="L42" s="29"/>
      <c r="M42" s="29"/>
      <c r="O42" s="20">
        <f t="shared" si="13"/>
        <v>0</v>
      </c>
      <c r="P42" s="10">
        <f t="shared" si="8"/>
        <v>0</v>
      </c>
      <c r="Q42" s="33">
        <f t="shared" si="9"/>
        <v>0</v>
      </c>
      <c r="R42" s="36" t="e">
        <f t="shared" si="14"/>
        <v>#DIV/0!</v>
      </c>
      <c r="S42" s="34">
        <f t="shared" si="5"/>
        <v>0</v>
      </c>
      <c r="T42" s="10">
        <f t="shared" si="10"/>
        <v>0</v>
      </c>
      <c r="U42" s="33">
        <f t="shared" si="11"/>
        <v>0</v>
      </c>
      <c r="V42" s="36" t="e">
        <f t="shared" si="2"/>
        <v>#DIV/0!</v>
      </c>
      <c r="W42" s="38">
        <f t="shared" si="12"/>
        <v>0</v>
      </c>
      <c r="X42" s="36" t="e">
        <f t="shared" si="3"/>
        <v>#DIV/0!</v>
      </c>
      <c r="Y42" s="41"/>
      <c r="Z42" s="1"/>
      <c r="AA42" s="1">
        <v>3.5</v>
      </c>
      <c r="AB42" s="1"/>
    </row>
    <row r="43" spans="1:28">
      <c r="A43" s="5">
        <v>43617</v>
      </c>
      <c r="B43" s="6"/>
      <c r="C43" s="23">
        <f t="shared" si="6"/>
        <v>0</v>
      </c>
      <c r="D43" s="23">
        <f t="shared" si="7"/>
        <v>0</v>
      </c>
      <c r="E43" s="6"/>
      <c r="F43" s="6"/>
      <c r="H43" s="29"/>
      <c r="I43" s="29"/>
      <c r="J43" s="29"/>
      <c r="K43" s="29"/>
      <c r="L43" s="29"/>
      <c r="M43" s="29"/>
      <c r="O43" s="20">
        <f t="shared" si="13"/>
        <v>0</v>
      </c>
      <c r="P43" s="10">
        <f t="shared" si="8"/>
        <v>0</v>
      </c>
      <c r="Q43" s="33">
        <f t="shared" si="9"/>
        <v>0</v>
      </c>
      <c r="R43" s="36" t="e">
        <f t="shared" si="14"/>
        <v>#DIV/0!</v>
      </c>
      <c r="S43" s="34">
        <f t="shared" si="5"/>
        <v>0</v>
      </c>
      <c r="T43" s="10">
        <f t="shared" si="10"/>
        <v>0</v>
      </c>
      <c r="U43" s="33">
        <f t="shared" si="11"/>
        <v>0</v>
      </c>
      <c r="V43" s="36" t="e">
        <f t="shared" si="2"/>
        <v>#DIV/0!</v>
      </c>
      <c r="W43" s="38">
        <f t="shared" si="12"/>
        <v>0</v>
      </c>
      <c r="X43" s="36" t="e">
        <f t="shared" si="3"/>
        <v>#DIV/0!</v>
      </c>
      <c r="Y43" s="41"/>
      <c r="Z43" s="1"/>
      <c r="AA43" s="1">
        <v>3.5</v>
      </c>
      <c r="AB43" s="1"/>
    </row>
    <row r="44" spans="1:28">
      <c r="A44" s="5">
        <v>43647</v>
      </c>
      <c r="B44" s="6"/>
      <c r="C44" s="23">
        <f t="shared" si="6"/>
        <v>0</v>
      </c>
      <c r="D44" s="23">
        <f t="shared" si="7"/>
        <v>0</v>
      </c>
      <c r="E44" s="6"/>
      <c r="F44" s="6"/>
      <c r="H44" s="29"/>
      <c r="I44" s="29"/>
      <c r="J44" s="29"/>
      <c r="K44" s="29"/>
      <c r="L44" s="29"/>
      <c r="M44" s="29"/>
      <c r="O44" s="20">
        <f t="shared" si="13"/>
        <v>0</v>
      </c>
      <c r="P44" s="10">
        <f t="shared" si="8"/>
        <v>0</v>
      </c>
      <c r="Q44" s="33">
        <f t="shared" si="9"/>
        <v>0</v>
      </c>
      <c r="R44" s="36" t="e">
        <f t="shared" si="14"/>
        <v>#DIV/0!</v>
      </c>
      <c r="S44" s="34">
        <f t="shared" si="5"/>
        <v>0</v>
      </c>
      <c r="T44" s="10">
        <f t="shared" si="10"/>
        <v>0</v>
      </c>
      <c r="U44" s="33">
        <f t="shared" si="11"/>
        <v>0</v>
      </c>
      <c r="V44" s="36" t="e">
        <f t="shared" si="2"/>
        <v>#DIV/0!</v>
      </c>
      <c r="W44" s="38">
        <f t="shared" si="12"/>
        <v>0</v>
      </c>
      <c r="X44" s="36" t="e">
        <f t="shared" si="3"/>
        <v>#DIV/0!</v>
      </c>
      <c r="Y44" s="41"/>
      <c r="Z44" s="1"/>
      <c r="AA44" s="1">
        <v>3.5</v>
      </c>
      <c r="AB44" s="1"/>
    </row>
    <row r="45" spans="1:28">
      <c r="A45" s="5">
        <v>43678</v>
      </c>
      <c r="B45" s="6"/>
      <c r="C45" s="23">
        <f t="shared" si="6"/>
        <v>0</v>
      </c>
      <c r="D45" s="23">
        <f t="shared" si="7"/>
        <v>0</v>
      </c>
      <c r="E45" s="6"/>
      <c r="F45" s="6"/>
      <c r="H45" s="29"/>
      <c r="I45" s="29"/>
      <c r="J45" s="29"/>
      <c r="K45" s="29"/>
      <c r="L45" s="29"/>
      <c r="M45" s="29"/>
      <c r="O45" s="20">
        <f t="shared" si="13"/>
        <v>0</v>
      </c>
      <c r="P45" s="10">
        <f t="shared" si="8"/>
        <v>0</v>
      </c>
      <c r="Q45" s="33">
        <f t="shared" si="9"/>
        <v>0</v>
      </c>
      <c r="R45" s="36" t="e">
        <f t="shared" si="14"/>
        <v>#DIV/0!</v>
      </c>
      <c r="S45" s="34">
        <f t="shared" si="5"/>
        <v>0</v>
      </c>
      <c r="T45" s="10">
        <f t="shared" si="10"/>
        <v>0</v>
      </c>
      <c r="U45" s="33">
        <f t="shared" si="11"/>
        <v>0</v>
      </c>
      <c r="V45" s="36" t="e">
        <f t="shared" si="2"/>
        <v>#DIV/0!</v>
      </c>
      <c r="W45" s="38">
        <f t="shared" si="12"/>
        <v>0</v>
      </c>
      <c r="X45" s="36" t="e">
        <f t="shared" si="3"/>
        <v>#DIV/0!</v>
      </c>
      <c r="Y45" s="41"/>
      <c r="Z45" s="1"/>
      <c r="AA45" s="1">
        <v>3.5</v>
      </c>
      <c r="AB45" s="1"/>
    </row>
    <row r="46" spans="1:28">
      <c r="A46" s="5">
        <v>43709</v>
      </c>
      <c r="B46" s="6"/>
      <c r="C46" s="23">
        <f t="shared" si="6"/>
        <v>0</v>
      </c>
      <c r="D46" s="23">
        <f t="shared" si="7"/>
        <v>0</v>
      </c>
      <c r="E46" s="6"/>
      <c r="F46" s="6"/>
      <c r="H46" s="29"/>
      <c r="I46" s="29"/>
      <c r="J46" s="29"/>
      <c r="K46" s="29"/>
      <c r="L46" s="29"/>
      <c r="M46" s="29"/>
      <c r="O46" s="20">
        <f t="shared" si="13"/>
        <v>0</v>
      </c>
      <c r="P46" s="10">
        <f t="shared" si="8"/>
        <v>0</v>
      </c>
      <c r="Q46" s="33">
        <f t="shared" si="9"/>
        <v>0</v>
      </c>
      <c r="R46" s="36" t="e">
        <f t="shared" si="14"/>
        <v>#DIV/0!</v>
      </c>
      <c r="S46" s="34">
        <f t="shared" si="5"/>
        <v>0</v>
      </c>
      <c r="T46" s="10">
        <f t="shared" si="10"/>
        <v>0</v>
      </c>
      <c r="U46" s="33">
        <f t="shared" si="11"/>
        <v>0</v>
      </c>
      <c r="V46" s="36" t="e">
        <f t="shared" si="2"/>
        <v>#DIV/0!</v>
      </c>
      <c r="W46" s="38">
        <f t="shared" si="12"/>
        <v>0</v>
      </c>
      <c r="X46" s="36" t="e">
        <f t="shared" si="3"/>
        <v>#DIV/0!</v>
      </c>
      <c r="Y46" s="41"/>
      <c r="Z46" s="1"/>
      <c r="AA46" s="1">
        <v>3.5</v>
      </c>
      <c r="AB46" s="1"/>
    </row>
    <row r="47" spans="1:28">
      <c r="A47" s="5">
        <v>43739</v>
      </c>
      <c r="B47" s="6"/>
      <c r="C47" s="23">
        <f t="shared" si="6"/>
        <v>0</v>
      </c>
      <c r="D47" s="23">
        <f t="shared" si="7"/>
        <v>0</v>
      </c>
      <c r="E47" s="6"/>
      <c r="F47" s="6"/>
      <c r="H47" s="29"/>
      <c r="I47" s="29"/>
      <c r="J47" s="29"/>
      <c r="K47" s="29"/>
      <c r="L47" s="29"/>
      <c r="M47" s="29"/>
      <c r="O47" s="20">
        <f t="shared" si="13"/>
        <v>0</v>
      </c>
      <c r="P47" s="10">
        <f t="shared" si="8"/>
        <v>0</v>
      </c>
      <c r="Q47" s="33">
        <f t="shared" si="9"/>
        <v>0</v>
      </c>
      <c r="R47" s="36" t="e">
        <f t="shared" si="14"/>
        <v>#DIV/0!</v>
      </c>
      <c r="S47" s="34">
        <f t="shared" si="5"/>
        <v>0</v>
      </c>
      <c r="T47" s="10">
        <f t="shared" si="10"/>
        <v>0</v>
      </c>
      <c r="U47" s="33">
        <f t="shared" si="11"/>
        <v>0</v>
      </c>
      <c r="V47" s="36" t="e">
        <f t="shared" si="2"/>
        <v>#DIV/0!</v>
      </c>
      <c r="W47" s="38">
        <f t="shared" si="12"/>
        <v>0</v>
      </c>
      <c r="X47" s="36" t="e">
        <f t="shared" si="3"/>
        <v>#DIV/0!</v>
      </c>
      <c r="Y47" s="41"/>
      <c r="Z47" s="1"/>
      <c r="AA47" s="1">
        <v>3.5</v>
      </c>
      <c r="AB47" s="1"/>
    </row>
    <row r="48" spans="1:28">
      <c r="A48" s="5">
        <v>43770</v>
      </c>
      <c r="B48" s="6"/>
      <c r="C48" s="23">
        <f t="shared" si="6"/>
        <v>0</v>
      </c>
      <c r="D48" s="23">
        <f t="shared" si="7"/>
        <v>0</v>
      </c>
      <c r="E48" s="6"/>
      <c r="F48" s="6"/>
      <c r="H48" s="29"/>
      <c r="I48" s="29"/>
      <c r="J48" s="29"/>
      <c r="K48" s="29"/>
      <c r="L48" s="29"/>
      <c r="M48" s="29"/>
      <c r="O48" s="20">
        <f t="shared" si="13"/>
        <v>0</v>
      </c>
      <c r="P48" s="10">
        <f t="shared" si="8"/>
        <v>0</v>
      </c>
      <c r="Q48" s="33">
        <f t="shared" si="9"/>
        <v>0</v>
      </c>
      <c r="R48" s="36" t="e">
        <f t="shared" si="14"/>
        <v>#DIV/0!</v>
      </c>
      <c r="S48" s="34">
        <f t="shared" si="5"/>
        <v>0</v>
      </c>
      <c r="T48" s="10">
        <f t="shared" si="10"/>
        <v>0</v>
      </c>
      <c r="U48" s="33">
        <f t="shared" si="11"/>
        <v>0</v>
      </c>
      <c r="V48" s="36" t="e">
        <f t="shared" si="2"/>
        <v>#DIV/0!</v>
      </c>
      <c r="W48" s="38">
        <f>SUM(H37:H48)</f>
        <v>0</v>
      </c>
      <c r="X48" s="36" t="e">
        <f>(W48*100000)/P48</f>
        <v>#DIV/0!</v>
      </c>
      <c r="Y48" s="41"/>
      <c r="Z48" s="1"/>
      <c r="AA48" s="1">
        <v>3.5</v>
      </c>
      <c r="AB48" s="1"/>
    </row>
    <row r="49" spans="1:28">
      <c r="A49" s="5">
        <v>43800</v>
      </c>
      <c r="B49" s="6"/>
      <c r="C49" s="23">
        <f t="shared" si="6"/>
        <v>0</v>
      </c>
      <c r="D49" s="23">
        <f t="shared" si="7"/>
        <v>0</v>
      </c>
      <c r="E49" s="6"/>
      <c r="F49" s="6"/>
      <c r="H49" s="29"/>
      <c r="I49" s="29"/>
      <c r="J49" s="29"/>
      <c r="K49" s="29"/>
      <c r="L49" s="29"/>
      <c r="M49" s="29"/>
      <c r="O49" s="20">
        <f t="shared" si="13"/>
        <v>0</v>
      </c>
      <c r="P49" s="10">
        <f t="shared" si="8"/>
        <v>0</v>
      </c>
      <c r="Q49" s="33">
        <f t="shared" si="9"/>
        <v>0</v>
      </c>
      <c r="R49" s="36" t="e">
        <f t="shared" si="14"/>
        <v>#DIV/0!</v>
      </c>
      <c r="S49" s="34">
        <f t="shared" si="5"/>
        <v>0</v>
      </c>
      <c r="T49" s="10">
        <f t="shared" si="10"/>
        <v>0</v>
      </c>
      <c r="U49" s="33">
        <f t="shared" si="11"/>
        <v>0</v>
      </c>
      <c r="V49" s="36" t="e">
        <f t="shared" si="2"/>
        <v>#DIV/0!</v>
      </c>
      <c r="W49" s="38">
        <f t="shared" si="12"/>
        <v>0</v>
      </c>
      <c r="X49" s="36" t="e">
        <f t="shared" si="3"/>
        <v>#DIV/0!</v>
      </c>
      <c r="Y49" s="41"/>
      <c r="Z49" s="1"/>
      <c r="AA49" s="1">
        <v>3.5</v>
      </c>
      <c r="AB49" s="1"/>
    </row>
    <row r="50" spans="1:28">
      <c r="A50" s="5">
        <v>43831</v>
      </c>
      <c r="B50" s="6"/>
      <c r="C50" s="23">
        <f t="shared" si="6"/>
        <v>0</v>
      </c>
      <c r="D50" s="23">
        <f t="shared" si="7"/>
        <v>0</v>
      </c>
      <c r="E50" s="6"/>
      <c r="F50" s="6"/>
      <c r="H50" s="29"/>
      <c r="I50" s="29"/>
      <c r="J50" s="29"/>
      <c r="K50" s="29"/>
      <c r="L50" s="29"/>
      <c r="M50" s="29"/>
      <c r="O50" s="20">
        <f t="shared" si="13"/>
        <v>0</v>
      </c>
      <c r="P50" s="10">
        <f t="shared" si="8"/>
        <v>0</v>
      </c>
      <c r="Q50" s="33">
        <f t="shared" si="9"/>
        <v>0</v>
      </c>
      <c r="R50" s="36" t="e">
        <f t="shared" si="14"/>
        <v>#DIV/0!</v>
      </c>
      <c r="S50" s="34">
        <f t="shared" si="5"/>
        <v>0</v>
      </c>
      <c r="T50" s="10">
        <f t="shared" si="10"/>
        <v>0</v>
      </c>
      <c r="U50" s="33">
        <f t="shared" si="11"/>
        <v>0</v>
      </c>
      <c r="V50" s="36" t="e">
        <f t="shared" si="2"/>
        <v>#DIV/0!</v>
      </c>
      <c r="W50" s="38">
        <f t="shared" si="12"/>
        <v>0</v>
      </c>
      <c r="X50" s="36" t="e">
        <f t="shared" si="3"/>
        <v>#DIV/0!</v>
      </c>
      <c r="Y50" s="41"/>
      <c r="Z50" s="1"/>
      <c r="AA50" s="1"/>
      <c r="AB50" s="1">
        <v>3</v>
      </c>
    </row>
    <row r="51" spans="1:28">
      <c r="A51" s="5">
        <v>43862</v>
      </c>
      <c r="B51" s="6"/>
      <c r="C51" s="23">
        <f t="shared" si="6"/>
        <v>0</v>
      </c>
      <c r="D51" s="23">
        <f t="shared" si="7"/>
        <v>0</v>
      </c>
      <c r="E51" s="6"/>
      <c r="F51" s="6"/>
      <c r="H51" s="29"/>
      <c r="I51" s="29"/>
      <c r="J51" s="29"/>
      <c r="K51" s="29"/>
      <c r="L51" s="29"/>
      <c r="M51" s="29"/>
      <c r="O51" s="20">
        <f t="shared" si="13"/>
        <v>0</v>
      </c>
      <c r="P51" s="10">
        <f t="shared" si="8"/>
        <v>0</v>
      </c>
      <c r="Q51" s="33">
        <f t="shared" si="9"/>
        <v>0</v>
      </c>
      <c r="R51" s="36" t="e">
        <f t="shared" si="14"/>
        <v>#DIV/0!</v>
      </c>
      <c r="S51" s="34">
        <f t="shared" si="5"/>
        <v>0</v>
      </c>
      <c r="T51" s="10">
        <f t="shared" si="10"/>
        <v>0</v>
      </c>
      <c r="U51" s="33">
        <f t="shared" si="11"/>
        <v>0</v>
      </c>
      <c r="V51" s="36" t="e">
        <f t="shared" si="2"/>
        <v>#DIV/0!</v>
      </c>
      <c r="W51" s="38">
        <f t="shared" si="12"/>
        <v>0</v>
      </c>
      <c r="X51" s="36" t="e">
        <f t="shared" si="3"/>
        <v>#DIV/0!</v>
      </c>
      <c r="Y51" s="41"/>
      <c r="Z51" s="1"/>
      <c r="AA51" s="1"/>
      <c r="AB51" s="1">
        <v>3</v>
      </c>
    </row>
    <row r="52" spans="1:28">
      <c r="A52" s="5">
        <v>43891</v>
      </c>
      <c r="B52" s="6"/>
      <c r="C52" s="23">
        <f t="shared" si="6"/>
        <v>0</v>
      </c>
      <c r="D52" s="23">
        <f t="shared" si="7"/>
        <v>0</v>
      </c>
      <c r="E52" s="6"/>
      <c r="F52" s="6"/>
      <c r="H52" s="29"/>
      <c r="I52" s="29"/>
      <c r="J52" s="29"/>
      <c r="K52" s="29"/>
      <c r="L52" s="29"/>
      <c r="M52" s="29"/>
      <c r="O52" s="20">
        <f t="shared" si="13"/>
        <v>0</v>
      </c>
      <c r="P52" s="10">
        <f t="shared" si="8"/>
        <v>0</v>
      </c>
      <c r="Q52" s="33">
        <f t="shared" si="9"/>
        <v>0</v>
      </c>
      <c r="R52" s="36" t="e">
        <f t="shared" si="14"/>
        <v>#DIV/0!</v>
      </c>
      <c r="S52" s="34">
        <f t="shared" si="5"/>
        <v>0</v>
      </c>
      <c r="T52" s="10">
        <f t="shared" si="10"/>
        <v>0</v>
      </c>
      <c r="U52" s="33">
        <f t="shared" si="11"/>
        <v>0</v>
      </c>
      <c r="V52" s="36" t="e">
        <f t="shared" si="2"/>
        <v>#DIV/0!</v>
      </c>
      <c r="W52" s="38">
        <f t="shared" si="12"/>
        <v>0</v>
      </c>
      <c r="X52" s="36" t="e">
        <f t="shared" si="3"/>
        <v>#DIV/0!</v>
      </c>
      <c r="Y52" s="41"/>
      <c r="Z52" s="1"/>
      <c r="AA52" s="1"/>
      <c r="AB52" s="1">
        <v>3</v>
      </c>
    </row>
    <row r="53" spans="1:28">
      <c r="A53" s="5">
        <v>43922</v>
      </c>
      <c r="B53" s="6"/>
      <c r="C53" s="23">
        <f t="shared" si="6"/>
        <v>0</v>
      </c>
      <c r="D53" s="23">
        <f t="shared" si="7"/>
        <v>0</v>
      </c>
      <c r="E53" s="6"/>
      <c r="F53" s="6"/>
      <c r="H53" s="29"/>
      <c r="I53" s="29"/>
      <c r="J53" s="29"/>
      <c r="K53" s="29"/>
      <c r="L53" s="29"/>
      <c r="M53" s="29"/>
      <c r="O53" s="20">
        <f t="shared" si="13"/>
        <v>0</v>
      </c>
      <c r="P53" s="10">
        <f t="shared" si="8"/>
        <v>0</v>
      </c>
      <c r="Q53" s="33">
        <f t="shared" si="9"/>
        <v>0</v>
      </c>
      <c r="R53" s="36" t="e">
        <f t="shared" si="14"/>
        <v>#DIV/0!</v>
      </c>
      <c r="S53" s="34">
        <f t="shared" si="5"/>
        <v>0</v>
      </c>
      <c r="T53" s="10">
        <f t="shared" si="10"/>
        <v>0</v>
      </c>
      <c r="U53" s="33">
        <f t="shared" si="11"/>
        <v>0</v>
      </c>
      <c r="V53" s="36" t="e">
        <f t="shared" si="2"/>
        <v>#DIV/0!</v>
      </c>
      <c r="W53" s="38">
        <f t="shared" si="12"/>
        <v>0</v>
      </c>
      <c r="X53" s="36" t="e">
        <f t="shared" si="3"/>
        <v>#DIV/0!</v>
      </c>
      <c r="Y53" s="41"/>
      <c r="Z53" s="1"/>
      <c r="AA53" s="1"/>
      <c r="AB53" s="1">
        <v>3</v>
      </c>
    </row>
    <row r="54" spans="1:28">
      <c r="A54" s="5">
        <v>43952</v>
      </c>
      <c r="B54" s="6"/>
      <c r="C54" s="23">
        <f t="shared" si="6"/>
        <v>0</v>
      </c>
      <c r="D54" s="23">
        <f t="shared" si="7"/>
        <v>0</v>
      </c>
      <c r="E54" s="6"/>
      <c r="F54" s="6"/>
      <c r="H54" s="29"/>
      <c r="I54" s="29"/>
      <c r="J54" s="29"/>
      <c r="K54" s="29"/>
      <c r="L54" s="29"/>
      <c r="M54" s="29"/>
      <c r="O54" s="20">
        <f t="shared" si="13"/>
        <v>0</v>
      </c>
      <c r="P54" s="10">
        <f t="shared" si="8"/>
        <v>0</v>
      </c>
      <c r="Q54" s="33">
        <f t="shared" si="9"/>
        <v>0</v>
      </c>
      <c r="R54" s="36" t="e">
        <f t="shared" si="14"/>
        <v>#DIV/0!</v>
      </c>
      <c r="S54" s="34">
        <f t="shared" si="5"/>
        <v>0</v>
      </c>
      <c r="T54" s="10">
        <f t="shared" si="10"/>
        <v>0</v>
      </c>
      <c r="U54" s="33">
        <f t="shared" si="11"/>
        <v>0</v>
      </c>
      <c r="V54" s="36" t="e">
        <f t="shared" si="2"/>
        <v>#DIV/0!</v>
      </c>
      <c r="W54" s="38">
        <f t="shared" si="12"/>
        <v>0</v>
      </c>
      <c r="X54" s="36" t="e">
        <f t="shared" si="3"/>
        <v>#DIV/0!</v>
      </c>
      <c r="Y54" s="41"/>
      <c r="Z54" s="1"/>
      <c r="AA54" s="1"/>
      <c r="AB54" s="1">
        <v>3</v>
      </c>
    </row>
    <row r="55" spans="1:28">
      <c r="A55" s="5">
        <v>43983</v>
      </c>
      <c r="B55" s="6"/>
      <c r="C55" s="23">
        <f t="shared" si="6"/>
        <v>0</v>
      </c>
      <c r="D55" s="23">
        <f t="shared" si="7"/>
        <v>0</v>
      </c>
      <c r="E55" s="6"/>
      <c r="F55" s="6"/>
      <c r="H55" s="29"/>
      <c r="I55" s="29"/>
      <c r="J55" s="29"/>
      <c r="K55" s="29"/>
      <c r="L55" s="29"/>
      <c r="M55" s="29"/>
      <c r="O55" s="20">
        <f t="shared" si="13"/>
        <v>0</v>
      </c>
      <c r="P55" s="10">
        <f t="shared" si="8"/>
        <v>0</v>
      </c>
      <c r="Q55" s="33">
        <f t="shared" si="9"/>
        <v>0</v>
      </c>
      <c r="R55" s="36" t="e">
        <f t="shared" si="14"/>
        <v>#DIV/0!</v>
      </c>
      <c r="S55" s="34">
        <f t="shared" si="5"/>
        <v>0</v>
      </c>
      <c r="T55" s="10">
        <f t="shared" si="10"/>
        <v>0</v>
      </c>
      <c r="U55" s="33">
        <f t="shared" si="11"/>
        <v>0</v>
      </c>
      <c r="V55" s="36" t="e">
        <f t="shared" si="2"/>
        <v>#DIV/0!</v>
      </c>
      <c r="W55" s="38">
        <f t="shared" si="12"/>
        <v>0</v>
      </c>
      <c r="X55" s="36" t="e">
        <f t="shared" si="3"/>
        <v>#DIV/0!</v>
      </c>
      <c r="Y55" s="41"/>
      <c r="Z55" s="1"/>
      <c r="AA55" s="1"/>
      <c r="AB55" s="1">
        <v>3</v>
      </c>
    </row>
    <row r="56" spans="1:28">
      <c r="A56" s="5">
        <v>44013</v>
      </c>
      <c r="B56" s="6"/>
      <c r="C56" s="23">
        <f t="shared" si="6"/>
        <v>0</v>
      </c>
      <c r="D56" s="23">
        <f t="shared" si="7"/>
        <v>0</v>
      </c>
      <c r="E56" s="6"/>
      <c r="F56" s="6"/>
      <c r="H56" s="29"/>
      <c r="I56" s="29"/>
      <c r="J56" s="29"/>
      <c r="K56" s="29"/>
      <c r="L56" s="29"/>
      <c r="M56" s="29"/>
      <c r="O56" s="20">
        <f t="shared" si="13"/>
        <v>0</v>
      </c>
      <c r="P56" s="10">
        <f t="shared" si="8"/>
        <v>0</v>
      </c>
      <c r="Q56" s="33">
        <f t="shared" si="9"/>
        <v>0</v>
      </c>
      <c r="R56" s="36" t="e">
        <f t="shared" si="14"/>
        <v>#DIV/0!</v>
      </c>
      <c r="S56" s="34">
        <f t="shared" si="5"/>
        <v>0</v>
      </c>
      <c r="T56" s="10">
        <f t="shared" si="10"/>
        <v>0</v>
      </c>
      <c r="U56" s="33">
        <f t="shared" si="11"/>
        <v>0</v>
      </c>
      <c r="V56" s="36" t="e">
        <f t="shared" si="2"/>
        <v>#DIV/0!</v>
      </c>
      <c r="W56" s="38">
        <f t="shared" si="12"/>
        <v>0</v>
      </c>
      <c r="X56" s="36" t="e">
        <f t="shared" si="3"/>
        <v>#DIV/0!</v>
      </c>
      <c r="Y56" s="41"/>
      <c r="Z56" s="1"/>
      <c r="AA56" s="1"/>
      <c r="AB56" s="1">
        <v>3</v>
      </c>
    </row>
    <row r="57" spans="1:28">
      <c r="A57" s="5">
        <v>44044</v>
      </c>
      <c r="B57" s="6"/>
      <c r="C57" s="23">
        <f t="shared" si="6"/>
        <v>0</v>
      </c>
      <c r="D57" s="23">
        <f t="shared" si="7"/>
        <v>0</v>
      </c>
      <c r="E57" s="6"/>
      <c r="F57" s="6"/>
      <c r="H57" s="29"/>
      <c r="I57" s="29"/>
      <c r="J57" s="29"/>
      <c r="K57" s="29"/>
      <c r="L57" s="29"/>
      <c r="M57" s="29"/>
      <c r="O57" s="20">
        <f t="shared" si="13"/>
        <v>0</v>
      </c>
      <c r="P57" s="10">
        <f t="shared" si="8"/>
        <v>0</v>
      </c>
      <c r="Q57" s="33">
        <f t="shared" si="9"/>
        <v>0</v>
      </c>
      <c r="R57" s="36" t="e">
        <f t="shared" si="14"/>
        <v>#DIV/0!</v>
      </c>
      <c r="S57" s="34">
        <f t="shared" si="5"/>
        <v>0</v>
      </c>
      <c r="T57" s="10">
        <f t="shared" si="10"/>
        <v>0</v>
      </c>
      <c r="U57" s="33">
        <f t="shared" si="11"/>
        <v>0</v>
      </c>
      <c r="V57" s="36" t="e">
        <f t="shared" si="2"/>
        <v>#DIV/0!</v>
      </c>
      <c r="W57" s="38">
        <f t="shared" si="12"/>
        <v>0</v>
      </c>
      <c r="X57" s="36" t="e">
        <f t="shared" si="3"/>
        <v>#DIV/0!</v>
      </c>
      <c r="Y57" s="41"/>
      <c r="Z57" s="1"/>
      <c r="AA57" s="1"/>
      <c r="AB57" s="1">
        <v>3</v>
      </c>
    </row>
    <row r="58" spans="1:28">
      <c r="A58" s="5">
        <v>44075</v>
      </c>
      <c r="B58" s="6"/>
      <c r="C58" s="21">
        <f t="shared" si="6"/>
        <v>0</v>
      </c>
      <c r="D58" s="21">
        <f t="shared" si="7"/>
        <v>0</v>
      </c>
      <c r="E58" s="6"/>
      <c r="F58" s="6"/>
      <c r="H58" s="29"/>
      <c r="I58" s="29"/>
      <c r="J58" s="29"/>
      <c r="K58" s="29"/>
      <c r="L58" s="29"/>
      <c r="M58" s="29"/>
      <c r="O58" s="20">
        <f t="shared" si="13"/>
        <v>0</v>
      </c>
      <c r="P58" s="10">
        <f t="shared" si="8"/>
        <v>0</v>
      </c>
      <c r="Q58" s="33">
        <f>SUM(H47:I58)</f>
        <v>0</v>
      </c>
      <c r="R58" s="36" t="e">
        <f t="shared" si="14"/>
        <v>#DIV/0!</v>
      </c>
      <c r="S58" s="34">
        <f t="shared" si="5"/>
        <v>0</v>
      </c>
      <c r="T58" s="10">
        <f>SUM(S47:S58)</f>
        <v>0</v>
      </c>
      <c r="U58" s="33">
        <f t="shared" si="11"/>
        <v>0</v>
      </c>
      <c r="V58" s="36" t="e">
        <f t="shared" si="2"/>
        <v>#DIV/0!</v>
      </c>
      <c r="W58" s="38">
        <f t="shared" si="12"/>
        <v>0</v>
      </c>
      <c r="X58" s="36" t="e">
        <f t="shared" si="3"/>
        <v>#DIV/0!</v>
      </c>
      <c r="Y58" s="41"/>
      <c r="Z58" s="1"/>
      <c r="AA58" s="1"/>
      <c r="AB58" s="1">
        <v>3</v>
      </c>
    </row>
  </sheetData>
  <phoneticPr fontId="9" type="noConversion"/>
  <conditionalFormatting sqref="H2:M58">
    <cfRule type="cellIs" dxfId="43" priority="1" operator="greater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AB64"/>
  <sheetViews>
    <sheetView zoomScale="70" zoomScaleNormal="70" workbookViewId="0">
      <pane ySplit="1" topLeftCell="A51" activePane="bottomLeft" state="frozen"/>
      <selection activeCell="P91" sqref="P91"/>
      <selection pane="bottomLeft" activeCell="S85" sqref="S85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>
        <v>2025</v>
      </c>
      <c r="C52" s="22">
        <v>112</v>
      </c>
      <c r="D52" s="7">
        <v>0</v>
      </c>
      <c r="E52" s="7">
        <v>0</v>
      </c>
      <c r="G52" s="31">
        <f>'BI1904'!H52</f>
        <v>0</v>
      </c>
      <c r="H52" s="31">
        <f>'BI1904'!I52</f>
        <v>0</v>
      </c>
      <c r="I52" s="31">
        <f>'BI1904'!J52</f>
        <v>0</v>
      </c>
      <c r="J52" s="31">
        <f>'BI1904'!K52</f>
        <v>0</v>
      </c>
      <c r="K52" s="31">
        <f>'BI1904'!L52</f>
        <v>0</v>
      </c>
      <c r="L52" s="31">
        <f>'BI1904'!M52</f>
        <v>0</v>
      </c>
      <c r="N52" s="20">
        <f t="shared" ref="N52:N59" si="0">SUM(B52:E52)</f>
        <v>2137</v>
      </c>
      <c r="O52" s="10">
        <f t="shared" ref="O52:O59" si="1">SUM(N41:N52)</f>
        <v>2137</v>
      </c>
      <c r="P52" s="33">
        <f t="shared" ref="P52:P59" si="2">SUM(G41:H52)</f>
        <v>0</v>
      </c>
      <c r="Q52" s="36">
        <f t="shared" ref="Q52:Q59" si="3">(P52*1000000)/O52</f>
        <v>0</v>
      </c>
      <c r="R52" s="34">
        <f t="shared" ref="R52:R59" si="4">SUM(B52,D52:E52)</f>
        <v>2025</v>
      </c>
      <c r="S52" s="10">
        <f t="shared" ref="S52:S59" si="5">SUM(R41:R52)</f>
        <v>2025</v>
      </c>
      <c r="T52" s="33">
        <f t="shared" ref="T52:T59" si="6">SUM(G41:H52)</f>
        <v>0</v>
      </c>
      <c r="U52" s="36">
        <f t="shared" ref="U52:U59" si="7">(T52*1000000)/S52</f>
        <v>0</v>
      </c>
      <c r="V52" s="38">
        <f t="shared" ref="V52:V59" si="8">SUM(G41:G52)</f>
        <v>0</v>
      </c>
      <c r="W52" s="36">
        <f>(V52*100000)/O52</f>
        <v>0</v>
      </c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>
        <v>3631</v>
      </c>
      <c r="C53" s="22"/>
      <c r="D53" s="7">
        <f>'BI1904'!E53</f>
        <v>0</v>
      </c>
      <c r="E53" s="7">
        <f>'BI1904'!F53</f>
        <v>0</v>
      </c>
      <c r="G53" s="31">
        <f>'BI1904'!H53</f>
        <v>0</v>
      </c>
      <c r="H53" s="31">
        <f>'BI1904'!I53</f>
        <v>0</v>
      </c>
      <c r="I53" s="31">
        <f>'BI1904'!J53</f>
        <v>0</v>
      </c>
      <c r="J53" s="31">
        <f>'BI1904'!K53</f>
        <v>0</v>
      </c>
      <c r="K53" s="31">
        <f>'BI1904'!L53</f>
        <v>0</v>
      </c>
      <c r="L53" s="31">
        <f>'BI1904'!M53</f>
        <v>0</v>
      </c>
      <c r="N53" s="20">
        <f t="shared" si="0"/>
        <v>3631</v>
      </c>
      <c r="O53" s="10">
        <f t="shared" si="1"/>
        <v>5768</v>
      </c>
      <c r="P53" s="33">
        <f t="shared" si="2"/>
        <v>0</v>
      </c>
      <c r="Q53" s="36">
        <f t="shared" si="3"/>
        <v>0</v>
      </c>
      <c r="R53" s="34">
        <f t="shared" si="4"/>
        <v>3631</v>
      </c>
      <c r="S53" s="10">
        <f t="shared" si="5"/>
        <v>5656</v>
      </c>
      <c r="T53" s="33">
        <f t="shared" si="6"/>
        <v>0</v>
      </c>
      <c r="U53" s="36">
        <f t="shared" si="7"/>
        <v>0</v>
      </c>
      <c r="V53" s="38">
        <f t="shared" si="8"/>
        <v>0</v>
      </c>
      <c r="W53" s="36">
        <f t="shared" ref="W53:W59" si="9">(V53*100000)/O53</f>
        <v>0</v>
      </c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>
        <v>4091</v>
      </c>
      <c r="C54" s="22"/>
      <c r="D54" s="7">
        <f>'BI1904'!E54</f>
        <v>408</v>
      </c>
      <c r="E54" s="7">
        <f>'BI1904'!F54</f>
        <v>0</v>
      </c>
      <c r="G54" s="31">
        <f>'BI1904'!H54</f>
        <v>0</v>
      </c>
      <c r="H54" s="31">
        <f>'BI1904'!I54</f>
        <v>0</v>
      </c>
      <c r="I54" s="31">
        <f>'BI1904'!J54</f>
        <v>0</v>
      </c>
      <c r="J54" s="31">
        <f>'BI1904'!K54</f>
        <v>0</v>
      </c>
      <c r="K54" s="31">
        <f>'BI1904'!L54</f>
        <v>0</v>
      </c>
      <c r="L54" s="31">
        <f>'BI1904'!M54</f>
        <v>0</v>
      </c>
      <c r="N54" s="20">
        <f t="shared" si="0"/>
        <v>4499</v>
      </c>
      <c r="O54" s="10">
        <f t="shared" si="1"/>
        <v>10267</v>
      </c>
      <c r="P54" s="33">
        <f t="shared" si="2"/>
        <v>0</v>
      </c>
      <c r="Q54" s="36">
        <f t="shared" si="3"/>
        <v>0</v>
      </c>
      <c r="R54" s="34">
        <f t="shared" si="4"/>
        <v>4499</v>
      </c>
      <c r="S54" s="10">
        <f t="shared" si="5"/>
        <v>10155</v>
      </c>
      <c r="T54" s="33">
        <f t="shared" si="6"/>
        <v>0</v>
      </c>
      <c r="U54" s="36">
        <f t="shared" si="7"/>
        <v>0</v>
      </c>
      <c r="V54" s="38">
        <f t="shared" si="8"/>
        <v>0</v>
      </c>
      <c r="W54" s="36">
        <f t="shared" si="9"/>
        <v>0</v>
      </c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>
        <v>6542</v>
      </c>
      <c r="C55" s="22"/>
      <c r="D55" s="7">
        <f>'BI1904'!E55</f>
        <v>2108</v>
      </c>
      <c r="E55" s="7">
        <f>'BI1904'!F55</f>
        <v>0</v>
      </c>
      <c r="G55" s="31">
        <f>'BI1904'!H55</f>
        <v>0</v>
      </c>
      <c r="H55" s="31">
        <f>'BI1904'!I55</f>
        <v>0</v>
      </c>
      <c r="I55" s="31">
        <f>'BI1904'!J55</f>
        <v>0</v>
      </c>
      <c r="J55" s="31">
        <f>'BI1904'!K55</f>
        <v>0</v>
      </c>
      <c r="K55" s="31">
        <f>'BI1904'!L55</f>
        <v>0</v>
      </c>
      <c r="L55" s="31">
        <f>'BI1904'!M55</f>
        <v>0</v>
      </c>
      <c r="N55" s="20">
        <f t="shared" si="0"/>
        <v>8650</v>
      </c>
      <c r="O55" s="10">
        <f t="shared" si="1"/>
        <v>18917</v>
      </c>
      <c r="P55" s="33">
        <f t="shared" si="2"/>
        <v>0</v>
      </c>
      <c r="Q55" s="36">
        <f t="shared" si="3"/>
        <v>0</v>
      </c>
      <c r="R55" s="34">
        <f t="shared" si="4"/>
        <v>8650</v>
      </c>
      <c r="S55" s="10">
        <f t="shared" si="5"/>
        <v>18805</v>
      </c>
      <c r="T55" s="33">
        <f t="shared" si="6"/>
        <v>0</v>
      </c>
      <c r="U55" s="36">
        <f t="shared" si="7"/>
        <v>0</v>
      </c>
      <c r="V55" s="38">
        <f t="shared" si="8"/>
        <v>0</v>
      </c>
      <c r="W55" s="36">
        <f t="shared" si="9"/>
        <v>0</v>
      </c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>
        <v>3110</v>
      </c>
      <c r="C56" s="22"/>
      <c r="D56" s="7">
        <f>'BI1904'!E56</f>
        <v>218</v>
      </c>
      <c r="E56" s="7">
        <f>'BI1904'!F56</f>
        <v>0</v>
      </c>
      <c r="G56" s="31">
        <f>'BI1904'!H56</f>
        <v>0</v>
      </c>
      <c r="H56" s="31">
        <f>'BI1904'!I56</f>
        <v>0</v>
      </c>
      <c r="I56" s="31">
        <f>'BI1904'!J56</f>
        <v>0</v>
      </c>
      <c r="J56" s="31">
        <f>'BI1904'!K56</f>
        <v>0</v>
      </c>
      <c r="K56" s="31">
        <f>'BI1904'!L56</f>
        <v>0</v>
      </c>
      <c r="L56" s="31">
        <f>'BI1904'!M56</f>
        <v>0</v>
      </c>
      <c r="N56" s="20">
        <f t="shared" si="0"/>
        <v>3328</v>
      </c>
      <c r="O56" s="10">
        <f t="shared" si="1"/>
        <v>22245</v>
      </c>
      <c r="P56" s="33">
        <f t="shared" si="2"/>
        <v>0</v>
      </c>
      <c r="Q56" s="36">
        <f t="shared" si="3"/>
        <v>0</v>
      </c>
      <c r="R56" s="34">
        <f t="shared" si="4"/>
        <v>3328</v>
      </c>
      <c r="S56" s="10">
        <f t="shared" si="5"/>
        <v>22133</v>
      </c>
      <c r="T56" s="33">
        <f t="shared" si="6"/>
        <v>0</v>
      </c>
      <c r="U56" s="36">
        <f t="shared" si="7"/>
        <v>0</v>
      </c>
      <c r="V56" s="38">
        <f t="shared" si="8"/>
        <v>0</v>
      </c>
      <c r="W56" s="36">
        <f t="shared" si="9"/>
        <v>0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5677</v>
      </c>
      <c r="C57" s="22"/>
      <c r="D57" s="7">
        <f>'BI1904'!E57</f>
        <v>0</v>
      </c>
      <c r="E57" s="7">
        <f>'BI1904'!F57</f>
        <v>0</v>
      </c>
      <c r="G57" s="31">
        <f>'BI1904'!H57</f>
        <v>0</v>
      </c>
      <c r="H57" s="31">
        <f>'BI1904'!I57</f>
        <v>0</v>
      </c>
      <c r="I57" s="31">
        <f>'BI1904'!J57</f>
        <v>0</v>
      </c>
      <c r="J57" s="31">
        <f>'BI1904'!K57</f>
        <v>0</v>
      </c>
      <c r="K57" s="31">
        <f>'BI1904'!L57</f>
        <v>0</v>
      </c>
      <c r="L57" s="31">
        <f>'BI1904'!M57</f>
        <v>0</v>
      </c>
      <c r="N57" s="20">
        <f t="shared" si="0"/>
        <v>5677</v>
      </c>
      <c r="O57" s="10">
        <f t="shared" si="1"/>
        <v>27922</v>
      </c>
      <c r="P57" s="33">
        <f t="shared" si="2"/>
        <v>0</v>
      </c>
      <c r="Q57" s="36">
        <f t="shared" si="3"/>
        <v>0</v>
      </c>
      <c r="R57" s="34">
        <f t="shared" si="4"/>
        <v>5677</v>
      </c>
      <c r="S57" s="10">
        <f t="shared" si="5"/>
        <v>27810</v>
      </c>
      <c r="T57" s="33">
        <f t="shared" si="6"/>
        <v>0</v>
      </c>
      <c r="U57" s="36">
        <f t="shared" si="7"/>
        <v>0</v>
      </c>
      <c r="V57" s="38">
        <f t="shared" si="8"/>
        <v>0</v>
      </c>
      <c r="W57" s="36">
        <f t="shared" si="9"/>
        <v>0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6182</v>
      </c>
      <c r="C58" s="29"/>
      <c r="D58" s="7">
        <f>'BI1904'!E58</f>
        <v>1540</v>
      </c>
      <c r="E58" s="7">
        <f>'BI1904'!F58</f>
        <v>0</v>
      </c>
      <c r="G58" s="31">
        <f>'BI1904'!H58</f>
        <v>1</v>
      </c>
      <c r="H58" s="31">
        <f>'BI1904'!I58</f>
        <v>0</v>
      </c>
      <c r="I58" s="31">
        <f>'BI1904'!J58</f>
        <v>0</v>
      </c>
      <c r="J58" s="31">
        <f>'BI1904'!K58</f>
        <v>0</v>
      </c>
      <c r="K58" s="31">
        <f>'BI1904'!L58</f>
        <v>0</v>
      </c>
      <c r="L58" s="31">
        <f>'BI1904'!M58</f>
        <v>0</v>
      </c>
      <c r="N58" s="20">
        <f t="shared" si="0"/>
        <v>7722</v>
      </c>
      <c r="O58" s="10">
        <f t="shared" si="1"/>
        <v>35644</v>
      </c>
      <c r="P58" s="33">
        <f t="shared" si="2"/>
        <v>1</v>
      </c>
      <c r="Q58" s="36">
        <f t="shared" si="3"/>
        <v>28.055212658511952</v>
      </c>
      <c r="R58" s="34">
        <f t="shared" si="4"/>
        <v>7722</v>
      </c>
      <c r="S58" s="10">
        <f t="shared" si="5"/>
        <v>35532</v>
      </c>
      <c r="T58" s="33">
        <f t="shared" si="6"/>
        <v>1</v>
      </c>
      <c r="U58" s="36">
        <f t="shared" si="7"/>
        <v>28.143645164921761</v>
      </c>
      <c r="V58" s="38">
        <f t="shared" si="8"/>
        <v>1</v>
      </c>
      <c r="W58" s="36">
        <f t="shared" si="9"/>
        <v>2.805521265851195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6711</v>
      </c>
      <c r="C59" s="29"/>
      <c r="D59" s="7">
        <f>'BI1904'!E59</f>
        <v>1582</v>
      </c>
      <c r="E59" s="7">
        <f>'BI1904'!F59</f>
        <v>0</v>
      </c>
      <c r="G59" s="31">
        <f>'BI1904'!H59</f>
        <v>0</v>
      </c>
      <c r="H59" s="31">
        <f>'BI1904'!I59</f>
        <v>0</v>
      </c>
      <c r="I59" s="31">
        <f>'BI1904'!J59</f>
        <v>0</v>
      </c>
      <c r="J59" s="31">
        <f>'BI1904'!K59</f>
        <v>0</v>
      </c>
      <c r="K59" s="31">
        <f>'BI1904'!L59</f>
        <v>1</v>
      </c>
      <c r="L59" s="31">
        <f>'BI1904'!M59</f>
        <v>0</v>
      </c>
      <c r="N59" s="20">
        <f t="shared" si="0"/>
        <v>8293</v>
      </c>
      <c r="O59" s="10">
        <f t="shared" si="1"/>
        <v>43937</v>
      </c>
      <c r="P59" s="33">
        <f t="shared" si="2"/>
        <v>1</v>
      </c>
      <c r="Q59" s="36">
        <f t="shared" si="3"/>
        <v>22.759860709652457</v>
      </c>
      <c r="R59" s="34">
        <f t="shared" si="4"/>
        <v>8293</v>
      </c>
      <c r="S59" s="10">
        <f t="shared" si="5"/>
        <v>43825</v>
      </c>
      <c r="T59" s="33">
        <f t="shared" si="6"/>
        <v>1</v>
      </c>
      <c r="U59" s="36">
        <f t="shared" si="7"/>
        <v>22.818026240730177</v>
      </c>
      <c r="V59" s="38">
        <f t="shared" si="8"/>
        <v>1</v>
      </c>
      <c r="W59" s="36">
        <f t="shared" si="9"/>
        <v>2.2759860709652457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6957</v>
      </c>
      <c r="C60" s="29"/>
      <c r="D60" s="7">
        <f>'BI1904'!E60</f>
        <v>2025</v>
      </c>
      <c r="E60" s="7">
        <f>'BI1904'!F60</f>
        <v>0</v>
      </c>
      <c r="G60" s="31">
        <f>'BI1904'!H60</f>
        <v>0</v>
      </c>
      <c r="H60" s="31">
        <f>'BI1904'!I60</f>
        <v>0</v>
      </c>
      <c r="I60" s="31">
        <f>'BI1904'!J60</f>
        <v>0</v>
      </c>
      <c r="J60" s="31">
        <f>'BI1904'!K60</f>
        <v>0</v>
      </c>
      <c r="K60" s="31">
        <f>'BI1904'!L60</f>
        <v>0</v>
      </c>
      <c r="L60" s="31">
        <f>'BI1904'!M60</f>
        <v>0</v>
      </c>
      <c r="N60" s="20">
        <f>SUM(B60:E60)</f>
        <v>8982</v>
      </c>
      <c r="O60" s="10">
        <f>SUM(N49:N60)</f>
        <v>52919</v>
      </c>
      <c r="P60" s="33">
        <f>SUM(G49:H60)</f>
        <v>1</v>
      </c>
      <c r="Q60" s="36">
        <f>(P60*1000000)/O60</f>
        <v>18.896804550350534</v>
      </c>
      <c r="R60" s="34">
        <f>SUM(B60,D60:E60)</f>
        <v>8982</v>
      </c>
      <c r="S60" s="10">
        <f>SUM(R49:R60)</f>
        <v>52807</v>
      </c>
      <c r="T60" s="33">
        <f>SUM(G49:H60)</f>
        <v>1</v>
      </c>
      <c r="U60" s="36">
        <f>(T60*1000000)/S60</f>
        <v>18.936883367735337</v>
      </c>
      <c r="V60" s="38">
        <f>SUM(G49:G60)</f>
        <v>1</v>
      </c>
      <c r="W60" s="36">
        <f>(V60*100000)/O60</f>
        <v>1.8896804550350537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5690</v>
      </c>
      <c r="C61" s="29"/>
      <c r="D61" s="7">
        <f>'BI1904'!E61</f>
        <v>2068</v>
      </c>
      <c r="E61" s="7">
        <f>'BI1904'!F61</f>
        <v>0</v>
      </c>
      <c r="G61" s="31">
        <f>'BI1904'!H61</f>
        <v>0</v>
      </c>
      <c r="H61" s="31">
        <f>'BI1904'!I61</f>
        <v>0</v>
      </c>
      <c r="I61" s="31">
        <f>'BI1904'!J61</f>
        <v>0</v>
      </c>
      <c r="J61" s="31">
        <f>'BI1904'!K61</f>
        <v>0</v>
      </c>
      <c r="K61" s="31">
        <f>'BI1904'!L61</f>
        <v>0</v>
      </c>
      <c r="L61" s="31">
        <f>'BI1904'!M61</f>
        <v>0</v>
      </c>
      <c r="N61" s="20">
        <f>SUM(B61:E61)</f>
        <v>7758</v>
      </c>
      <c r="O61" s="10">
        <f>SUM(N50:N61)</f>
        <v>60677</v>
      </c>
      <c r="P61" s="33">
        <f>SUM(G50:H61)</f>
        <v>1</v>
      </c>
      <c r="Q61" s="36">
        <f>(P61*1000000)/O61</f>
        <v>16.480709329729553</v>
      </c>
      <c r="R61" s="34">
        <f>SUM(B61,D61:E61)</f>
        <v>7758</v>
      </c>
      <c r="S61" s="10">
        <f>SUM(R50:R61)</f>
        <v>60565</v>
      </c>
      <c r="T61" s="33">
        <f>SUM(G50:H61)</f>
        <v>1</v>
      </c>
      <c r="U61" s="36">
        <f>(T61*1000000)/S61</f>
        <v>16.511186328737718</v>
      </c>
      <c r="V61" s="38">
        <f>SUM(G50:G61)</f>
        <v>1</v>
      </c>
      <c r="W61" s="36">
        <f>(V61*100000)/O61</f>
        <v>1.6480709329729553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6560</v>
      </c>
      <c r="C62" s="29">
        <v>9</v>
      </c>
      <c r="D62" s="7">
        <f>'BI1904'!E62</f>
        <v>2068</v>
      </c>
      <c r="E62" s="7">
        <f>'BI1904'!F62</f>
        <v>0</v>
      </c>
      <c r="G62" s="31">
        <f>'BI1904'!H62</f>
        <v>0</v>
      </c>
      <c r="H62" s="31">
        <f>'BI1904'!I62</f>
        <v>0</v>
      </c>
      <c r="I62" s="31">
        <f>'BI1904'!J62</f>
        <v>0</v>
      </c>
      <c r="J62" s="31">
        <f>'BI1904'!K62</f>
        <v>0</v>
      </c>
      <c r="K62" s="31">
        <f>'BI1904'!L62</f>
        <v>0</v>
      </c>
      <c r="L62" s="31">
        <f>'BI1904'!M62</f>
        <v>0</v>
      </c>
      <c r="N62" s="20">
        <f>SUM(B62:E62)</f>
        <v>8637</v>
      </c>
      <c r="O62" s="10">
        <f>SUM(N51:N62)</f>
        <v>69314</v>
      </c>
      <c r="P62" s="33">
        <f>SUM(G51:H62)</f>
        <v>1</v>
      </c>
      <c r="Q62" s="36">
        <f>(P62*1000000)/O62</f>
        <v>14.427099864385262</v>
      </c>
      <c r="R62" s="34">
        <f>SUM(B62,D62:E62)</f>
        <v>8628</v>
      </c>
      <c r="S62" s="10">
        <f>SUM(R51:R62)</f>
        <v>69193</v>
      </c>
      <c r="T62" s="33">
        <f>SUM(G51:H62)</f>
        <v>1</v>
      </c>
      <c r="U62" s="36">
        <f>(T62*1000000)/S62</f>
        <v>14.452328992817192</v>
      </c>
      <c r="V62" s="38">
        <f>SUM(G51:G62)</f>
        <v>1</v>
      </c>
      <c r="W62" s="36">
        <f>(V62*100000)/O62</f>
        <v>1.4427099864385262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4976</v>
      </c>
      <c r="C63" s="29">
        <v>133</v>
      </c>
      <c r="D63" s="7">
        <f>'BI1904'!E63</f>
        <v>0</v>
      </c>
      <c r="E63" s="7">
        <f>'BI1904'!F63</f>
        <v>0</v>
      </c>
      <c r="G63" s="31">
        <f>'BI1904'!H63</f>
        <v>0</v>
      </c>
      <c r="H63" s="31">
        <f>'BI1904'!I63</f>
        <v>0</v>
      </c>
      <c r="I63" s="31">
        <f>'BI1904'!J63</f>
        <v>0</v>
      </c>
      <c r="J63" s="31">
        <f>'BI1904'!K63</f>
        <v>0</v>
      </c>
      <c r="K63" s="31">
        <f>'BI1904'!L63</f>
        <v>0</v>
      </c>
      <c r="L63" s="31">
        <f>'BI1904'!M63</f>
        <v>0</v>
      </c>
      <c r="N63" s="20">
        <f>SUM(B63:E63)</f>
        <v>5109</v>
      </c>
      <c r="O63" s="10">
        <f>SUM(N52:N63)</f>
        <v>74423</v>
      </c>
      <c r="P63" s="33">
        <f>SUM(G52:H63)</f>
        <v>1</v>
      </c>
      <c r="Q63" s="36">
        <f>(P63*1000000)/O63</f>
        <v>13.436706394528573</v>
      </c>
      <c r="R63" s="34">
        <f>SUM(B63,D63:E63)</f>
        <v>4976</v>
      </c>
      <c r="S63" s="10">
        <f>SUM(R52:R63)</f>
        <v>74169</v>
      </c>
      <c r="T63" s="33">
        <f>SUM(G52:H63)</f>
        <v>1</v>
      </c>
      <c r="U63" s="36">
        <f>(T63*1000000)/S63</f>
        <v>13.482721891895537</v>
      </c>
      <c r="V63" s="38">
        <f>SUM(G52:G63)</f>
        <v>1</v>
      </c>
      <c r="W63" s="36">
        <f>(V63*100000)/O63</f>
        <v>1.3436706394528573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1560</v>
      </c>
      <c r="C64" s="29">
        <v>62</v>
      </c>
      <c r="D64" s="7">
        <f>'BI1904'!E64</f>
        <v>0</v>
      </c>
      <c r="E64" s="7">
        <f>'BI1904'!F64</f>
        <v>0</v>
      </c>
      <c r="G64" s="31">
        <f>'BI1904'!H64</f>
        <v>0</v>
      </c>
      <c r="H64" s="31">
        <f>'BI1904'!I64</f>
        <v>0</v>
      </c>
      <c r="I64" s="31">
        <f>'BI1904'!J64</f>
        <v>0</v>
      </c>
      <c r="J64" s="31">
        <f>'BI1904'!K64</f>
        <v>0</v>
      </c>
      <c r="K64" s="31">
        <f>'BI1904'!L64</f>
        <v>0</v>
      </c>
      <c r="L64" s="31">
        <f>'BI1904'!M64</f>
        <v>0</v>
      </c>
      <c r="N64" s="20">
        <f>SUM(B64:E64)</f>
        <v>1622</v>
      </c>
      <c r="O64" s="10">
        <f>SUM(N53:N64)</f>
        <v>73908</v>
      </c>
      <c r="P64" s="33">
        <f>SUM(G53:H64)</f>
        <v>1</v>
      </c>
      <c r="Q64" s="36">
        <f>(P64*1000000)/O64</f>
        <v>13.530335011094875</v>
      </c>
      <c r="R64" s="34">
        <f>SUM(B64,D64:E64)</f>
        <v>1560</v>
      </c>
      <c r="S64" s="10">
        <f>SUM(R53:R64)</f>
        <v>73704</v>
      </c>
      <c r="T64" s="33">
        <f>SUM(G53:H64)</f>
        <v>1</v>
      </c>
      <c r="U64" s="36">
        <f>(T64*1000000)/S64</f>
        <v>13.567784652122002</v>
      </c>
      <c r="V64" s="38">
        <f>SUM(G53:G64)</f>
        <v>1</v>
      </c>
      <c r="W64" s="36">
        <f>(V64*100000)/O64</f>
        <v>1.3530335011094874</v>
      </c>
      <c r="X64" s="41"/>
      <c r="Y64" s="1"/>
      <c r="Z64" s="1"/>
      <c r="AA64" s="1"/>
      <c r="AB64" s="1">
        <v>2</v>
      </c>
    </row>
  </sheetData>
  <phoneticPr fontId="9" type="noConversion"/>
  <conditionalFormatting sqref="G2:L64">
    <cfRule type="cellIs" dxfId="3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AB60"/>
  <sheetViews>
    <sheetView zoomScale="85" zoomScaleNormal="85" workbookViewId="0">
      <pane ySplit="1" topLeftCell="A50" activePane="bottomLeft" state="frozen"/>
      <selection activeCell="AA57" sqref="AA57"/>
      <selection pane="bottomLeft" activeCell="AA57" sqref="AA57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/>
      <c r="P2" s="10"/>
      <c r="Q2" s="33"/>
      <c r="R2" s="36"/>
      <c r="S2" s="34"/>
      <c r="T2" s="10"/>
      <c r="U2" s="33"/>
      <c r="V2" s="36"/>
      <c r="W2" s="38"/>
      <c r="X2" s="36"/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/>
      <c r="P3" s="10"/>
      <c r="Q3" s="33"/>
      <c r="R3" s="36"/>
      <c r="S3" s="34"/>
      <c r="T3" s="10"/>
      <c r="U3" s="33"/>
      <c r="V3" s="36"/>
      <c r="W3" s="38"/>
      <c r="X3" s="36"/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/>
      <c r="P4" s="10"/>
      <c r="Q4" s="33"/>
      <c r="R4" s="36"/>
      <c r="S4" s="34"/>
      <c r="T4" s="10"/>
      <c r="U4" s="33"/>
      <c r="V4" s="36"/>
      <c r="W4" s="38"/>
      <c r="X4" s="36"/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/>
      <c r="P5" s="10"/>
      <c r="Q5" s="33"/>
      <c r="R5" s="36"/>
      <c r="S5" s="34"/>
      <c r="T5" s="10"/>
      <c r="U5" s="33"/>
      <c r="V5" s="36"/>
      <c r="W5" s="38"/>
      <c r="X5" s="36"/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/>
      <c r="P6" s="10"/>
      <c r="Q6" s="33"/>
      <c r="R6" s="36"/>
      <c r="S6" s="34"/>
      <c r="T6" s="10"/>
      <c r="U6" s="33"/>
      <c r="V6" s="36"/>
      <c r="W6" s="38"/>
      <c r="X6" s="36"/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/>
      <c r="P7" s="10"/>
      <c r="Q7" s="33"/>
      <c r="R7" s="36"/>
      <c r="S7" s="34"/>
      <c r="T7" s="10"/>
      <c r="U7" s="33"/>
      <c r="V7" s="36"/>
      <c r="W7" s="38"/>
      <c r="X7" s="36"/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/>
      <c r="P8" s="10"/>
      <c r="Q8" s="33"/>
      <c r="R8" s="36"/>
      <c r="S8" s="34"/>
      <c r="T8" s="10"/>
      <c r="U8" s="33"/>
      <c r="V8" s="36"/>
      <c r="W8" s="38"/>
      <c r="X8" s="36"/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/>
      <c r="P9" s="10"/>
      <c r="Q9" s="33"/>
      <c r="R9" s="36"/>
      <c r="S9" s="34"/>
      <c r="T9" s="10"/>
      <c r="U9" s="33"/>
      <c r="V9" s="36"/>
      <c r="W9" s="38"/>
      <c r="X9" s="36"/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/>
      <c r="P10" s="10"/>
      <c r="Q10" s="33"/>
      <c r="R10" s="36"/>
      <c r="S10" s="34"/>
      <c r="T10" s="10"/>
      <c r="U10" s="33"/>
      <c r="V10" s="36"/>
      <c r="W10" s="38"/>
      <c r="X10" s="36"/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/>
      <c r="P11" s="10"/>
      <c r="Q11" s="33"/>
      <c r="R11" s="36"/>
      <c r="S11" s="34"/>
      <c r="T11" s="10"/>
      <c r="U11" s="33"/>
      <c r="V11" s="36"/>
      <c r="W11" s="38"/>
      <c r="X11" s="36"/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/>
      <c r="P12" s="10"/>
      <c r="Q12" s="33"/>
      <c r="R12" s="36"/>
      <c r="S12" s="34"/>
      <c r="T12" s="10"/>
      <c r="U12" s="33"/>
      <c r="V12" s="36"/>
      <c r="W12" s="38"/>
      <c r="X12" s="36"/>
      <c r="Y12" s="40"/>
      <c r="Z12" s="12"/>
      <c r="AA12" s="12"/>
      <c r="AB12" s="12"/>
    </row>
    <row r="13" spans="1:28" ht="15.6">
      <c r="A13" s="5">
        <v>42705</v>
      </c>
      <c r="B13" s="13"/>
      <c r="C13" s="23"/>
      <c r="D13" s="23"/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/>
      <c r="P13" s="10"/>
      <c r="Q13" s="33"/>
      <c r="R13" s="36"/>
      <c r="S13" s="34"/>
      <c r="T13" s="10"/>
      <c r="U13" s="33"/>
      <c r="V13" s="36"/>
      <c r="W13" s="38"/>
      <c r="X13" s="36"/>
      <c r="Y13" s="40"/>
      <c r="Z13" s="12"/>
      <c r="AA13" s="12"/>
      <c r="AB13" s="12"/>
    </row>
    <row r="14" spans="1:28" ht="15.6">
      <c r="A14" s="5">
        <v>42736</v>
      </c>
      <c r="B14" s="6"/>
      <c r="C14" s="23"/>
      <c r="D14" s="23"/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/>
      <c r="P14" s="10"/>
      <c r="Q14" s="33"/>
      <c r="R14" s="36"/>
      <c r="S14" s="34"/>
      <c r="T14" s="10"/>
      <c r="U14" s="33"/>
      <c r="V14" s="36"/>
      <c r="W14" s="38"/>
      <c r="X14" s="36"/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/>
      <c r="D15" s="23"/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/>
      <c r="P15" s="10"/>
      <c r="Q15" s="33"/>
      <c r="R15" s="36"/>
      <c r="S15" s="34"/>
      <c r="T15" s="10"/>
      <c r="U15" s="33"/>
      <c r="V15" s="36"/>
      <c r="W15" s="38"/>
      <c r="X15" s="36"/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/>
      <c r="D16" s="23"/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/>
      <c r="P16" s="10"/>
      <c r="Q16" s="33"/>
      <c r="R16" s="36"/>
      <c r="S16" s="34"/>
      <c r="T16" s="10"/>
      <c r="U16" s="33"/>
      <c r="V16" s="36"/>
      <c r="W16" s="38"/>
      <c r="X16" s="36"/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/>
      <c r="D17" s="23"/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/>
      <c r="P17" s="10"/>
      <c r="Q17" s="33"/>
      <c r="R17" s="36"/>
      <c r="S17" s="34"/>
      <c r="T17" s="10"/>
      <c r="U17" s="33"/>
      <c r="V17" s="36"/>
      <c r="W17" s="38"/>
      <c r="X17" s="36"/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/>
      <c r="D18" s="23"/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/>
      <c r="P18" s="10"/>
      <c r="Q18" s="33"/>
      <c r="R18" s="36"/>
      <c r="S18" s="34"/>
      <c r="T18" s="10"/>
      <c r="U18" s="33"/>
      <c r="V18" s="36"/>
      <c r="W18" s="38"/>
      <c r="X18" s="36"/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/>
      <c r="D19" s="23"/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/>
      <c r="P19" s="10"/>
      <c r="Q19" s="33"/>
      <c r="R19" s="36"/>
      <c r="S19" s="34"/>
      <c r="T19" s="10"/>
      <c r="U19" s="33"/>
      <c r="V19" s="36"/>
      <c r="W19" s="38"/>
      <c r="X19" s="36"/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/>
      <c r="D20" s="23"/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/>
      <c r="P20" s="10"/>
      <c r="Q20" s="33"/>
      <c r="R20" s="36"/>
      <c r="S20" s="34"/>
      <c r="T20" s="10"/>
      <c r="U20" s="33"/>
      <c r="V20" s="36"/>
      <c r="W20" s="38"/>
      <c r="X20" s="36"/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/>
      <c r="D21" s="23"/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/>
      <c r="P21" s="10"/>
      <c r="Q21" s="33"/>
      <c r="R21" s="36"/>
      <c r="S21" s="34"/>
      <c r="T21" s="10"/>
      <c r="U21" s="33"/>
      <c r="V21" s="36"/>
      <c r="W21" s="38"/>
      <c r="X21" s="36"/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/>
      <c r="D22" s="23"/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/>
      <c r="P22" s="10"/>
      <c r="Q22" s="33"/>
      <c r="R22" s="36"/>
      <c r="S22" s="34"/>
      <c r="T22" s="10"/>
      <c r="U22" s="33"/>
      <c r="V22" s="36"/>
      <c r="W22" s="38"/>
      <c r="X22" s="36"/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/>
      <c r="D23" s="23"/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/>
      <c r="P23" s="10"/>
      <c r="Q23" s="33"/>
      <c r="R23" s="36"/>
      <c r="S23" s="34"/>
      <c r="T23" s="10"/>
      <c r="U23" s="33"/>
      <c r="V23" s="36"/>
      <c r="W23" s="38"/>
      <c r="X23" s="36"/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/>
      <c r="D24" s="23"/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/>
      <c r="P24" s="10"/>
      <c r="Q24" s="33"/>
      <c r="R24" s="36"/>
      <c r="S24" s="34"/>
      <c r="T24" s="10"/>
      <c r="U24" s="33"/>
      <c r="V24" s="36"/>
      <c r="W24" s="38"/>
      <c r="X24" s="36"/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/>
      <c r="D25" s="23"/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/>
      <c r="P25" s="10"/>
      <c r="Q25" s="33"/>
      <c r="R25" s="36"/>
      <c r="S25" s="34"/>
      <c r="T25" s="10"/>
      <c r="U25" s="33"/>
      <c r="V25" s="36"/>
      <c r="W25" s="38"/>
      <c r="X25" s="36"/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/>
      <c r="D26" s="23"/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/>
      <c r="P26" s="10"/>
      <c r="Q26" s="33"/>
      <c r="R26" s="36"/>
      <c r="S26" s="34"/>
      <c r="T26" s="10"/>
      <c r="U26" s="33"/>
      <c r="V26" s="36"/>
      <c r="W26" s="38"/>
      <c r="X26" s="36"/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/>
      <c r="D27" s="23"/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/>
      <c r="P27" s="10"/>
      <c r="Q27" s="33"/>
      <c r="R27" s="36"/>
      <c r="S27" s="34"/>
      <c r="T27" s="10"/>
      <c r="U27" s="33"/>
      <c r="V27" s="36"/>
      <c r="W27" s="38"/>
      <c r="X27" s="36"/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/>
      <c r="D28" s="23"/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/>
      <c r="P28" s="10"/>
      <c r="Q28" s="33"/>
      <c r="R28" s="36"/>
      <c r="S28" s="34"/>
      <c r="T28" s="10"/>
      <c r="U28" s="33"/>
      <c r="V28" s="36"/>
      <c r="W28" s="38"/>
      <c r="X28" s="36"/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/>
      <c r="D29" s="23"/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/>
      <c r="P29" s="10"/>
      <c r="Q29" s="33"/>
      <c r="R29" s="36"/>
      <c r="S29" s="34"/>
      <c r="T29" s="10"/>
      <c r="U29" s="33"/>
      <c r="V29" s="36"/>
      <c r="W29" s="38"/>
      <c r="X29" s="36"/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/>
      <c r="D30" s="23"/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/>
      <c r="P30" s="10"/>
      <c r="Q30" s="33"/>
      <c r="R30" s="36"/>
      <c r="S30" s="34"/>
      <c r="T30" s="10"/>
      <c r="U30" s="33"/>
      <c r="V30" s="36"/>
      <c r="W30" s="38"/>
      <c r="X30" s="36"/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/>
      <c r="D31" s="23"/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/>
      <c r="P31" s="10"/>
      <c r="Q31" s="33"/>
      <c r="R31" s="36"/>
      <c r="S31" s="34"/>
      <c r="T31" s="10"/>
      <c r="U31" s="33"/>
      <c r="V31" s="36"/>
      <c r="W31" s="38"/>
      <c r="X31" s="36"/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/>
      <c r="D32" s="23"/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/>
      <c r="P32" s="10"/>
      <c r="Q32" s="33"/>
      <c r="R32" s="36"/>
      <c r="S32" s="34"/>
      <c r="T32" s="10"/>
      <c r="U32" s="33"/>
      <c r="V32" s="36"/>
      <c r="W32" s="38"/>
      <c r="X32" s="36"/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/>
      <c r="D33" s="23"/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/>
      <c r="P33" s="10"/>
      <c r="Q33" s="33"/>
      <c r="R33" s="36"/>
      <c r="S33" s="34"/>
      <c r="T33" s="10"/>
      <c r="U33" s="33"/>
      <c r="V33" s="36"/>
      <c r="W33" s="38"/>
      <c r="X33" s="36"/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/>
      <c r="D34" s="23"/>
      <c r="E34" s="6"/>
      <c r="F34" s="6"/>
      <c r="H34" s="28"/>
      <c r="I34" s="28"/>
      <c r="J34" s="28"/>
      <c r="K34" s="28"/>
      <c r="L34" s="28"/>
      <c r="M34" s="28"/>
      <c r="O34" s="20"/>
      <c r="P34" s="10"/>
      <c r="Q34" s="33"/>
      <c r="R34" s="36"/>
      <c r="S34" s="34"/>
      <c r="T34" s="10"/>
      <c r="U34" s="33"/>
      <c r="V34" s="36"/>
      <c r="W34" s="38"/>
      <c r="X34" s="36"/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/>
      <c r="D35" s="23"/>
      <c r="E35" s="6"/>
      <c r="F35" s="6"/>
      <c r="H35" s="28"/>
      <c r="I35" s="28"/>
      <c r="J35" s="28"/>
      <c r="K35" s="28"/>
      <c r="L35" s="28"/>
      <c r="M35" s="28"/>
      <c r="O35" s="20"/>
      <c r="P35" s="10"/>
      <c r="Q35" s="33"/>
      <c r="R35" s="36"/>
      <c r="S35" s="34"/>
      <c r="T35" s="10"/>
      <c r="U35" s="33"/>
      <c r="V35" s="36"/>
      <c r="W35" s="38"/>
      <c r="X35" s="36"/>
      <c r="Y35" s="41"/>
      <c r="Z35" s="1">
        <v>4</v>
      </c>
      <c r="AA35" s="1"/>
      <c r="AB35" s="1"/>
    </row>
    <row r="36" spans="1:28">
      <c r="A36" s="5">
        <v>43405</v>
      </c>
      <c r="B36" s="6"/>
      <c r="C36" s="23"/>
      <c r="D36" s="23"/>
      <c r="E36" s="6"/>
      <c r="F36" s="6"/>
      <c r="H36" s="29"/>
      <c r="I36" s="29"/>
      <c r="J36" s="29"/>
      <c r="K36" s="29"/>
      <c r="L36" s="29"/>
      <c r="M36" s="29"/>
      <c r="O36" s="20"/>
      <c r="P36" s="10"/>
      <c r="Q36" s="33"/>
      <c r="R36" s="36"/>
      <c r="S36" s="34"/>
      <c r="T36" s="10"/>
      <c r="U36" s="33"/>
      <c r="V36" s="36"/>
      <c r="W36" s="38"/>
      <c r="X36" s="36"/>
      <c r="Y36" s="41"/>
      <c r="Z36" s="1">
        <v>4</v>
      </c>
      <c r="AA36" s="1"/>
      <c r="AB36" s="1"/>
    </row>
    <row r="37" spans="1:28">
      <c r="A37" s="5">
        <v>43435</v>
      </c>
      <c r="B37" s="6"/>
      <c r="C37" s="23"/>
      <c r="D37" s="23"/>
      <c r="E37" s="6"/>
      <c r="F37" s="6"/>
      <c r="H37" s="29"/>
      <c r="I37" s="29"/>
      <c r="J37" s="29"/>
      <c r="K37" s="29"/>
      <c r="L37" s="29"/>
      <c r="M37" s="29"/>
      <c r="O37" s="20"/>
      <c r="P37" s="10"/>
      <c r="Q37" s="33"/>
      <c r="R37" s="36"/>
      <c r="S37" s="34"/>
      <c r="T37" s="10"/>
      <c r="U37" s="33"/>
      <c r="V37" s="36"/>
      <c r="W37" s="38"/>
      <c r="X37" s="36"/>
      <c r="Y37" s="41"/>
      <c r="Z37" s="1">
        <v>4</v>
      </c>
      <c r="AA37" s="1"/>
      <c r="AB37" s="1"/>
    </row>
    <row r="38" spans="1:28">
      <c r="A38" s="5">
        <v>43466</v>
      </c>
      <c r="B38" s="15"/>
      <c r="C38" s="23"/>
      <c r="D38" s="23"/>
      <c r="E38" s="15"/>
      <c r="F38" s="15"/>
      <c r="H38" s="29"/>
      <c r="I38" s="29"/>
      <c r="J38" s="29"/>
      <c r="K38" s="29"/>
      <c r="L38" s="29"/>
      <c r="M38" s="29"/>
      <c r="O38" s="20"/>
      <c r="P38" s="10"/>
      <c r="Q38" s="33"/>
      <c r="R38" s="36"/>
      <c r="S38" s="34"/>
      <c r="T38" s="10"/>
      <c r="U38" s="33"/>
      <c r="V38" s="36"/>
      <c r="W38" s="38"/>
      <c r="X38" s="36"/>
      <c r="Y38" s="41"/>
      <c r="Z38" s="1"/>
      <c r="AA38" s="1">
        <v>3.5</v>
      </c>
      <c r="AB38" s="1"/>
    </row>
    <row r="39" spans="1:28">
      <c r="A39" s="5">
        <v>43497</v>
      </c>
      <c r="B39" s="6"/>
      <c r="C39" s="23"/>
      <c r="D39" s="23"/>
      <c r="E39" s="6"/>
      <c r="F39" s="6"/>
      <c r="H39" s="29"/>
      <c r="I39" s="29"/>
      <c r="J39" s="29"/>
      <c r="K39" s="29"/>
      <c r="L39" s="29"/>
      <c r="M39" s="29"/>
      <c r="O39" s="20"/>
      <c r="P39" s="10"/>
      <c r="Q39" s="33"/>
      <c r="R39" s="36"/>
      <c r="S39" s="34"/>
      <c r="T39" s="10"/>
      <c r="U39" s="33"/>
      <c r="V39" s="36"/>
      <c r="W39" s="38"/>
      <c r="X39" s="36"/>
      <c r="Y39" s="41"/>
      <c r="Z39" s="1"/>
      <c r="AA39" s="1">
        <v>3.5</v>
      </c>
      <c r="AB39" s="1"/>
    </row>
    <row r="40" spans="1:28">
      <c r="A40" s="5">
        <v>43525</v>
      </c>
      <c r="B40" s="6"/>
      <c r="C40" s="23"/>
      <c r="D40" s="23"/>
      <c r="E40" s="6"/>
      <c r="F40" s="6"/>
      <c r="H40" s="29"/>
      <c r="I40" s="29"/>
      <c r="J40" s="29"/>
      <c r="K40" s="29"/>
      <c r="L40" s="29"/>
      <c r="M40" s="29"/>
      <c r="O40" s="20"/>
      <c r="P40" s="10"/>
      <c r="Q40" s="33"/>
      <c r="R40" s="36"/>
      <c r="S40" s="34"/>
      <c r="T40" s="10"/>
      <c r="U40" s="33"/>
      <c r="V40" s="36"/>
      <c r="W40" s="38"/>
      <c r="X40" s="36"/>
      <c r="Y40" s="41"/>
      <c r="Z40" s="1"/>
      <c r="AA40" s="1">
        <v>3.5</v>
      </c>
      <c r="AB40" s="1"/>
    </row>
    <row r="41" spans="1:28">
      <c r="A41" s="5">
        <v>43556</v>
      </c>
      <c r="B41" s="6"/>
      <c r="C41" s="23"/>
      <c r="D41" s="23"/>
      <c r="E41" s="6"/>
      <c r="F41" s="6"/>
      <c r="H41" s="29"/>
      <c r="I41" s="29"/>
      <c r="J41" s="29"/>
      <c r="K41" s="29"/>
      <c r="L41" s="29"/>
      <c r="M41" s="29"/>
      <c r="O41" s="20"/>
      <c r="P41" s="10"/>
      <c r="Q41" s="33"/>
      <c r="R41" s="36"/>
      <c r="S41" s="34"/>
      <c r="T41" s="10"/>
      <c r="U41" s="33"/>
      <c r="V41" s="36"/>
      <c r="W41" s="38"/>
      <c r="X41" s="36"/>
      <c r="Y41" s="41"/>
      <c r="Z41" s="1"/>
      <c r="AA41" s="1">
        <v>3.5</v>
      </c>
      <c r="AB41" s="1"/>
    </row>
    <row r="42" spans="1:28">
      <c r="A42" s="5">
        <v>43586</v>
      </c>
      <c r="B42" s="6"/>
      <c r="C42" s="23"/>
      <c r="D42" s="23"/>
      <c r="E42" s="6"/>
      <c r="F42" s="6"/>
      <c r="H42" s="29"/>
      <c r="I42" s="29"/>
      <c r="J42" s="29"/>
      <c r="K42" s="29"/>
      <c r="L42" s="29"/>
      <c r="M42" s="29"/>
      <c r="O42" s="20"/>
      <c r="P42" s="10"/>
      <c r="Q42" s="33"/>
      <c r="R42" s="36"/>
      <c r="S42" s="34"/>
      <c r="T42" s="10"/>
      <c r="U42" s="33"/>
      <c r="V42" s="36"/>
      <c r="W42" s="38"/>
      <c r="X42" s="36"/>
      <c r="Y42" s="41"/>
      <c r="Z42" s="1"/>
      <c r="AA42" s="1">
        <v>3.5</v>
      </c>
      <c r="AB42" s="1"/>
    </row>
    <row r="43" spans="1:28">
      <c r="A43" s="5">
        <v>43617</v>
      </c>
      <c r="B43" s="6"/>
      <c r="C43" s="23"/>
      <c r="D43" s="23"/>
      <c r="E43" s="6"/>
      <c r="F43" s="6"/>
      <c r="H43" s="29"/>
      <c r="I43" s="29"/>
      <c r="J43" s="29"/>
      <c r="K43" s="29"/>
      <c r="L43" s="29"/>
      <c r="M43" s="29"/>
      <c r="O43" s="20"/>
      <c r="P43" s="10"/>
      <c r="Q43" s="33"/>
      <c r="R43" s="36"/>
      <c r="S43" s="34"/>
      <c r="T43" s="10"/>
      <c r="U43" s="33"/>
      <c r="V43" s="36"/>
      <c r="W43" s="38"/>
      <c r="X43" s="36"/>
      <c r="Y43" s="41"/>
      <c r="Z43" s="1"/>
      <c r="AA43" s="1">
        <v>3.5</v>
      </c>
      <c r="AB43" s="1"/>
    </row>
    <row r="44" spans="1:28">
      <c r="A44" s="5">
        <v>43647</v>
      </c>
      <c r="B44" s="6"/>
      <c r="C44" s="23"/>
      <c r="D44" s="23"/>
      <c r="E44" s="6"/>
      <c r="F44" s="6"/>
      <c r="H44" s="29"/>
      <c r="I44" s="29"/>
      <c r="J44" s="29"/>
      <c r="K44" s="29"/>
      <c r="L44" s="29"/>
      <c r="M44" s="29"/>
      <c r="O44" s="20"/>
      <c r="P44" s="10"/>
      <c r="Q44" s="33"/>
      <c r="R44" s="36"/>
      <c r="S44" s="34"/>
      <c r="T44" s="10"/>
      <c r="U44" s="33"/>
      <c r="V44" s="36"/>
      <c r="W44" s="38"/>
      <c r="X44" s="36"/>
      <c r="Y44" s="41"/>
      <c r="Z44" s="1"/>
      <c r="AA44" s="1">
        <v>3.5</v>
      </c>
      <c r="AB44" s="1"/>
    </row>
    <row r="45" spans="1:28">
      <c r="A45" s="5">
        <v>43678</v>
      </c>
      <c r="B45" s="6"/>
      <c r="C45" s="23"/>
      <c r="D45" s="23"/>
      <c r="E45" s="6"/>
      <c r="F45" s="6"/>
      <c r="H45" s="29"/>
      <c r="I45" s="29"/>
      <c r="J45" s="29"/>
      <c r="K45" s="29"/>
      <c r="L45" s="29"/>
      <c r="M45" s="29"/>
      <c r="O45" s="20"/>
      <c r="P45" s="10"/>
      <c r="Q45" s="33"/>
      <c r="R45" s="36"/>
      <c r="S45" s="34"/>
      <c r="T45" s="10"/>
      <c r="U45" s="33"/>
      <c r="V45" s="36"/>
      <c r="W45" s="38"/>
      <c r="X45" s="36"/>
      <c r="Y45" s="41"/>
      <c r="Z45" s="1"/>
      <c r="AA45" s="1">
        <v>3.5</v>
      </c>
      <c r="AB45" s="1"/>
    </row>
    <row r="46" spans="1:28">
      <c r="A46" s="5">
        <v>43709</v>
      </c>
      <c r="B46" s="6"/>
      <c r="C46" s="23"/>
      <c r="D46" s="23"/>
      <c r="E46" s="6"/>
      <c r="F46" s="6"/>
      <c r="H46" s="29"/>
      <c r="I46" s="29"/>
      <c r="J46" s="29"/>
      <c r="K46" s="29"/>
      <c r="L46" s="29"/>
      <c r="M46" s="29"/>
      <c r="O46" s="20"/>
      <c r="P46" s="10"/>
      <c r="Q46" s="33"/>
      <c r="R46" s="36"/>
      <c r="S46" s="34"/>
      <c r="T46" s="10"/>
      <c r="U46" s="33"/>
      <c r="V46" s="36"/>
      <c r="W46" s="38"/>
      <c r="X46" s="36"/>
      <c r="Y46" s="41"/>
      <c r="Z46" s="1"/>
      <c r="AA46" s="1">
        <v>3.5</v>
      </c>
      <c r="AB46" s="1"/>
    </row>
    <row r="47" spans="1:28">
      <c r="A47" s="5">
        <v>43739</v>
      </c>
      <c r="B47" s="6"/>
      <c r="C47" s="23"/>
      <c r="D47" s="23"/>
      <c r="E47" s="6"/>
      <c r="F47" s="6"/>
      <c r="H47" s="29"/>
      <c r="I47" s="29"/>
      <c r="J47" s="29"/>
      <c r="K47" s="29"/>
      <c r="L47" s="29"/>
      <c r="M47" s="29"/>
      <c r="O47" s="20"/>
      <c r="P47" s="10"/>
      <c r="Q47" s="33"/>
      <c r="R47" s="36"/>
      <c r="S47" s="34"/>
      <c r="T47" s="10"/>
      <c r="U47" s="33"/>
      <c r="V47" s="36"/>
      <c r="W47" s="38"/>
      <c r="X47" s="36"/>
      <c r="Y47" s="41"/>
      <c r="Z47" s="1"/>
      <c r="AA47" s="1">
        <v>3.5</v>
      </c>
      <c r="AB47" s="1"/>
    </row>
    <row r="48" spans="1:28">
      <c r="A48" s="5">
        <v>43770</v>
      </c>
      <c r="B48" s="6"/>
      <c r="C48" s="23"/>
      <c r="D48" s="23"/>
      <c r="E48" s="6"/>
      <c r="F48" s="6"/>
      <c r="H48" s="29"/>
      <c r="I48" s="29"/>
      <c r="J48" s="29"/>
      <c r="K48" s="29"/>
      <c r="L48" s="29"/>
      <c r="M48" s="29"/>
      <c r="O48" s="20"/>
      <c r="P48" s="10"/>
      <c r="Q48" s="33"/>
      <c r="R48" s="36"/>
      <c r="S48" s="34"/>
      <c r="T48" s="10"/>
      <c r="U48" s="33"/>
      <c r="V48" s="36"/>
      <c r="W48" s="38"/>
      <c r="X48" s="36"/>
      <c r="Y48" s="41"/>
      <c r="Z48" s="1"/>
      <c r="AA48" s="1">
        <v>3.5</v>
      </c>
      <c r="AB48" s="1"/>
    </row>
    <row r="49" spans="1:28">
      <c r="A49" s="5">
        <v>43800</v>
      </c>
      <c r="B49" s="6"/>
      <c r="C49" s="23"/>
      <c r="D49" s="23"/>
      <c r="E49" s="6"/>
      <c r="F49" s="6"/>
      <c r="H49" s="29"/>
      <c r="I49" s="29"/>
      <c r="J49" s="29"/>
      <c r="K49" s="29"/>
      <c r="L49" s="29"/>
      <c r="M49" s="29"/>
      <c r="O49" s="20"/>
      <c r="P49" s="10"/>
      <c r="Q49" s="33"/>
      <c r="R49" s="36"/>
      <c r="S49" s="34"/>
      <c r="T49" s="10"/>
      <c r="U49" s="33"/>
      <c r="V49" s="36"/>
      <c r="W49" s="38"/>
      <c r="X49" s="36"/>
      <c r="Y49" s="41"/>
      <c r="Z49" s="1"/>
      <c r="AA49" s="1">
        <v>3.5</v>
      </c>
      <c r="AB49" s="1"/>
    </row>
    <row r="50" spans="1:28">
      <c r="A50" s="5">
        <v>43831</v>
      </c>
      <c r="B50" s="6"/>
      <c r="C50" s="23"/>
      <c r="D50" s="23"/>
      <c r="E50" s="6"/>
      <c r="F50" s="6"/>
      <c r="H50" s="29"/>
      <c r="I50" s="29"/>
      <c r="J50" s="29"/>
      <c r="K50" s="29"/>
      <c r="L50" s="29"/>
      <c r="M50" s="29"/>
      <c r="O50" s="20"/>
      <c r="P50" s="10"/>
      <c r="Q50" s="33"/>
      <c r="R50" s="36"/>
      <c r="S50" s="34"/>
      <c r="T50" s="10"/>
      <c r="U50" s="33"/>
      <c r="V50" s="36"/>
      <c r="W50" s="38"/>
      <c r="X50" s="36"/>
      <c r="Y50" s="41"/>
      <c r="Z50" s="1"/>
      <c r="AA50" s="1"/>
      <c r="AB50" s="1">
        <v>3</v>
      </c>
    </row>
    <row r="51" spans="1:28">
      <c r="A51" s="5">
        <v>43862</v>
      </c>
      <c r="B51" s="6"/>
      <c r="C51" s="23"/>
      <c r="D51" s="23"/>
      <c r="E51" s="6"/>
      <c r="F51" s="6"/>
      <c r="H51" s="29"/>
      <c r="I51" s="29"/>
      <c r="J51" s="29"/>
      <c r="K51" s="29"/>
      <c r="L51" s="29"/>
      <c r="M51" s="29"/>
      <c r="O51" s="20"/>
      <c r="P51" s="10"/>
      <c r="Q51" s="33"/>
      <c r="R51" s="36"/>
      <c r="S51" s="34"/>
      <c r="T51" s="10"/>
      <c r="U51" s="33"/>
      <c r="V51" s="36"/>
      <c r="W51" s="38"/>
      <c r="X51" s="36"/>
      <c r="Y51" s="41"/>
      <c r="Z51" s="1"/>
      <c r="AA51" s="1"/>
      <c r="AB51" s="1">
        <v>3</v>
      </c>
    </row>
    <row r="52" spans="1:28">
      <c r="A52" s="5">
        <v>43891</v>
      </c>
      <c r="B52" s="6"/>
      <c r="C52" s="23"/>
      <c r="D52" s="23"/>
      <c r="E52" s="6"/>
      <c r="F52" s="6"/>
      <c r="H52" s="29"/>
      <c r="I52" s="29"/>
      <c r="J52" s="29"/>
      <c r="K52" s="29"/>
      <c r="L52" s="29"/>
      <c r="M52" s="29"/>
      <c r="O52" s="20"/>
      <c r="P52" s="10"/>
      <c r="Q52" s="33"/>
      <c r="R52" s="36"/>
      <c r="S52" s="34"/>
      <c r="T52" s="10"/>
      <c r="U52" s="33"/>
      <c r="V52" s="36"/>
      <c r="W52" s="38"/>
      <c r="X52" s="36"/>
      <c r="Y52" s="41"/>
      <c r="Z52" s="1"/>
      <c r="AA52" s="1"/>
      <c r="AB52" s="1">
        <v>3</v>
      </c>
    </row>
    <row r="53" spans="1:28">
      <c r="A53" s="5">
        <v>43922</v>
      </c>
      <c r="B53" s="6"/>
      <c r="C53" s="23"/>
      <c r="D53" s="23"/>
      <c r="E53" s="6"/>
      <c r="F53" s="6"/>
      <c r="H53" s="29"/>
      <c r="I53" s="29"/>
      <c r="J53" s="29"/>
      <c r="K53" s="29"/>
      <c r="L53" s="29"/>
      <c r="M53" s="29"/>
      <c r="O53" s="20"/>
      <c r="P53" s="10"/>
      <c r="Q53" s="33"/>
      <c r="R53" s="36"/>
      <c r="S53" s="34"/>
      <c r="T53" s="10"/>
      <c r="U53" s="33"/>
      <c r="V53" s="36"/>
      <c r="W53" s="38"/>
      <c r="X53" s="36"/>
      <c r="Y53" s="41"/>
      <c r="Z53" s="1"/>
      <c r="AA53" s="1"/>
      <c r="AB53" s="1">
        <v>3</v>
      </c>
    </row>
    <row r="54" spans="1:28">
      <c r="A54" s="5">
        <v>43952</v>
      </c>
      <c r="B54" s="6"/>
      <c r="C54" s="23"/>
      <c r="D54" s="23"/>
      <c r="E54" s="6"/>
      <c r="F54" s="6"/>
      <c r="H54" s="29"/>
      <c r="I54" s="29"/>
      <c r="J54" s="29"/>
      <c r="K54" s="29"/>
      <c r="L54" s="29"/>
      <c r="M54" s="29"/>
      <c r="O54" s="20"/>
      <c r="P54" s="10"/>
      <c r="Q54" s="33"/>
      <c r="R54" s="36"/>
      <c r="S54" s="34"/>
      <c r="T54" s="10"/>
      <c r="U54" s="33"/>
      <c r="V54" s="36"/>
      <c r="W54" s="38"/>
      <c r="X54" s="36"/>
      <c r="Y54" s="41"/>
      <c r="Z54" s="1"/>
      <c r="AA54" s="1"/>
      <c r="AB54" s="1">
        <v>3</v>
      </c>
    </row>
    <row r="55" spans="1:28">
      <c r="A55" s="5">
        <v>43983</v>
      </c>
      <c r="B55" s="6"/>
      <c r="C55" s="23"/>
      <c r="D55" s="23"/>
      <c r="E55" s="6"/>
      <c r="F55" s="6"/>
      <c r="H55" s="29"/>
      <c r="I55" s="29"/>
      <c r="J55" s="29"/>
      <c r="K55" s="29"/>
      <c r="L55" s="29"/>
      <c r="M55" s="29"/>
      <c r="O55" s="20"/>
      <c r="P55" s="10"/>
      <c r="Q55" s="33"/>
      <c r="R55" s="36"/>
      <c r="S55" s="34"/>
      <c r="T55" s="10"/>
      <c r="U55" s="33"/>
      <c r="V55" s="36"/>
      <c r="W55" s="38"/>
      <c r="X55" s="36"/>
      <c r="Y55" s="41"/>
      <c r="Z55" s="1"/>
      <c r="AA55" s="1"/>
      <c r="AB55" s="1">
        <v>3</v>
      </c>
    </row>
    <row r="56" spans="1:28">
      <c r="A56" s="5">
        <v>44013</v>
      </c>
      <c r="B56" s="6"/>
      <c r="C56" s="23"/>
      <c r="D56" s="23"/>
      <c r="E56" s="6"/>
      <c r="F56" s="6"/>
      <c r="H56" s="29"/>
      <c r="I56" s="29"/>
      <c r="J56" s="29"/>
      <c r="K56" s="29"/>
      <c r="L56" s="29"/>
      <c r="M56" s="29"/>
      <c r="O56" s="20"/>
      <c r="P56" s="10"/>
      <c r="Q56" s="33"/>
      <c r="R56" s="36"/>
      <c r="S56" s="34"/>
      <c r="T56" s="10"/>
      <c r="U56" s="33"/>
      <c r="V56" s="36"/>
      <c r="W56" s="38"/>
      <c r="X56" s="36"/>
      <c r="Y56" s="41"/>
      <c r="Z56" s="1"/>
      <c r="AA56" s="1"/>
      <c r="AB56" s="1">
        <v>3</v>
      </c>
    </row>
    <row r="57" spans="1:28">
      <c r="A57" s="5">
        <v>44044</v>
      </c>
      <c r="B57" s="6"/>
      <c r="C57" s="23"/>
      <c r="D57" s="23"/>
      <c r="E57" s="6"/>
      <c r="F57" s="6"/>
      <c r="H57" s="29"/>
      <c r="I57" s="29"/>
      <c r="J57" s="29"/>
      <c r="K57" s="29"/>
      <c r="L57" s="29"/>
      <c r="M57" s="29"/>
      <c r="O57" s="20"/>
      <c r="P57" s="10"/>
      <c r="Q57" s="33"/>
      <c r="R57" s="36"/>
      <c r="S57" s="34"/>
      <c r="T57" s="10"/>
      <c r="U57" s="33"/>
      <c r="V57" s="36"/>
      <c r="W57" s="38"/>
      <c r="X57" s="36"/>
      <c r="Y57" s="41"/>
      <c r="Z57" s="1"/>
      <c r="AA57" s="1"/>
      <c r="AB57" s="1">
        <v>3</v>
      </c>
    </row>
    <row r="58" spans="1:28">
      <c r="A58" s="5">
        <v>44075</v>
      </c>
      <c r="B58" s="6"/>
      <c r="C58" s="21">
        <f>B58*0.8</f>
        <v>0</v>
      </c>
      <c r="D58" s="21">
        <f>B58*0.2</f>
        <v>0</v>
      </c>
      <c r="E58" s="6">
        <v>0</v>
      </c>
      <c r="F58" s="6">
        <v>0</v>
      </c>
      <c r="H58" s="43"/>
      <c r="I58" s="29"/>
      <c r="J58" s="29"/>
      <c r="K58" s="29"/>
      <c r="L58" s="29"/>
      <c r="M58" s="29"/>
      <c r="O58" s="20">
        <f>SUM(C58:F58)</f>
        <v>0</v>
      </c>
      <c r="P58" s="10">
        <f>SUM(O47:O58)</f>
        <v>0</v>
      </c>
      <c r="Q58" s="33">
        <f>SUM(H47:I58)</f>
        <v>0</v>
      </c>
      <c r="R58" s="36" t="e">
        <f>(Q58*1000000)/P58</f>
        <v>#DIV/0!</v>
      </c>
      <c r="S58" s="34">
        <f>SUM(C58,E58:F58)</f>
        <v>0</v>
      </c>
      <c r="T58" s="10">
        <f>SUM(S47:S58)</f>
        <v>0</v>
      </c>
      <c r="U58" s="33">
        <f>SUM(H47:I58)</f>
        <v>0</v>
      </c>
      <c r="V58" s="36" t="e">
        <f>(U58*1000000)/T58</f>
        <v>#DIV/0!</v>
      </c>
      <c r="W58" s="38">
        <f>SUM(H47:H58)</f>
        <v>0</v>
      </c>
      <c r="X58" s="36" t="e">
        <f>(W58*100000)/P58</f>
        <v>#DIV/0!</v>
      </c>
      <c r="Y58" s="41"/>
      <c r="Z58" s="1"/>
      <c r="AA58" s="1"/>
      <c r="AB58" s="1">
        <v>3</v>
      </c>
    </row>
    <row r="59" spans="1:28">
      <c r="A59" s="5">
        <v>44105</v>
      </c>
      <c r="B59" s="6">
        <v>900</v>
      </c>
      <c r="C59" s="21">
        <f>B59*0.8</f>
        <v>720</v>
      </c>
      <c r="D59" s="21">
        <f>B59*0.2</f>
        <v>180</v>
      </c>
      <c r="E59" s="6">
        <v>72</v>
      </c>
      <c r="F59" s="6">
        <v>0</v>
      </c>
      <c r="H59" s="43"/>
      <c r="I59" s="29"/>
      <c r="J59" s="29"/>
      <c r="K59" s="29"/>
      <c r="L59" s="29"/>
      <c r="M59" s="29"/>
      <c r="O59" s="20">
        <f>SUM(C59:F59)</f>
        <v>972</v>
      </c>
      <c r="P59" s="10">
        <f>SUM(O48:O59)</f>
        <v>972</v>
      </c>
      <c r="Q59" s="33">
        <f>SUM(H48:I59)</f>
        <v>0</v>
      </c>
      <c r="R59" s="36">
        <f>(Q59*1000000)/P59</f>
        <v>0</v>
      </c>
      <c r="S59" s="34">
        <f>SUM(C59,E59:F59)</f>
        <v>792</v>
      </c>
      <c r="T59" s="10">
        <f>SUM(S48:S59)</f>
        <v>792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1125</v>
      </c>
      <c r="C60" s="21">
        <f>B60*0.8</f>
        <v>900</v>
      </c>
      <c r="D60" s="21">
        <f>B60*0.2</f>
        <v>225</v>
      </c>
      <c r="E60" s="6">
        <v>1215</v>
      </c>
      <c r="F60" s="6">
        <v>0</v>
      </c>
      <c r="H60" s="43"/>
      <c r="I60" s="29"/>
      <c r="J60" s="29"/>
      <c r="K60" s="29"/>
      <c r="L60" s="29"/>
      <c r="M60" s="29"/>
      <c r="O60" s="20">
        <f>SUM(C60:F60)</f>
        <v>2340</v>
      </c>
      <c r="P60" s="10">
        <f>SUM(O49:O60)</f>
        <v>3312</v>
      </c>
      <c r="Q60" s="33">
        <f>SUM(H49:I60)</f>
        <v>0</v>
      </c>
      <c r="R60" s="36">
        <f>(Q60*1000000)/P60</f>
        <v>0</v>
      </c>
      <c r="S60" s="34">
        <f>SUM(C60,E60:F60)</f>
        <v>2115</v>
      </c>
      <c r="T60" s="10">
        <f>SUM(S49:S60)</f>
        <v>2907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</sheetData>
  <phoneticPr fontId="9" type="noConversion"/>
  <conditionalFormatting sqref="H2:M60">
    <cfRule type="cellIs" dxfId="33" priority="1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  <pageSetUpPr fitToPage="1"/>
  </sheetPr>
  <dimension ref="A1:AC82"/>
  <sheetViews>
    <sheetView zoomScale="70" zoomScaleNormal="70" workbookViewId="0">
      <pane ySplit="1" topLeftCell="A63" activePane="bottomLeft" state="frozen"/>
      <selection activeCell="H61" sqref="H61"/>
      <selection pane="bottomLeft" activeCell="O105" sqref="O105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/>
      <c r="C62" s="29"/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/>
      <c r="AC62" s="1"/>
    </row>
    <row r="63" spans="1:29" ht="15.6">
      <c r="A63" s="5">
        <v>44228</v>
      </c>
      <c r="B63" s="29"/>
      <c r="C63" s="29"/>
      <c r="D63" s="7"/>
      <c r="E63" s="7"/>
      <c r="G63" s="31"/>
      <c r="H63" s="31"/>
      <c r="I63" s="31"/>
      <c r="J63" s="31"/>
      <c r="K63" s="31"/>
      <c r="L63" s="31"/>
      <c r="N63" s="20"/>
      <c r="O63" s="10"/>
      <c r="P63" s="33"/>
      <c r="Q63" s="36"/>
      <c r="R63" s="34"/>
      <c r="S63" s="10"/>
      <c r="T63" s="33"/>
      <c r="U63" s="36"/>
      <c r="V63" s="38"/>
      <c r="W63" s="36"/>
      <c r="X63" s="41"/>
      <c r="Y63" s="1"/>
      <c r="Z63" s="1"/>
      <c r="AA63" s="1"/>
      <c r="AB63" s="1"/>
      <c r="AC63" s="1"/>
    </row>
    <row r="64" spans="1:29" ht="15.6">
      <c r="A64" s="5">
        <v>44256</v>
      </c>
      <c r="B64" s="29"/>
      <c r="C64" s="29"/>
      <c r="D64" s="7"/>
      <c r="E64" s="7"/>
      <c r="G64" s="31"/>
      <c r="H64" s="31"/>
      <c r="I64" s="31"/>
      <c r="J64" s="31"/>
      <c r="K64" s="31"/>
      <c r="L64" s="31"/>
      <c r="N64" s="20"/>
      <c r="O64" s="10"/>
      <c r="P64" s="33"/>
      <c r="Q64" s="36"/>
      <c r="R64" s="34"/>
      <c r="S64" s="10"/>
      <c r="T64" s="33"/>
      <c r="U64" s="36"/>
      <c r="V64" s="38"/>
      <c r="W64" s="36"/>
      <c r="X64" s="41"/>
      <c r="Y64" s="1"/>
      <c r="Z64" s="1"/>
      <c r="AA64" s="1"/>
      <c r="AB64" s="1"/>
      <c r="AC64" s="1"/>
    </row>
    <row r="65" spans="1:29" ht="15.6">
      <c r="A65" s="5">
        <v>44287</v>
      </c>
      <c r="B65" s="29">
        <v>576</v>
      </c>
      <c r="C65" s="29">
        <v>198</v>
      </c>
      <c r="D65" s="7">
        <v>0</v>
      </c>
      <c r="E65" s="7">
        <v>0</v>
      </c>
      <c r="G65" s="31"/>
      <c r="H65" s="31"/>
      <c r="I65" s="31"/>
      <c r="J65" s="31"/>
      <c r="K65" s="31"/>
      <c r="L65" s="31"/>
      <c r="N65" s="20">
        <f t="shared" ref="N65:N66" si="0">SUM(B65:E65)</f>
        <v>774</v>
      </c>
      <c r="O65" s="10">
        <f t="shared" ref="O65:O66" si="1">SUM(N54:N65)</f>
        <v>774</v>
      </c>
      <c r="P65" s="33">
        <f t="shared" ref="P65:P66" si="2">SUM(G54:H65)</f>
        <v>0</v>
      </c>
      <c r="Q65" s="36">
        <f t="shared" ref="Q65:Q66" si="3">(P65*1000000)/O65</f>
        <v>0</v>
      </c>
      <c r="R65" s="34">
        <f t="shared" ref="R65:R66" si="4">SUM(B65,D65:E65)</f>
        <v>576</v>
      </c>
      <c r="S65" s="10">
        <f t="shared" ref="S65:S66" si="5">SUM(R54:R65)</f>
        <v>576</v>
      </c>
      <c r="T65" s="33">
        <f t="shared" ref="T65:T66" si="6">SUM(G54:H65)</f>
        <v>0</v>
      </c>
      <c r="U65" s="36">
        <f t="shared" ref="U65:U66" si="7">(T65*1000000)/S65</f>
        <v>0</v>
      </c>
      <c r="V65" s="38">
        <f t="shared" ref="V65:V66" si="8">SUM(G54:G65)</f>
        <v>0</v>
      </c>
      <c r="W65" s="36">
        <f t="shared" ref="W65:W66" si="9">(V65*100000)/O65</f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1906</v>
      </c>
      <c r="C66" s="29">
        <v>477</v>
      </c>
      <c r="D66" s="7">
        <v>0</v>
      </c>
      <c r="E66" s="7">
        <v>0</v>
      </c>
      <c r="G66" s="31"/>
      <c r="H66" s="31"/>
      <c r="I66" s="31"/>
      <c r="J66" s="31"/>
      <c r="K66" s="31"/>
      <c r="L66" s="31"/>
      <c r="N66" s="20">
        <f t="shared" si="0"/>
        <v>2383</v>
      </c>
      <c r="O66" s="10">
        <f t="shared" si="1"/>
        <v>3157</v>
      </c>
      <c r="P66" s="33">
        <f t="shared" si="2"/>
        <v>0</v>
      </c>
      <c r="Q66" s="36">
        <f t="shared" si="3"/>
        <v>0</v>
      </c>
      <c r="R66" s="34">
        <f t="shared" si="4"/>
        <v>1906</v>
      </c>
      <c r="S66" s="10">
        <f t="shared" si="5"/>
        <v>2482</v>
      </c>
      <c r="T66" s="33">
        <f t="shared" si="6"/>
        <v>0</v>
      </c>
      <c r="U66" s="36">
        <f t="shared" si="7"/>
        <v>0</v>
      </c>
      <c r="V66" s="38">
        <f t="shared" si="8"/>
        <v>0</v>
      </c>
      <c r="W66" s="36">
        <f t="shared" si="9"/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2032</v>
      </c>
      <c r="C67" s="29">
        <v>612</v>
      </c>
      <c r="D67" s="7">
        <v>0</v>
      </c>
      <c r="E67" s="7">
        <v>0</v>
      </c>
      <c r="G67" s="31"/>
      <c r="H67" s="31"/>
      <c r="I67" s="31"/>
      <c r="J67" s="31"/>
      <c r="K67" s="31"/>
      <c r="L67" s="31"/>
      <c r="N67" s="20">
        <f t="shared" ref="N67:N68" si="10">SUM(B67:E67)</f>
        <v>2644</v>
      </c>
      <c r="O67" s="10">
        <f t="shared" ref="O67:O68" si="11">SUM(N56:N67)</f>
        <v>5801</v>
      </c>
      <c r="P67" s="33">
        <f t="shared" ref="P67:P68" si="12">SUM(G56:H67)</f>
        <v>0</v>
      </c>
      <c r="Q67" s="36">
        <f t="shared" ref="Q67:Q68" si="13">(P67*1000000)/O67</f>
        <v>0</v>
      </c>
      <c r="R67" s="34">
        <f t="shared" ref="R67:R68" si="14">SUM(B67,D67:E67)</f>
        <v>2032</v>
      </c>
      <c r="S67" s="10">
        <f t="shared" ref="S67:S68" si="15">SUM(R56:R67)</f>
        <v>4514</v>
      </c>
      <c r="T67" s="33">
        <f t="shared" ref="T67:T68" si="16">SUM(G56:H67)</f>
        <v>0</v>
      </c>
      <c r="U67" s="36">
        <f t="shared" ref="U67:U68" si="17">(T67*1000000)/S67</f>
        <v>0</v>
      </c>
      <c r="V67" s="38">
        <f t="shared" ref="V67:V68" si="18">SUM(G56:G67)</f>
        <v>0</v>
      </c>
      <c r="W67" s="36">
        <f t="shared" ref="W67:W68" si="19">(V67*100000)/O67</f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1869</v>
      </c>
      <c r="C68" s="29">
        <v>441</v>
      </c>
      <c r="D68" s="7">
        <v>0</v>
      </c>
      <c r="E68" s="7">
        <v>0</v>
      </c>
      <c r="G68" s="31"/>
      <c r="H68" s="31"/>
      <c r="I68" s="31"/>
      <c r="J68" s="31"/>
      <c r="K68" s="31"/>
      <c r="L68" s="31"/>
      <c r="N68" s="20">
        <f t="shared" si="10"/>
        <v>2310</v>
      </c>
      <c r="O68" s="10">
        <f t="shared" si="11"/>
        <v>8111</v>
      </c>
      <c r="P68" s="33">
        <f t="shared" si="12"/>
        <v>0</v>
      </c>
      <c r="Q68" s="36">
        <f t="shared" si="13"/>
        <v>0</v>
      </c>
      <c r="R68" s="34">
        <f t="shared" si="14"/>
        <v>1869</v>
      </c>
      <c r="S68" s="10">
        <f t="shared" si="15"/>
        <v>6383</v>
      </c>
      <c r="T68" s="33">
        <f t="shared" si="16"/>
        <v>0</v>
      </c>
      <c r="U68" s="36">
        <f t="shared" si="17"/>
        <v>0</v>
      </c>
      <c r="V68" s="38">
        <f t="shared" si="18"/>
        <v>0</v>
      </c>
      <c r="W68" s="36">
        <f t="shared" si="19"/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>
        <v>0</v>
      </c>
      <c r="E69" s="7">
        <v>0</v>
      </c>
      <c r="G69" s="31"/>
      <c r="H69" s="31"/>
      <c r="I69" s="31"/>
      <c r="J69" s="31"/>
      <c r="K69" s="31"/>
      <c r="L69" s="31"/>
      <c r="N69" s="20">
        <f t="shared" ref="N69:N70" si="20">SUM(B69:E69)</f>
        <v>0</v>
      </c>
      <c r="O69" s="10">
        <f t="shared" ref="O69:O70" si="21">SUM(N58:N69)</f>
        <v>8111</v>
      </c>
      <c r="P69" s="33">
        <f t="shared" ref="P69:P70" si="22">SUM(G58:H69)</f>
        <v>0</v>
      </c>
      <c r="Q69" s="36">
        <f t="shared" ref="Q69:Q70" si="23">(P69*1000000)/O69</f>
        <v>0</v>
      </c>
      <c r="R69" s="34">
        <f t="shared" ref="R69:R70" si="24">SUM(B69,D69:E69)</f>
        <v>0</v>
      </c>
      <c r="S69" s="10">
        <f t="shared" ref="S69:S70" si="25">SUM(R58:R69)</f>
        <v>6383</v>
      </c>
      <c r="T69" s="33">
        <f t="shared" ref="T69:T70" si="26">SUM(G58:H69)</f>
        <v>0</v>
      </c>
      <c r="U69" s="36">
        <f t="shared" ref="U69:U70" si="27">(T69*1000000)/S69</f>
        <v>0</v>
      </c>
      <c r="V69" s="38">
        <f t="shared" ref="V69:V70" si="28">SUM(G58:G69)</f>
        <v>0</v>
      </c>
      <c r="W69" s="36">
        <f t="shared" ref="W69:W70" si="29">(V69*100000)/O69</f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>
        <v>0</v>
      </c>
      <c r="E70" s="7">
        <v>0</v>
      </c>
      <c r="G70" s="31"/>
      <c r="H70" s="31"/>
      <c r="I70" s="31"/>
      <c r="J70" s="31"/>
      <c r="K70" s="31"/>
      <c r="L70" s="31"/>
      <c r="N70" s="20">
        <f t="shared" si="20"/>
        <v>0</v>
      </c>
      <c r="O70" s="10">
        <f t="shared" si="21"/>
        <v>8111</v>
      </c>
      <c r="P70" s="33">
        <f t="shared" si="22"/>
        <v>0</v>
      </c>
      <c r="Q70" s="36">
        <f t="shared" si="23"/>
        <v>0</v>
      </c>
      <c r="R70" s="34">
        <f t="shared" si="24"/>
        <v>0</v>
      </c>
      <c r="S70" s="10">
        <f t="shared" si="25"/>
        <v>6383</v>
      </c>
      <c r="T70" s="33">
        <f t="shared" si="26"/>
        <v>0</v>
      </c>
      <c r="U70" s="36">
        <f t="shared" si="27"/>
        <v>0</v>
      </c>
      <c r="V70" s="38">
        <f t="shared" si="28"/>
        <v>0</v>
      </c>
      <c r="W70" s="36">
        <f t="shared" si="29"/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>
        <v>0</v>
      </c>
      <c r="E71" s="7">
        <v>0</v>
      </c>
      <c r="G71" s="31"/>
      <c r="H71" s="31"/>
      <c r="I71" s="31"/>
      <c r="J71" s="31"/>
      <c r="K71" s="31"/>
      <c r="L71" s="31"/>
      <c r="N71" s="20">
        <f t="shared" ref="N71:N73" si="30">SUM(B71:E71)</f>
        <v>0</v>
      </c>
      <c r="O71" s="10">
        <f t="shared" ref="O71:O73" si="31">SUM(N60:N71)</f>
        <v>8111</v>
      </c>
      <c r="P71" s="33">
        <f t="shared" ref="P71:P73" si="32">SUM(G60:H71)</f>
        <v>0</v>
      </c>
      <c r="Q71" s="36">
        <f t="shared" ref="Q71:Q73" si="33">(P71*1000000)/O71</f>
        <v>0</v>
      </c>
      <c r="R71" s="34">
        <f t="shared" ref="R71:R73" si="34">SUM(B71,D71:E71)</f>
        <v>0</v>
      </c>
      <c r="S71" s="10">
        <f t="shared" ref="S71:S73" si="35">SUM(R60:R71)</f>
        <v>6383</v>
      </c>
      <c r="T71" s="33">
        <f t="shared" ref="T71:T73" si="36">SUM(G60:H71)</f>
        <v>0</v>
      </c>
      <c r="U71" s="36">
        <f t="shared" ref="U71:U73" si="37">(T71*1000000)/S71</f>
        <v>0</v>
      </c>
      <c r="V71" s="38">
        <f t="shared" ref="V71:V73" si="38">SUM(G60:G71)</f>
        <v>0</v>
      </c>
      <c r="W71" s="36">
        <f t="shared" ref="W71:W73" si="39">(V71*100000)/O71</f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>
        <v>0</v>
      </c>
      <c r="E72" s="7">
        <v>0</v>
      </c>
      <c r="G72" s="31"/>
      <c r="H72" s="31"/>
      <c r="I72" s="31"/>
      <c r="J72" s="31"/>
      <c r="K72" s="31"/>
      <c r="L72" s="31"/>
      <c r="N72" s="20">
        <f t="shared" si="30"/>
        <v>0</v>
      </c>
      <c r="O72" s="10">
        <f t="shared" si="31"/>
        <v>8111</v>
      </c>
      <c r="P72" s="33">
        <f t="shared" si="32"/>
        <v>0</v>
      </c>
      <c r="Q72" s="36">
        <f t="shared" si="33"/>
        <v>0</v>
      </c>
      <c r="R72" s="34">
        <f t="shared" si="34"/>
        <v>0</v>
      </c>
      <c r="S72" s="10">
        <f t="shared" si="35"/>
        <v>6383</v>
      </c>
      <c r="T72" s="33">
        <f t="shared" si="36"/>
        <v>0</v>
      </c>
      <c r="U72" s="36">
        <f t="shared" si="37"/>
        <v>0</v>
      </c>
      <c r="V72" s="38">
        <f t="shared" si="38"/>
        <v>0</v>
      </c>
      <c r="W72" s="36">
        <f t="shared" si="39"/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/>
      <c r="C73" s="29"/>
      <c r="D73" s="7">
        <v>0</v>
      </c>
      <c r="E73" s="7">
        <v>0</v>
      </c>
      <c r="G73" s="31"/>
      <c r="H73" s="31"/>
      <c r="I73" s="31"/>
      <c r="J73" s="31"/>
      <c r="K73" s="31"/>
      <c r="L73" s="31"/>
      <c r="N73" s="20">
        <f t="shared" si="30"/>
        <v>0</v>
      </c>
      <c r="O73" s="10">
        <f t="shared" si="31"/>
        <v>8111</v>
      </c>
      <c r="P73" s="33">
        <f t="shared" si="32"/>
        <v>0</v>
      </c>
      <c r="Q73" s="36">
        <f t="shared" si="33"/>
        <v>0</v>
      </c>
      <c r="R73" s="34">
        <f t="shared" si="34"/>
        <v>0</v>
      </c>
      <c r="S73" s="10">
        <f t="shared" si="35"/>
        <v>6383</v>
      </c>
      <c r="T73" s="33">
        <f t="shared" si="36"/>
        <v>0</v>
      </c>
      <c r="U73" s="36">
        <f t="shared" si="37"/>
        <v>0</v>
      </c>
      <c r="V73" s="38">
        <f t="shared" si="38"/>
        <v>0</v>
      </c>
      <c r="W73" s="36">
        <f t="shared" si="39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/>
      <c r="C74" s="29"/>
      <c r="D74" s="7">
        <v>0</v>
      </c>
      <c r="E74" s="7">
        <v>0</v>
      </c>
      <c r="G74" s="31"/>
      <c r="H74" s="31"/>
      <c r="I74" s="31"/>
      <c r="J74" s="31"/>
      <c r="K74" s="31"/>
      <c r="L74" s="31"/>
      <c r="N74" s="20">
        <f t="shared" ref="N74" si="40">SUM(B74:E74)</f>
        <v>0</v>
      </c>
      <c r="O74" s="10">
        <f t="shared" ref="O74" si="41">SUM(N63:N74)</f>
        <v>8111</v>
      </c>
      <c r="P74" s="33">
        <f t="shared" ref="P74" si="42">SUM(G63:H74)</f>
        <v>0</v>
      </c>
      <c r="Q74" s="36">
        <f t="shared" ref="Q74" si="43">(P74*1000000)/O74</f>
        <v>0</v>
      </c>
      <c r="R74" s="34">
        <f t="shared" ref="R74" si="44">SUM(B74,D74:E74)</f>
        <v>0</v>
      </c>
      <c r="S74" s="10">
        <f t="shared" ref="S74" si="45">SUM(R63:R74)</f>
        <v>6383</v>
      </c>
      <c r="T74" s="33">
        <f t="shared" ref="T74" si="46">SUM(G63:H74)</f>
        <v>0</v>
      </c>
      <c r="U74" s="36">
        <f t="shared" ref="U74" si="47">(T74*1000000)/S74</f>
        <v>0</v>
      </c>
      <c r="V74" s="38">
        <f t="shared" ref="V74" si="48">SUM(G63:G74)</f>
        <v>0</v>
      </c>
      <c r="W74" s="36">
        <f t="shared" ref="W74" si="49">(V74*100000)/O74</f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/>
      <c r="C75" s="29"/>
      <c r="D75" s="7">
        <v>0</v>
      </c>
      <c r="E75" s="7">
        <v>0</v>
      </c>
      <c r="G75" s="31"/>
      <c r="H75" s="31"/>
      <c r="I75" s="31"/>
      <c r="J75" s="31"/>
      <c r="K75" s="31"/>
      <c r="L75" s="31"/>
      <c r="N75" s="20">
        <f t="shared" ref="N75:N76" si="50">SUM(B75:E75)</f>
        <v>0</v>
      </c>
      <c r="O75" s="10">
        <f t="shared" ref="O75:O76" si="51">SUM(N64:N75)</f>
        <v>8111</v>
      </c>
      <c r="P75" s="33">
        <f t="shared" ref="P75:P76" si="52">SUM(G64:H75)</f>
        <v>0</v>
      </c>
      <c r="Q75" s="36">
        <f t="shared" ref="Q75:Q76" si="53">(P75*1000000)/O75</f>
        <v>0</v>
      </c>
      <c r="R75" s="34">
        <f t="shared" ref="R75:R76" si="54">SUM(B75,D75:E75)</f>
        <v>0</v>
      </c>
      <c r="S75" s="10">
        <f t="shared" ref="S75:S76" si="55">SUM(R64:R75)</f>
        <v>6383</v>
      </c>
      <c r="T75" s="33">
        <f t="shared" ref="T75:T76" si="56">SUM(G64:H75)</f>
        <v>0</v>
      </c>
      <c r="U75" s="36">
        <f t="shared" ref="U75:U76" si="57">(T75*1000000)/S75</f>
        <v>0</v>
      </c>
      <c r="V75" s="38">
        <f t="shared" ref="V75:V76" si="58">SUM(G64:G75)</f>
        <v>0</v>
      </c>
      <c r="W75" s="36">
        <f t="shared" ref="W75:W76" si="59">(V75*100000)/O75</f>
        <v>0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/>
      <c r="C76" s="29"/>
      <c r="D76" s="7">
        <v>0</v>
      </c>
      <c r="E76" s="7">
        <v>0</v>
      </c>
      <c r="G76" s="31"/>
      <c r="H76" s="31"/>
      <c r="I76" s="31"/>
      <c r="J76" s="31"/>
      <c r="K76" s="31"/>
      <c r="L76" s="31"/>
      <c r="N76" s="20">
        <f t="shared" si="50"/>
        <v>0</v>
      </c>
      <c r="O76" s="10">
        <f t="shared" si="51"/>
        <v>8111</v>
      </c>
      <c r="P76" s="33">
        <f t="shared" si="52"/>
        <v>0</v>
      </c>
      <c r="Q76" s="36">
        <f t="shared" si="53"/>
        <v>0</v>
      </c>
      <c r="R76" s="34">
        <f t="shared" si="54"/>
        <v>0</v>
      </c>
      <c r="S76" s="10">
        <f t="shared" si="55"/>
        <v>6383</v>
      </c>
      <c r="T76" s="33">
        <f t="shared" si="56"/>
        <v>0</v>
      </c>
      <c r="U76" s="36">
        <f t="shared" si="57"/>
        <v>0</v>
      </c>
      <c r="V76" s="38">
        <f t="shared" si="58"/>
        <v>0</v>
      </c>
      <c r="W76" s="36">
        <f t="shared" si="59"/>
        <v>0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/>
      <c r="C77" s="29"/>
      <c r="D77" s="7">
        <v>0</v>
      </c>
      <c r="E77" s="7">
        <v>0</v>
      </c>
      <c r="G77" s="31"/>
      <c r="H77" s="31"/>
      <c r="I77" s="31"/>
      <c r="J77" s="31"/>
      <c r="K77" s="31"/>
      <c r="L77" s="31"/>
      <c r="N77" s="20">
        <f t="shared" ref="N77:N78" si="60">SUM(B77:E77)</f>
        <v>0</v>
      </c>
      <c r="O77" s="10">
        <f t="shared" ref="O77:O78" si="61">SUM(N66:N77)</f>
        <v>7337</v>
      </c>
      <c r="P77" s="33">
        <f t="shared" ref="P77:P78" si="62">SUM(G66:H77)</f>
        <v>0</v>
      </c>
      <c r="Q77" s="36">
        <f t="shared" ref="Q77:Q78" si="63">(P77*1000000)/O77</f>
        <v>0</v>
      </c>
      <c r="R77" s="34">
        <f t="shared" ref="R77:R78" si="64">SUM(B77,D77:E77)</f>
        <v>0</v>
      </c>
      <c r="S77" s="10">
        <f t="shared" ref="S77:S78" si="65">SUM(R66:R77)</f>
        <v>5807</v>
      </c>
      <c r="T77" s="33">
        <f t="shared" ref="T77:T78" si="66">SUM(G66:H77)</f>
        <v>0</v>
      </c>
      <c r="U77" s="36">
        <f t="shared" ref="U77:U78" si="67">(T77*1000000)/S77</f>
        <v>0</v>
      </c>
      <c r="V77" s="38">
        <f t="shared" ref="V77:V78" si="68">SUM(G66:G77)</f>
        <v>0</v>
      </c>
      <c r="W77" s="36">
        <f t="shared" ref="W77:W78" si="69">(V77*100000)/O77</f>
        <v>0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60">
        <v>5481</v>
      </c>
      <c r="C78" s="29"/>
      <c r="D78" s="29">
        <v>207</v>
      </c>
      <c r="E78" s="7">
        <v>0</v>
      </c>
      <c r="G78" s="31"/>
      <c r="H78" s="31"/>
      <c r="I78" s="31"/>
      <c r="J78" s="31"/>
      <c r="K78" s="31"/>
      <c r="L78" s="31"/>
      <c r="N78" s="20">
        <f t="shared" si="60"/>
        <v>5688</v>
      </c>
      <c r="O78" s="10">
        <f t="shared" si="61"/>
        <v>10642</v>
      </c>
      <c r="P78" s="33">
        <f t="shared" si="62"/>
        <v>0</v>
      </c>
      <c r="Q78" s="36">
        <f t="shared" si="63"/>
        <v>0</v>
      </c>
      <c r="R78" s="34">
        <f t="shared" si="64"/>
        <v>5688</v>
      </c>
      <c r="S78" s="10">
        <f t="shared" si="65"/>
        <v>9589</v>
      </c>
      <c r="T78" s="33">
        <f t="shared" si="66"/>
        <v>0</v>
      </c>
      <c r="U78" s="36">
        <f t="shared" si="67"/>
        <v>0</v>
      </c>
      <c r="V78" s="38">
        <f t="shared" si="68"/>
        <v>0</v>
      </c>
      <c r="W78" s="36">
        <f t="shared" si="69"/>
        <v>0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61">
        <v>4329</v>
      </c>
      <c r="C79" s="29"/>
      <c r="D79" s="29">
        <v>504</v>
      </c>
      <c r="E79" s="7">
        <v>0</v>
      </c>
      <c r="G79" s="31"/>
      <c r="H79" s="31"/>
      <c r="I79" s="31"/>
      <c r="J79" s="31"/>
      <c r="K79" s="31"/>
      <c r="L79" s="31"/>
      <c r="N79" s="20">
        <f t="shared" ref="N79:N80" si="70">SUM(B79:E79)</f>
        <v>4833</v>
      </c>
      <c r="O79" s="10">
        <f t="shared" ref="O79:O80" si="71">SUM(N68:N79)</f>
        <v>12831</v>
      </c>
      <c r="P79" s="33">
        <f t="shared" ref="P79:P80" si="72">SUM(G68:H79)</f>
        <v>0</v>
      </c>
      <c r="Q79" s="36">
        <f t="shared" ref="Q79:Q80" si="73">(P79*1000000)/O79</f>
        <v>0</v>
      </c>
      <c r="R79" s="34">
        <f t="shared" ref="R79:R80" si="74">SUM(B79,D79:E79)</f>
        <v>4833</v>
      </c>
      <c r="S79" s="10">
        <f t="shared" ref="S79:S80" si="75">SUM(R68:R79)</f>
        <v>12390</v>
      </c>
      <c r="T79" s="33">
        <f t="shared" ref="T79:T80" si="76">SUM(G68:H79)</f>
        <v>0</v>
      </c>
      <c r="U79" s="36">
        <f t="shared" ref="U79:U80" si="77">(T79*1000000)/S79</f>
        <v>0</v>
      </c>
      <c r="V79" s="38">
        <f t="shared" ref="V79:V80" si="78">SUM(G68:G79)</f>
        <v>0</v>
      </c>
      <c r="W79" s="36">
        <f t="shared" ref="W79:W80" si="79">(V79*100000)/O79</f>
        <v>0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62">
        <v>4626</v>
      </c>
      <c r="C80" s="29"/>
      <c r="D80" s="29">
        <v>504</v>
      </c>
      <c r="E80" s="7">
        <v>0</v>
      </c>
      <c r="G80" s="31"/>
      <c r="H80" s="31"/>
      <c r="I80" s="31"/>
      <c r="J80" s="31"/>
      <c r="K80" s="31"/>
      <c r="L80" s="31"/>
      <c r="N80" s="20">
        <f t="shared" si="70"/>
        <v>5130</v>
      </c>
      <c r="O80" s="10">
        <f t="shared" si="71"/>
        <v>15651</v>
      </c>
      <c r="P80" s="33">
        <f t="shared" si="72"/>
        <v>0</v>
      </c>
      <c r="Q80" s="36">
        <f t="shared" si="73"/>
        <v>0</v>
      </c>
      <c r="R80" s="34">
        <f t="shared" si="74"/>
        <v>5130</v>
      </c>
      <c r="S80" s="10">
        <f t="shared" si="75"/>
        <v>15651</v>
      </c>
      <c r="T80" s="33">
        <f t="shared" si="76"/>
        <v>0</v>
      </c>
      <c r="U80" s="36">
        <f t="shared" si="77"/>
        <v>0</v>
      </c>
      <c r="V80" s="38">
        <f t="shared" si="78"/>
        <v>0</v>
      </c>
      <c r="W80" s="36">
        <f t="shared" si="79"/>
        <v>0</v>
      </c>
      <c r="X80" s="41"/>
      <c r="Y80" s="1"/>
      <c r="Z80" s="1"/>
      <c r="AA80" s="1"/>
      <c r="AB80" s="1"/>
      <c r="AC80" s="1">
        <v>2</v>
      </c>
    </row>
    <row r="81" spans="1:29">
      <c r="A81" s="5">
        <v>44774</v>
      </c>
      <c r="B81" s="63">
        <v>5265</v>
      </c>
      <c r="D81" s="16">
        <v>468</v>
      </c>
      <c r="N81" s="20">
        <f t="shared" ref="N81:N82" si="80">SUM(B81:E81)</f>
        <v>5733</v>
      </c>
      <c r="O81" s="10">
        <f t="shared" ref="O81:O82" si="81">SUM(N70:N81)</f>
        <v>21384</v>
      </c>
      <c r="P81" s="33">
        <f t="shared" ref="P81:P82" si="82">SUM(G70:H81)</f>
        <v>0</v>
      </c>
      <c r="Q81" s="36">
        <f t="shared" ref="Q81:Q82" si="83">(P81*1000000)/O81</f>
        <v>0</v>
      </c>
      <c r="R81" s="34">
        <f t="shared" ref="R81:R82" si="84">SUM(B81,D81:E81)</f>
        <v>5733</v>
      </c>
      <c r="S81" s="10">
        <f t="shared" ref="S81:S82" si="85">SUM(R70:R81)</f>
        <v>21384</v>
      </c>
      <c r="T81" s="33">
        <f t="shared" ref="T81:T82" si="86">SUM(G70:H81)</f>
        <v>0</v>
      </c>
      <c r="U81" s="36">
        <f t="shared" ref="U81:U82" si="87">(T81*1000000)/S81</f>
        <v>0</v>
      </c>
      <c r="V81" s="38">
        <f t="shared" ref="V81:V82" si="88">SUM(G70:G81)</f>
        <v>0</v>
      </c>
      <c r="W81" s="36">
        <f t="shared" ref="W81:W82" si="89">(V81*100000)/O81</f>
        <v>0</v>
      </c>
      <c r="X81" s="41"/>
      <c r="Y81" s="1"/>
      <c r="Z81" s="1"/>
      <c r="AA81" s="1"/>
      <c r="AB81" s="1"/>
      <c r="AC81" s="1">
        <v>2</v>
      </c>
    </row>
    <row r="82" spans="1:29">
      <c r="A82" s="5">
        <v>44805</v>
      </c>
      <c r="B82" s="64">
        <v>4779</v>
      </c>
      <c r="D82" s="16">
        <v>801</v>
      </c>
      <c r="N82" s="20">
        <f t="shared" si="80"/>
        <v>5580</v>
      </c>
      <c r="O82" s="10">
        <f t="shared" si="81"/>
        <v>26964</v>
      </c>
      <c r="P82" s="33">
        <f t="shared" si="82"/>
        <v>0</v>
      </c>
      <c r="Q82" s="36">
        <f t="shared" si="83"/>
        <v>0</v>
      </c>
      <c r="R82" s="34">
        <f t="shared" si="84"/>
        <v>5580</v>
      </c>
      <c r="S82" s="10">
        <f t="shared" si="85"/>
        <v>26964</v>
      </c>
      <c r="T82" s="33">
        <f t="shared" si="86"/>
        <v>0</v>
      </c>
      <c r="U82" s="36">
        <f t="shared" si="87"/>
        <v>0</v>
      </c>
      <c r="V82" s="38">
        <f t="shared" si="88"/>
        <v>0</v>
      </c>
      <c r="W82" s="36">
        <f t="shared" si="89"/>
        <v>0</v>
      </c>
      <c r="X82" s="41"/>
      <c r="Y82" s="1"/>
      <c r="Z82" s="1"/>
      <c r="AA82" s="1"/>
      <c r="AB82" s="1"/>
      <c r="AC82" s="1">
        <v>2</v>
      </c>
    </row>
  </sheetData>
  <phoneticPr fontId="9" type="noConversion"/>
  <conditionalFormatting sqref="G2:L80">
    <cfRule type="cellIs" dxfId="32" priority="1" operator="greaterThan">
      <formula>0</formula>
    </cfRule>
  </conditionalFormatting>
  <pageMargins left="0.7" right="0.7" top="0.75" bottom="0.75" header="0.3" footer="0.3"/>
  <pageSetup paperSize="9" scale="3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AB73"/>
  <sheetViews>
    <sheetView topLeftCell="J1" zoomScale="85" zoomScaleNormal="85" workbookViewId="0">
      <pane ySplit="1" topLeftCell="A55" activePane="bottomLeft" state="frozen"/>
      <selection activeCell="N98" sqref="N98"/>
      <selection pane="bottomLeft" activeCell="H72" sqref="H72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1601</v>
      </c>
      <c r="C62" s="29">
        <v>153</v>
      </c>
      <c r="D62" s="7">
        <v>0</v>
      </c>
      <c r="E62" s="7">
        <v>0</v>
      </c>
      <c r="G62" s="31"/>
      <c r="H62" s="31"/>
      <c r="I62" s="31"/>
      <c r="J62" s="31"/>
      <c r="K62" s="31"/>
      <c r="L62" s="31"/>
      <c r="N62" s="20">
        <f>SUM(B62:E62)</f>
        <v>1754</v>
      </c>
      <c r="O62" s="10">
        <f>SUM(N51:N62)</f>
        <v>1754</v>
      </c>
      <c r="P62" s="33">
        <f>SUM(G51:H62)</f>
        <v>0</v>
      </c>
      <c r="Q62" s="36">
        <f>(P62*1000000)/O62</f>
        <v>0</v>
      </c>
      <c r="R62" s="34">
        <f>SUM(B62,D62:E62)</f>
        <v>1601</v>
      </c>
      <c r="S62" s="10">
        <f>SUM(R51:R62)</f>
        <v>1601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1949</v>
      </c>
      <c r="C63" s="29">
        <v>126</v>
      </c>
      <c r="D63" s="7">
        <v>0</v>
      </c>
      <c r="E63" s="7">
        <v>889</v>
      </c>
      <c r="G63" s="31"/>
      <c r="H63" s="31"/>
      <c r="I63" s="31"/>
      <c r="J63" s="31"/>
      <c r="K63" s="31"/>
      <c r="L63" s="31"/>
      <c r="N63" s="20">
        <f>SUM(B63:E63)</f>
        <v>2964</v>
      </c>
      <c r="O63" s="10">
        <f>SUM(N52:N63)</f>
        <v>4718</v>
      </c>
      <c r="P63" s="33">
        <f>SUM(G52:H63)</f>
        <v>0</v>
      </c>
      <c r="Q63" s="36">
        <f>(P63*1000000)/O63</f>
        <v>0</v>
      </c>
      <c r="R63" s="34">
        <f>SUM(B63,D63:E63)</f>
        <v>2838</v>
      </c>
      <c r="S63" s="10">
        <f>SUM(R52:R63)</f>
        <v>4439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2402</v>
      </c>
      <c r="C64" s="29">
        <v>0</v>
      </c>
      <c r="D64" s="7">
        <v>0</v>
      </c>
      <c r="E64" s="7">
        <v>0</v>
      </c>
      <c r="G64" s="31"/>
      <c r="H64" s="31"/>
      <c r="I64" s="31"/>
      <c r="J64" s="31"/>
      <c r="K64" s="31"/>
      <c r="L64" s="31"/>
      <c r="N64" s="20">
        <f>SUM(B64:E64)</f>
        <v>2402</v>
      </c>
      <c r="O64" s="10">
        <f>SUM(N53:N64)</f>
        <v>7120</v>
      </c>
      <c r="P64" s="33">
        <f>SUM(G53:H64)</f>
        <v>0</v>
      </c>
      <c r="Q64" s="36">
        <f>(P64*1000000)/O64</f>
        <v>0</v>
      </c>
      <c r="R64" s="34">
        <f>SUM(B64,D64:E64)</f>
        <v>2402</v>
      </c>
      <c r="S64" s="10">
        <f>SUM(R53:R64)</f>
        <v>6841</v>
      </c>
      <c r="T64" s="33">
        <f>SUM(G53:H64)</f>
        <v>0</v>
      </c>
      <c r="U64" s="36">
        <f>(T64*1000000)/S64</f>
        <v>0</v>
      </c>
      <c r="V64" s="38">
        <f>SUM(G53:G64)</f>
        <v>0</v>
      </c>
      <c r="W64" s="36">
        <f>(V64*100000)/O64</f>
        <v>0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334</v>
      </c>
      <c r="C65" s="29">
        <v>0</v>
      </c>
      <c r="D65" s="7">
        <v>90</v>
      </c>
      <c r="E65" s="7">
        <v>0</v>
      </c>
      <c r="G65" s="31"/>
      <c r="H65" s="31"/>
      <c r="I65" s="31"/>
      <c r="J65" s="31"/>
      <c r="K65" s="31"/>
      <c r="L65" s="31"/>
      <c r="N65" s="20">
        <f t="shared" ref="N65:N66" si="0">SUM(B65:E65)</f>
        <v>424</v>
      </c>
      <c r="O65" s="10">
        <f t="shared" ref="O65:O66" si="1">SUM(N54:N65)</f>
        <v>7544</v>
      </c>
      <c r="P65" s="33">
        <f t="shared" ref="P65:P66" si="2">SUM(G54:H65)</f>
        <v>0</v>
      </c>
      <c r="Q65" s="36">
        <f t="shared" ref="Q65:Q66" si="3">(P65*1000000)/O65</f>
        <v>0</v>
      </c>
      <c r="R65" s="34">
        <f t="shared" ref="R65:R66" si="4">SUM(B65,D65:E65)</f>
        <v>424</v>
      </c>
      <c r="S65" s="10">
        <f t="shared" ref="S65:S66" si="5">SUM(R54:R65)</f>
        <v>7265</v>
      </c>
      <c r="T65" s="33">
        <f t="shared" ref="T65:T66" si="6">SUM(G54:H65)</f>
        <v>0</v>
      </c>
      <c r="U65" s="36">
        <f t="shared" ref="U65:U66" si="7">(T65*1000000)/S65</f>
        <v>0</v>
      </c>
      <c r="V65" s="38">
        <f t="shared" ref="V65" si="8">SUM(G54:G65)</f>
        <v>0</v>
      </c>
      <c r="W65" s="36">
        <f t="shared" ref="W65:W66" si="9">(V65*100000)/O65</f>
        <v>0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2191</v>
      </c>
      <c r="C66" s="29">
        <v>0</v>
      </c>
      <c r="D66" s="7">
        <v>0</v>
      </c>
      <c r="E66" s="7">
        <v>0</v>
      </c>
      <c r="G66" s="31"/>
      <c r="H66" s="31">
        <v>1</v>
      </c>
      <c r="I66" s="31"/>
      <c r="J66" s="31"/>
      <c r="K66" s="31"/>
      <c r="L66" s="31"/>
      <c r="N66" s="20">
        <f t="shared" si="0"/>
        <v>2191</v>
      </c>
      <c r="O66" s="10">
        <f t="shared" si="1"/>
        <v>9735</v>
      </c>
      <c r="P66" s="33">
        <f t="shared" si="2"/>
        <v>1</v>
      </c>
      <c r="Q66" s="36">
        <f t="shared" si="3"/>
        <v>102.7221366204417</v>
      </c>
      <c r="R66" s="34">
        <f t="shared" si="4"/>
        <v>2191</v>
      </c>
      <c r="S66" s="10">
        <f t="shared" si="5"/>
        <v>9456</v>
      </c>
      <c r="T66" s="33">
        <f t="shared" si="6"/>
        <v>1</v>
      </c>
      <c r="U66" s="36">
        <f t="shared" si="7"/>
        <v>105.75296108291032</v>
      </c>
      <c r="V66" s="38">
        <f>SUM(G55:G66)</f>
        <v>0</v>
      </c>
      <c r="W66" s="36">
        <f t="shared" si="9"/>
        <v>0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>
        <v>2229</v>
      </c>
      <c r="C67" s="29">
        <v>225</v>
      </c>
      <c r="D67" s="7">
        <v>0</v>
      </c>
      <c r="E67" s="7">
        <v>0</v>
      </c>
      <c r="G67" s="31"/>
      <c r="H67" s="31"/>
      <c r="I67" s="31"/>
      <c r="J67" s="31"/>
      <c r="K67" s="31"/>
      <c r="L67" s="31"/>
      <c r="N67" s="20">
        <f t="shared" ref="N67:N68" si="10">SUM(B67:E67)</f>
        <v>2454</v>
      </c>
      <c r="O67" s="10">
        <f t="shared" ref="O67:O68" si="11">SUM(N56:N67)</f>
        <v>12189</v>
      </c>
      <c r="P67" s="33">
        <f t="shared" ref="P67:P68" si="12">SUM(G56:H67)</f>
        <v>1</v>
      </c>
      <c r="Q67" s="36">
        <f t="shared" ref="Q67:Q68" si="13">(P67*1000000)/O67</f>
        <v>82.041184674706699</v>
      </c>
      <c r="R67" s="34">
        <f t="shared" ref="R67:R68" si="14">SUM(B67,D67:E67)</f>
        <v>2229</v>
      </c>
      <c r="S67" s="10">
        <f t="shared" ref="S67:S68" si="15">SUM(R56:R67)</f>
        <v>11685</v>
      </c>
      <c r="T67" s="33">
        <f t="shared" ref="T67:T68" si="16">SUM(G56:H67)</f>
        <v>1</v>
      </c>
      <c r="U67" s="36">
        <f t="shared" ref="U67:U68" si="17">(T67*1000000)/S67</f>
        <v>85.57980316645272</v>
      </c>
      <c r="V67" s="38">
        <f t="shared" ref="V67:V68" si="18">SUM(G56:G67)</f>
        <v>0</v>
      </c>
      <c r="W67" s="36">
        <f t="shared" ref="W67:W68" si="19">(V67*100000)/O67</f>
        <v>0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1975</v>
      </c>
      <c r="C68" s="29">
        <v>144</v>
      </c>
      <c r="D68" s="7">
        <v>0</v>
      </c>
      <c r="E68" s="7">
        <v>0</v>
      </c>
      <c r="G68" s="31"/>
      <c r="H68" s="31"/>
      <c r="I68" s="31"/>
      <c r="J68" s="31"/>
      <c r="K68" s="31"/>
      <c r="L68" s="31"/>
      <c r="N68" s="20">
        <f t="shared" si="10"/>
        <v>2119</v>
      </c>
      <c r="O68" s="10">
        <f t="shared" si="11"/>
        <v>14308</v>
      </c>
      <c r="P68" s="33">
        <f t="shared" si="12"/>
        <v>1</v>
      </c>
      <c r="Q68" s="36">
        <f t="shared" si="13"/>
        <v>69.890970086664808</v>
      </c>
      <c r="R68" s="34">
        <f t="shared" si="14"/>
        <v>1975</v>
      </c>
      <c r="S68" s="10">
        <f t="shared" si="15"/>
        <v>13660</v>
      </c>
      <c r="T68" s="33">
        <f t="shared" si="16"/>
        <v>1</v>
      </c>
      <c r="U68" s="36">
        <f t="shared" si="17"/>
        <v>73.206442166910691</v>
      </c>
      <c r="V68" s="38">
        <f t="shared" si="18"/>
        <v>0</v>
      </c>
      <c r="W68" s="36">
        <f t="shared" si="19"/>
        <v>0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2676</v>
      </c>
      <c r="C69" s="29"/>
      <c r="D69" s="7">
        <v>0</v>
      </c>
      <c r="E69" s="7">
        <v>0</v>
      </c>
      <c r="G69" s="31"/>
      <c r="H69" s="31"/>
      <c r="I69" s="31"/>
      <c r="J69" s="31"/>
      <c r="K69" s="31"/>
      <c r="L69" s="31"/>
      <c r="N69" s="20">
        <f t="shared" ref="N69:N70" si="20">SUM(B69:E69)</f>
        <v>2676</v>
      </c>
      <c r="O69" s="10">
        <f t="shared" ref="O69:O70" si="21">SUM(N58:N69)</f>
        <v>16984</v>
      </c>
      <c r="P69" s="33">
        <f t="shared" ref="P69:P70" si="22">SUM(G58:H69)</f>
        <v>1</v>
      </c>
      <c r="Q69" s="36">
        <f t="shared" ref="Q69:Q70" si="23">(P69*1000000)/O69</f>
        <v>58.878944889307583</v>
      </c>
      <c r="R69" s="34">
        <f t="shared" ref="R69:R70" si="24">SUM(B69,D69:E69)</f>
        <v>2676</v>
      </c>
      <c r="S69" s="10">
        <f t="shared" ref="S69:S70" si="25">SUM(R58:R69)</f>
        <v>16336</v>
      </c>
      <c r="T69" s="33">
        <f t="shared" ref="T69:T70" si="26">SUM(G58:H69)</f>
        <v>1</v>
      </c>
      <c r="U69" s="36">
        <f t="shared" ref="U69:U70" si="27">(T69*1000000)/S69</f>
        <v>61.214495592556318</v>
      </c>
      <c r="V69" s="38">
        <f t="shared" ref="V69:V70" si="28">SUM(G58:G69)</f>
        <v>0</v>
      </c>
      <c r="W69" s="36">
        <f t="shared" ref="W69:W70" si="29">(V69*100000)/O69</f>
        <v>0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1758</v>
      </c>
      <c r="C70" s="29"/>
      <c r="D70" s="7">
        <v>0</v>
      </c>
      <c r="E70" s="7">
        <v>0</v>
      </c>
      <c r="G70" s="31"/>
      <c r="H70" s="31"/>
      <c r="I70" s="31"/>
      <c r="J70" s="31"/>
      <c r="K70" s="31"/>
      <c r="L70" s="31"/>
      <c r="N70" s="20">
        <f t="shared" si="20"/>
        <v>1758</v>
      </c>
      <c r="O70" s="10">
        <f t="shared" si="21"/>
        <v>18742</v>
      </c>
      <c r="P70" s="33">
        <f t="shared" si="22"/>
        <v>1</v>
      </c>
      <c r="Q70" s="36">
        <f t="shared" si="23"/>
        <v>53.356098602070219</v>
      </c>
      <c r="R70" s="34">
        <f t="shared" si="24"/>
        <v>1758</v>
      </c>
      <c r="S70" s="10">
        <f t="shared" si="25"/>
        <v>18094</v>
      </c>
      <c r="T70" s="33">
        <f t="shared" si="26"/>
        <v>1</v>
      </c>
      <c r="U70" s="36">
        <f t="shared" si="27"/>
        <v>55.266939316900633</v>
      </c>
      <c r="V70" s="38">
        <f t="shared" si="28"/>
        <v>0</v>
      </c>
      <c r="W70" s="36">
        <f t="shared" si="29"/>
        <v>0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1792</v>
      </c>
      <c r="C71" s="29"/>
      <c r="D71" s="7">
        <v>0</v>
      </c>
      <c r="E71" s="7">
        <v>0</v>
      </c>
      <c r="G71" s="31"/>
      <c r="H71" s="31"/>
      <c r="I71" s="31"/>
      <c r="J71" s="31"/>
      <c r="K71" s="31"/>
      <c r="L71" s="31"/>
      <c r="N71" s="20">
        <f t="shared" ref="N71:N73" si="30">SUM(B71:E71)</f>
        <v>1792</v>
      </c>
      <c r="O71" s="10">
        <f t="shared" ref="O71:O73" si="31">SUM(N60:N71)</f>
        <v>20534</v>
      </c>
      <c r="P71" s="33">
        <f t="shared" ref="P71:P73" si="32">SUM(G60:H71)</f>
        <v>1</v>
      </c>
      <c r="Q71" s="36">
        <f t="shared" ref="Q71:Q73" si="33">(P71*1000000)/O71</f>
        <v>48.699717541638258</v>
      </c>
      <c r="R71" s="34">
        <f t="shared" ref="R71:R73" si="34">SUM(B71,D71:E71)</f>
        <v>1792</v>
      </c>
      <c r="S71" s="10">
        <f t="shared" ref="S71:S73" si="35">SUM(R60:R71)</f>
        <v>19886</v>
      </c>
      <c r="T71" s="33">
        <f t="shared" ref="T71:T73" si="36">SUM(G60:H71)</f>
        <v>1</v>
      </c>
      <c r="U71" s="36">
        <f t="shared" ref="U71:U73" si="37">(T71*1000000)/S71</f>
        <v>50.286633812732575</v>
      </c>
      <c r="V71" s="38">
        <f t="shared" ref="V71:V73" si="38">SUM(G60:G71)</f>
        <v>0</v>
      </c>
      <c r="W71" s="36">
        <f t="shared" ref="W71:W73" si="39">(V71*100000)/O71</f>
        <v>0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>
        <v>141</v>
      </c>
      <c r="C72" s="29"/>
      <c r="D72" s="7">
        <v>0</v>
      </c>
      <c r="E72" s="7">
        <v>0</v>
      </c>
      <c r="G72" s="31"/>
      <c r="H72" s="31"/>
      <c r="I72" s="31"/>
      <c r="J72" s="31"/>
      <c r="K72" s="31"/>
      <c r="L72" s="31"/>
      <c r="N72" s="20">
        <f t="shared" si="30"/>
        <v>141</v>
      </c>
      <c r="O72" s="10">
        <f t="shared" si="31"/>
        <v>20675</v>
      </c>
      <c r="P72" s="33">
        <f t="shared" si="32"/>
        <v>1</v>
      </c>
      <c r="Q72" s="36">
        <f t="shared" si="33"/>
        <v>48.367593712212816</v>
      </c>
      <c r="R72" s="34">
        <f t="shared" si="34"/>
        <v>141</v>
      </c>
      <c r="S72" s="10">
        <f t="shared" si="35"/>
        <v>20027</v>
      </c>
      <c r="T72" s="33">
        <f t="shared" si="36"/>
        <v>1</v>
      </c>
      <c r="U72" s="36">
        <f t="shared" si="37"/>
        <v>49.932591002147099</v>
      </c>
      <c r="V72" s="38">
        <f t="shared" si="38"/>
        <v>0</v>
      </c>
      <c r="W72" s="36">
        <f t="shared" si="39"/>
        <v>0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/>
      <c r="C73" s="29"/>
      <c r="D73" s="7">
        <v>0</v>
      </c>
      <c r="E73" s="7">
        <v>0</v>
      </c>
      <c r="G73" s="31"/>
      <c r="H73" s="31"/>
      <c r="I73" s="31"/>
      <c r="J73" s="31"/>
      <c r="K73" s="31"/>
      <c r="L73" s="31"/>
      <c r="N73" s="20">
        <f t="shared" si="30"/>
        <v>0</v>
      </c>
      <c r="O73" s="10">
        <f t="shared" si="31"/>
        <v>20675</v>
      </c>
      <c r="P73" s="33">
        <f t="shared" si="32"/>
        <v>1</v>
      </c>
      <c r="Q73" s="36">
        <f t="shared" si="33"/>
        <v>48.367593712212816</v>
      </c>
      <c r="R73" s="34">
        <f t="shared" si="34"/>
        <v>0</v>
      </c>
      <c r="S73" s="10">
        <f t="shared" si="35"/>
        <v>20027</v>
      </c>
      <c r="T73" s="33">
        <f t="shared" si="36"/>
        <v>1</v>
      </c>
      <c r="U73" s="36">
        <f t="shared" si="37"/>
        <v>49.932591002147099</v>
      </c>
      <c r="V73" s="38">
        <f t="shared" si="38"/>
        <v>0</v>
      </c>
      <c r="W73" s="36">
        <f t="shared" si="39"/>
        <v>0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3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:AB62"/>
  <sheetViews>
    <sheetView zoomScale="85" zoomScaleNormal="85" workbookViewId="0">
      <pane ySplit="1" topLeftCell="A53" activePane="bottomLeft" state="frozen"/>
      <selection activeCell="D54" sqref="D54:Z56"/>
      <selection pane="bottomLeft" activeCell="P83" sqref="P83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171</v>
      </c>
      <c r="C57" s="22">
        <v>81</v>
      </c>
      <c r="D57" s="7" t="e">
        <f>#REF!</f>
        <v>#REF!</v>
      </c>
      <c r="E57" s="7" t="e">
        <f>#REF!</f>
        <v>#REF!</v>
      </c>
      <c r="G57" s="31" t="e">
        <f>#REF!</f>
        <v>#REF!</v>
      </c>
      <c r="H57" s="31" t="e">
        <f>#REF!</f>
        <v>#REF!</v>
      </c>
      <c r="I57" s="31" t="e">
        <f>#REF!</f>
        <v>#REF!</v>
      </c>
      <c r="J57" s="31" t="e">
        <f>#REF!</f>
        <v>#REF!</v>
      </c>
      <c r="K57" s="31" t="e">
        <f>#REF!</f>
        <v>#REF!</v>
      </c>
      <c r="L57" s="31" t="e">
        <f>#REF!</f>
        <v>#REF!</v>
      </c>
      <c r="N57" s="20" t="e">
        <f t="shared" ref="N57:N62" si="0">SUM(B57:E57)</f>
        <v>#REF!</v>
      </c>
      <c r="O57" s="10" t="e">
        <f t="shared" ref="O57:O62" si="1">SUM(N46:N57)</f>
        <v>#REF!</v>
      </c>
      <c r="P57" s="33" t="e">
        <f t="shared" ref="P57:P62" si="2">SUM(G46:H57)</f>
        <v>#REF!</v>
      </c>
      <c r="Q57" s="36" t="e">
        <f t="shared" ref="Q57:Q62" si="3">(P57*1000000)/O57</f>
        <v>#REF!</v>
      </c>
      <c r="R57" s="34" t="e">
        <f t="shared" ref="R57:R62" si="4">SUM(B57,D57:E57)</f>
        <v>#REF!</v>
      </c>
      <c r="S57" s="10" t="e">
        <f t="shared" ref="S57:S62" si="5">SUM(R46:R57)</f>
        <v>#REF!</v>
      </c>
      <c r="T57" s="33" t="e">
        <f t="shared" ref="T57:T62" si="6">SUM(G46:H57)</f>
        <v>#REF!</v>
      </c>
      <c r="U57" s="36" t="e">
        <f t="shared" ref="U57:U62" si="7">(T57*1000000)/S57</f>
        <v>#REF!</v>
      </c>
      <c r="V57" s="38" t="e">
        <f t="shared" ref="V57:V62" si="8">SUM(G46:G57)</f>
        <v>#REF!</v>
      </c>
      <c r="W57" s="36" t="e">
        <f t="shared" ref="W57:W62" si="9">(V57*100000)/O57</f>
        <v>#REF!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4331</v>
      </c>
      <c r="C58" s="29">
        <v>243</v>
      </c>
      <c r="D58" s="7" t="e">
        <f>#REF!</f>
        <v>#REF!</v>
      </c>
      <c r="E58" s="7" t="e">
        <f>#REF!</f>
        <v>#REF!</v>
      </c>
      <c r="G58" s="31" t="e">
        <f>#REF!</f>
        <v>#REF!</v>
      </c>
      <c r="H58" s="31" t="e">
        <f>#REF!</f>
        <v>#REF!</v>
      </c>
      <c r="I58" s="31" t="e">
        <f>#REF!</f>
        <v>#REF!</v>
      </c>
      <c r="J58" s="31" t="e">
        <f>#REF!</f>
        <v>#REF!</v>
      </c>
      <c r="K58" s="31" t="e">
        <f>#REF!</f>
        <v>#REF!</v>
      </c>
      <c r="L58" s="31" t="e">
        <f>#REF!</f>
        <v>#REF!</v>
      </c>
      <c r="N58" s="20" t="e">
        <f t="shared" si="0"/>
        <v>#REF!</v>
      </c>
      <c r="O58" s="10" t="e">
        <f t="shared" si="1"/>
        <v>#REF!</v>
      </c>
      <c r="P58" s="33" t="e">
        <f t="shared" si="2"/>
        <v>#REF!</v>
      </c>
      <c r="Q58" s="36" t="e">
        <f t="shared" si="3"/>
        <v>#REF!</v>
      </c>
      <c r="R58" s="34" t="e">
        <f t="shared" si="4"/>
        <v>#REF!</v>
      </c>
      <c r="S58" s="10" t="e">
        <f t="shared" si="5"/>
        <v>#REF!</v>
      </c>
      <c r="T58" s="33" t="e">
        <f t="shared" si="6"/>
        <v>#REF!</v>
      </c>
      <c r="U58" s="36" t="e">
        <f t="shared" si="7"/>
        <v>#REF!</v>
      </c>
      <c r="V58" s="38" t="e">
        <f t="shared" si="8"/>
        <v>#REF!</v>
      </c>
      <c r="W58" s="36" t="e">
        <f t="shared" si="9"/>
        <v>#REF!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4006</v>
      </c>
      <c r="C59" s="29">
        <v>216</v>
      </c>
      <c r="D59" s="7" t="e">
        <f>#REF!</f>
        <v>#REF!</v>
      </c>
      <c r="E59" s="7" t="e">
        <f>#REF!</f>
        <v>#REF!</v>
      </c>
      <c r="G59" s="31" t="e">
        <f>#REF!</f>
        <v>#REF!</v>
      </c>
      <c r="H59" s="31" t="e">
        <f>#REF!</f>
        <v>#REF!</v>
      </c>
      <c r="I59" s="31" t="e">
        <f>#REF!</f>
        <v>#REF!</v>
      </c>
      <c r="J59" s="31" t="e">
        <f>#REF!</f>
        <v>#REF!</v>
      </c>
      <c r="K59" s="31" t="e">
        <f>#REF!</f>
        <v>#REF!</v>
      </c>
      <c r="L59" s="31" t="e">
        <f>#REF!</f>
        <v>#REF!</v>
      </c>
      <c r="N59" s="20" t="e">
        <f t="shared" si="0"/>
        <v>#REF!</v>
      </c>
      <c r="O59" s="10" t="e">
        <f t="shared" si="1"/>
        <v>#REF!</v>
      </c>
      <c r="P59" s="33" t="e">
        <f t="shared" si="2"/>
        <v>#REF!</v>
      </c>
      <c r="Q59" s="36" t="e">
        <f t="shared" si="3"/>
        <v>#REF!</v>
      </c>
      <c r="R59" s="34" t="e">
        <f t="shared" si="4"/>
        <v>#REF!</v>
      </c>
      <c r="S59" s="10" t="e">
        <f t="shared" si="5"/>
        <v>#REF!</v>
      </c>
      <c r="T59" s="33" t="e">
        <f t="shared" si="6"/>
        <v>#REF!</v>
      </c>
      <c r="U59" s="36" t="e">
        <f t="shared" si="7"/>
        <v>#REF!</v>
      </c>
      <c r="V59" s="38" t="e">
        <f t="shared" si="8"/>
        <v>#REF!</v>
      </c>
      <c r="W59" s="36" t="e">
        <f t="shared" si="9"/>
        <v>#REF!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3463</v>
      </c>
      <c r="C60" s="29">
        <v>153</v>
      </c>
      <c r="D60" s="7" t="e">
        <f>#REF!</f>
        <v>#REF!</v>
      </c>
      <c r="E60" s="7" t="e">
        <f>#REF!</f>
        <v>#REF!</v>
      </c>
      <c r="G60" s="31" t="e">
        <f>#REF!</f>
        <v>#REF!</v>
      </c>
      <c r="H60" s="31" t="e">
        <f>#REF!</f>
        <v>#REF!</v>
      </c>
      <c r="I60" s="31" t="e">
        <f>#REF!</f>
        <v>#REF!</v>
      </c>
      <c r="J60" s="31" t="e">
        <f>#REF!</f>
        <v>#REF!</v>
      </c>
      <c r="K60" s="31" t="e">
        <f>#REF!</f>
        <v>#REF!</v>
      </c>
      <c r="L60" s="31" t="e">
        <f>#REF!</f>
        <v>#REF!</v>
      </c>
      <c r="N60" s="20" t="e">
        <f t="shared" si="0"/>
        <v>#REF!</v>
      </c>
      <c r="O60" s="10" t="e">
        <f t="shared" si="1"/>
        <v>#REF!</v>
      </c>
      <c r="P60" s="33" t="e">
        <f t="shared" si="2"/>
        <v>#REF!</v>
      </c>
      <c r="Q60" s="36" t="e">
        <f t="shared" si="3"/>
        <v>#REF!</v>
      </c>
      <c r="R60" s="34" t="e">
        <f t="shared" si="4"/>
        <v>#REF!</v>
      </c>
      <c r="S60" s="10" t="e">
        <f t="shared" si="5"/>
        <v>#REF!</v>
      </c>
      <c r="T60" s="33" t="e">
        <f t="shared" si="6"/>
        <v>#REF!</v>
      </c>
      <c r="U60" s="36" t="e">
        <f t="shared" si="7"/>
        <v>#REF!</v>
      </c>
      <c r="V60" s="38" t="e">
        <f t="shared" si="8"/>
        <v>#REF!</v>
      </c>
      <c r="W60" s="36" t="e">
        <f t="shared" si="9"/>
        <v>#REF!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1975</v>
      </c>
      <c r="C61" s="29">
        <v>225</v>
      </c>
      <c r="D61" s="7" t="e">
        <f>#REF!</f>
        <v>#REF!</v>
      </c>
      <c r="E61" s="7" t="e">
        <f>#REF!</f>
        <v>#REF!</v>
      </c>
      <c r="G61" s="31" t="e">
        <f>#REF!</f>
        <v>#REF!</v>
      </c>
      <c r="H61" s="31" t="e">
        <f>#REF!</f>
        <v>#REF!</v>
      </c>
      <c r="I61" s="31" t="e">
        <f>#REF!</f>
        <v>#REF!</v>
      </c>
      <c r="J61" s="31" t="e">
        <f>#REF!</f>
        <v>#REF!</v>
      </c>
      <c r="K61" s="31" t="e">
        <f>#REF!</f>
        <v>#REF!</v>
      </c>
      <c r="L61" s="31" t="e">
        <f>#REF!</f>
        <v>#REF!</v>
      </c>
      <c r="N61" s="20" t="e">
        <f t="shared" si="0"/>
        <v>#REF!</v>
      </c>
      <c r="O61" s="10" t="e">
        <f t="shared" si="1"/>
        <v>#REF!</v>
      </c>
      <c r="P61" s="33" t="e">
        <f t="shared" si="2"/>
        <v>#REF!</v>
      </c>
      <c r="Q61" s="36" t="e">
        <f t="shared" si="3"/>
        <v>#REF!</v>
      </c>
      <c r="R61" s="34" t="e">
        <f t="shared" si="4"/>
        <v>#REF!</v>
      </c>
      <c r="S61" s="10" t="e">
        <f t="shared" si="5"/>
        <v>#REF!</v>
      </c>
      <c r="T61" s="33" t="e">
        <f t="shared" si="6"/>
        <v>#REF!</v>
      </c>
      <c r="U61" s="36" t="e">
        <f t="shared" si="7"/>
        <v>#REF!</v>
      </c>
      <c r="V61" s="38" t="e">
        <f t="shared" si="8"/>
        <v>#REF!</v>
      </c>
      <c r="W61" s="36" t="e">
        <f t="shared" si="9"/>
        <v>#REF!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3544</v>
      </c>
      <c r="C62" s="29">
        <v>153</v>
      </c>
      <c r="D62" s="7" t="e">
        <f>#REF!</f>
        <v>#REF!</v>
      </c>
      <c r="E62" s="7" t="e">
        <f>#REF!</f>
        <v>#REF!</v>
      </c>
      <c r="G62" s="31" t="e">
        <f>#REF!</f>
        <v>#REF!</v>
      </c>
      <c r="H62" s="31" t="e">
        <f>#REF!</f>
        <v>#REF!</v>
      </c>
      <c r="I62" s="31" t="e">
        <f>#REF!</f>
        <v>#REF!</v>
      </c>
      <c r="J62" s="31" t="e">
        <f>#REF!</f>
        <v>#REF!</v>
      </c>
      <c r="K62" s="31" t="e">
        <f>#REF!</f>
        <v>#REF!</v>
      </c>
      <c r="L62" s="31" t="e">
        <f>#REF!</f>
        <v>#REF!</v>
      </c>
      <c r="N62" s="20" t="e">
        <f t="shared" si="0"/>
        <v>#REF!</v>
      </c>
      <c r="O62" s="10" t="e">
        <f t="shared" si="1"/>
        <v>#REF!</v>
      </c>
      <c r="P62" s="33" t="e">
        <f t="shared" si="2"/>
        <v>#REF!</v>
      </c>
      <c r="Q62" s="36" t="e">
        <f t="shared" si="3"/>
        <v>#REF!</v>
      </c>
      <c r="R62" s="34" t="e">
        <f t="shared" si="4"/>
        <v>#REF!</v>
      </c>
      <c r="S62" s="10" t="e">
        <f t="shared" si="5"/>
        <v>#REF!</v>
      </c>
      <c r="T62" s="33" t="e">
        <f t="shared" si="6"/>
        <v>#REF!</v>
      </c>
      <c r="U62" s="36" t="e">
        <f t="shared" si="7"/>
        <v>#REF!</v>
      </c>
      <c r="V62" s="38" t="e">
        <f t="shared" si="8"/>
        <v>#REF!</v>
      </c>
      <c r="W62" s="36" t="e">
        <f t="shared" si="9"/>
        <v>#REF!</v>
      </c>
      <c r="X62" s="41"/>
      <c r="Y62" s="1"/>
      <c r="Z62" s="1"/>
      <c r="AA62" s="1"/>
      <c r="AB62" s="1">
        <v>2</v>
      </c>
    </row>
  </sheetData>
  <phoneticPr fontId="9" type="noConversion"/>
  <conditionalFormatting sqref="G2:L62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AB66"/>
  <sheetViews>
    <sheetView zoomScale="70" zoomScaleNormal="70" workbookViewId="0">
      <pane ySplit="1" topLeftCell="A48" activePane="bottomLeft" state="frozen"/>
      <selection activeCell="R97" sqref="R97"/>
      <selection pane="bottomLeft" activeCell="Y84" sqref="Y84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612</v>
      </c>
      <c r="C62" s="29"/>
      <c r="D62" s="7"/>
      <c r="E62" s="7"/>
      <c r="G62" s="31"/>
      <c r="H62" s="31"/>
      <c r="I62" s="31"/>
      <c r="J62" s="31"/>
      <c r="K62" s="31"/>
      <c r="L62" s="31"/>
      <c r="N62" s="20">
        <f>SUM(B62:E62)</f>
        <v>612</v>
      </c>
      <c r="O62" s="10">
        <f>SUM(N51:N62)</f>
        <v>612</v>
      </c>
      <c r="P62" s="33">
        <f>SUM(G51:H62)</f>
        <v>0</v>
      </c>
      <c r="Q62" s="36">
        <f>(P62*1000000)/O62</f>
        <v>0</v>
      </c>
      <c r="R62" s="34">
        <f>SUM(B62,D62:E62)</f>
        <v>612</v>
      </c>
      <c r="S62" s="10">
        <f>SUM(R51:R62)</f>
        <v>612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1994</v>
      </c>
      <c r="C63" s="29"/>
      <c r="D63" s="7"/>
      <c r="E63" s="7"/>
      <c r="G63" s="31"/>
      <c r="H63" s="31"/>
      <c r="I63" s="31"/>
      <c r="J63" s="31"/>
      <c r="K63" s="31"/>
      <c r="L63" s="31"/>
      <c r="N63" s="20">
        <f>SUM(B63:E63)</f>
        <v>1994</v>
      </c>
      <c r="O63" s="10">
        <f>SUM(N52:N63)</f>
        <v>2606</v>
      </c>
      <c r="P63" s="33">
        <f>SUM(G52:H63)</f>
        <v>0</v>
      </c>
      <c r="Q63" s="36">
        <f>(P63*1000000)/O63</f>
        <v>0</v>
      </c>
      <c r="R63" s="34">
        <f>SUM(B63,D63:E63)</f>
        <v>1994</v>
      </c>
      <c r="S63" s="10">
        <f>SUM(R52:R63)</f>
        <v>2606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1798</v>
      </c>
      <c r="C64" s="29"/>
      <c r="D64" s="7"/>
      <c r="E64" s="7"/>
      <c r="G64" s="31"/>
      <c r="H64" s="31"/>
      <c r="I64" s="31"/>
      <c r="J64" s="31"/>
      <c r="K64" s="31"/>
      <c r="L64" s="31"/>
      <c r="N64" s="20">
        <f>SUM(B64:E64)</f>
        <v>1798</v>
      </c>
      <c r="O64" s="10">
        <f>SUM(N53:N64)</f>
        <v>4404</v>
      </c>
      <c r="P64" s="33">
        <f>SUM(G53:H64)</f>
        <v>0</v>
      </c>
      <c r="Q64" s="36">
        <f>(P64*1000000)/O64</f>
        <v>0</v>
      </c>
      <c r="R64" s="34">
        <f>SUM(B64,D64:E64)</f>
        <v>1798</v>
      </c>
      <c r="S64" s="10">
        <f>SUM(R53:R64)</f>
        <v>4404</v>
      </c>
      <c r="T64" s="33">
        <f>SUM(G53:H64)</f>
        <v>0</v>
      </c>
      <c r="U64" s="36">
        <f>(T64*1000000)/S64</f>
        <v>0</v>
      </c>
      <c r="V64" s="38">
        <f>SUM(G53:G64)</f>
        <v>0</v>
      </c>
      <c r="W64" s="36">
        <f>(V64*100000)/O64</f>
        <v>0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1394</v>
      </c>
      <c r="C65" s="29"/>
      <c r="D65" s="7"/>
      <c r="E65" s="7"/>
      <c r="G65" s="31"/>
      <c r="H65" s="31"/>
      <c r="I65" s="31"/>
      <c r="J65" s="31"/>
      <c r="K65" s="31"/>
      <c r="L65" s="31"/>
      <c r="N65" s="20">
        <f t="shared" ref="N65:N66" si="0">SUM(B65:E65)</f>
        <v>1394</v>
      </c>
      <c r="O65" s="10">
        <f t="shared" ref="O65:O66" si="1">SUM(N54:N65)</f>
        <v>5798</v>
      </c>
      <c r="P65" s="33">
        <f t="shared" ref="P65:P66" si="2">SUM(G54:H65)</f>
        <v>0</v>
      </c>
      <c r="Q65" s="36">
        <f t="shared" ref="Q65:Q66" si="3">(P65*1000000)/O65</f>
        <v>0</v>
      </c>
      <c r="R65" s="34">
        <f t="shared" ref="R65:R66" si="4">SUM(B65,D65:E65)</f>
        <v>1394</v>
      </c>
      <c r="S65" s="10">
        <f t="shared" ref="S65:S66" si="5">SUM(R54:R65)</f>
        <v>5798</v>
      </c>
      <c r="T65" s="33">
        <f t="shared" ref="T65:T66" si="6">SUM(G54:H65)</f>
        <v>0</v>
      </c>
      <c r="U65" s="36">
        <f t="shared" ref="U65:U66" si="7">(T65*1000000)/S65</f>
        <v>0</v>
      </c>
      <c r="V65" s="38">
        <f t="shared" ref="V65:V66" si="8">SUM(G54:G65)</f>
        <v>0</v>
      </c>
      <c r="W65" s="36">
        <f t="shared" ref="W65:W66" si="9">(V65*100000)/O65</f>
        <v>0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1628</v>
      </c>
      <c r="C66" s="29"/>
      <c r="D66" s="7"/>
      <c r="E66" s="7"/>
      <c r="G66" s="31"/>
      <c r="H66" s="31"/>
      <c r="I66" s="31"/>
      <c r="J66" s="31"/>
      <c r="K66" s="31"/>
      <c r="L66" s="31"/>
      <c r="N66" s="20">
        <f t="shared" si="0"/>
        <v>1628</v>
      </c>
      <c r="O66" s="10">
        <f t="shared" si="1"/>
        <v>7426</v>
      </c>
      <c r="P66" s="33">
        <f t="shared" si="2"/>
        <v>0</v>
      </c>
      <c r="Q66" s="36">
        <f t="shared" si="3"/>
        <v>0</v>
      </c>
      <c r="R66" s="34">
        <f t="shared" si="4"/>
        <v>1628</v>
      </c>
      <c r="S66" s="10">
        <f t="shared" si="5"/>
        <v>7426</v>
      </c>
      <c r="T66" s="33">
        <f t="shared" si="6"/>
        <v>0</v>
      </c>
      <c r="U66" s="36">
        <f t="shared" si="7"/>
        <v>0</v>
      </c>
      <c r="V66" s="38">
        <f t="shared" si="8"/>
        <v>0</v>
      </c>
      <c r="W66" s="36">
        <f t="shared" si="9"/>
        <v>0</v>
      </c>
      <c r="X66" s="41"/>
      <c r="Y66" s="1"/>
      <c r="Z66" s="1"/>
      <c r="AA66" s="1"/>
      <c r="AB66" s="1">
        <v>2</v>
      </c>
    </row>
  </sheetData>
  <phoneticPr fontId="9" type="noConversion"/>
  <conditionalFormatting sqref="G2:L66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B73"/>
  <sheetViews>
    <sheetView zoomScale="70" zoomScaleNormal="70" workbookViewId="0">
      <pane ySplit="1" topLeftCell="A59" activePane="bottomLeft" state="frozen"/>
      <selection activeCell="D54" sqref="D54:Z56"/>
      <selection pane="bottomLeft" activeCell="C74" sqref="C74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/>
      <c r="C62" s="29"/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/>
      <c r="C63" s="29">
        <v>54</v>
      </c>
      <c r="D63" s="7"/>
      <c r="E63" s="7"/>
      <c r="G63" s="31"/>
      <c r="H63" s="31"/>
      <c r="I63" s="31"/>
      <c r="J63" s="31"/>
      <c r="K63" s="31"/>
      <c r="L63" s="31"/>
      <c r="N63" s="20"/>
      <c r="O63" s="10"/>
      <c r="P63" s="33"/>
      <c r="Q63" s="36"/>
      <c r="R63" s="34"/>
      <c r="S63" s="10"/>
      <c r="T63" s="33"/>
      <c r="U63" s="36"/>
      <c r="V63" s="38"/>
      <c r="W63" s="36"/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1207</v>
      </c>
      <c r="C64" s="29">
        <v>198</v>
      </c>
      <c r="D64" s="7">
        <v>0</v>
      </c>
      <c r="E64" s="7">
        <v>0</v>
      </c>
      <c r="G64" s="31"/>
      <c r="H64" s="31">
        <v>1</v>
      </c>
      <c r="I64" s="31"/>
      <c r="J64" s="31"/>
      <c r="K64" s="31"/>
      <c r="L64" s="31">
        <v>2</v>
      </c>
      <c r="N64" s="20">
        <f>SUM(B64:E64)</f>
        <v>1405</v>
      </c>
      <c r="O64" s="10">
        <f>SUM(N53:N64)</f>
        <v>1405</v>
      </c>
      <c r="P64" s="33">
        <f>SUM(G53:H64)</f>
        <v>1</v>
      </c>
      <c r="Q64" s="36">
        <f>(P64*1000000)/O64</f>
        <v>711.74377224199293</v>
      </c>
      <c r="R64" s="34">
        <f>SUM(B64,D64:E64)</f>
        <v>1207</v>
      </c>
      <c r="S64" s="10">
        <f>SUM(R53:R64)</f>
        <v>1207</v>
      </c>
      <c r="T64" s="33">
        <f>SUM(G53:H64)</f>
        <v>1</v>
      </c>
      <c r="U64" s="36">
        <f>(T64*1000000)/S64</f>
        <v>828.50041425020709</v>
      </c>
      <c r="V64" s="38">
        <f>SUM(G53:G64)</f>
        <v>0</v>
      </c>
      <c r="W64" s="36">
        <f>(V64*100000)/O64</f>
        <v>0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2179</v>
      </c>
      <c r="C65" s="29">
        <v>216</v>
      </c>
      <c r="D65" s="7">
        <v>0</v>
      </c>
      <c r="E65" s="7">
        <v>0</v>
      </c>
      <c r="G65" s="31"/>
      <c r="H65" s="31"/>
      <c r="I65" s="31"/>
      <c r="J65" s="31"/>
      <c r="K65" s="31"/>
      <c r="L65" s="31">
        <v>2</v>
      </c>
      <c r="N65" s="20">
        <f t="shared" ref="N65:N66" si="0">SUM(B65:E65)</f>
        <v>2395</v>
      </c>
      <c r="O65" s="10">
        <f t="shared" ref="O65:O66" si="1">SUM(N54:N65)</f>
        <v>3800</v>
      </c>
      <c r="P65" s="33">
        <f t="shared" ref="P65:P66" si="2">SUM(G54:H65)</f>
        <v>1</v>
      </c>
      <c r="Q65" s="36">
        <f t="shared" ref="Q65:Q66" si="3">(P65*1000000)/O65</f>
        <v>263.15789473684208</v>
      </c>
      <c r="R65" s="34">
        <f t="shared" ref="R65:R66" si="4">SUM(B65,D65:E65)</f>
        <v>2179</v>
      </c>
      <c r="S65" s="10">
        <f t="shared" ref="S65:S66" si="5">SUM(R54:R65)</f>
        <v>3386</v>
      </c>
      <c r="T65" s="33">
        <f t="shared" ref="T65:T66" si="6">SUM(G54:H65)</f>
        <v>1</v>
      </c>
      <c r="U65" s="36">
        <f t="shared" ref="U65:U66" si="7">(T65*1000000)/S65</f>
        <v>295.33372711163616</v>
      </c>
      <c r="V65" s="38">
        <f t="shared" ref="V65:V66" si="8">SUM(G54:G65)</f>
        <v>0</v>
      </c>
      <c r="W65" s="36">
        <f t="shared" ref="W65:W66" si="9">(V65*100000)/O65</f>
        <v>0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1226</v>
      </c>
      <c r="C66" s="29">
        <v>216</v>
      </c>
      <c r="D66" s="7">
        <v>0</v>
      </c>
      <c r="E66" s="7">
        <v>0</v>
      </c>
      <c r="G66" s="31"/>
      <c r="H66" s="31"/>
      <c r="I66" s="31"/>
      <c r="J66" s="31"/>
      <c r="K66" s="31"/>
      <c r="L66" s="31">
        <v>1</v>
      </c>
      <c r="N66" s="20">
        <f t="shared" si="0"/>
        <v>1442</v>
      </c>
      <c r="O66" s="10">
        <f t="shared" si="1"/>
        <v>5242</v>
      </c>
      <c r="P66" s="33">
        <f t="shared" si="2"/>
        <v>1</v>
      </c>
      <c r="Q66" s="36">
        <f t="shared" si="3"/>
        <v>190.76688286913392</v>
      </c>
      <c r="R66" s="34">
        <f t="shared" si="4"/>
        <v>1226</v>
      </c>
      <c r="S66" s="10">
        <f t="shared" si="5"/>
        <v>4612</v>
      </c>
      <c r="T66" s="33">
        <f t="shared" si="6"/>
        <v>1</v>
      </c>
      <c r="U66" s="36">
        <f t="shared" si="7"/>
        <v>216.82567215958369</v>
      </c>
      <c r="V66" s="38">
        <f t="shared" si="8"/>
        <v>0</v>
      </c>
      <c r="W66" s="36">
        <f t="shared" si="9"/>
        <v>0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>
        <v>1330</v>
      </c>
      <c r="C67" s="29">
        <v>225</v>
      </c>
      <c r="D67" s="7">
        <v>0</v>
      </c>
      <c r="E67" s="7">
        <v>0</v>
      </c>
      <c r="G67" s="31"/>
      <c r="H67" s="31"/>
      <c r="I67" s="31"/>
      <c r="J67" s="31"/>
      <c r="K67" s="31"/>
      <c r="L67" s="31">
        <v>1</v>
      </c>
      <c r="N67" s="20">
        <f t="shared" ref="N67:N73" si="10">SUM(B67:E67)</f>
        <v>1555</v>
      </c>
      <c r="O67" s="10">
        <f t="shared" ref="O67:O73" si="11">SUM(N56:N67)</f>
        <v>6797</v>
      </c>
      <c r="P67" s="33">
        <f t="shared" ref="P67:P73" si="12">SUM(G56:H67)</f>
        <v>1</v>
      </c>
      <c r="Q67" s="36">
        <f t="shared" ref="Q67:Q73" si="13">(P67*1000000)/O67</f>
        <v>147.12373105781964</v>
      </c>
      <c r="R67" s="34">
        <f t="shared" ref="R67:R73" si="14">SUM(B67,D67:E67)</f>
        <v>1330</v>
      </c>
      <c r="S67" s="10">
        <f t="shared" ref="S67:S73" si="15">SUM(R56:R67)</f>
        <v>5942</v>
      </c>
      <c r="T67" s="33">
        <f t="shared" ref="T67:T73" si="16">SUM(G56:H67)</f>
        <v>1</v>
      </c>
      <c r="U67" s="36">
        <f t="shared" ref="U67:U73" si="17">(T67*1000000)/S67</f>
        <v>168.29350387075058</v>
      </c>
      <c r="V67" s="38">
        <f t="shared" ref="V67:V73" si="18">SUM(G56:G67)</f>
        <v>0</v>
      </c>
      <c r="W67" s="36">
        <f t="shared" ref="W67:W73" si="19">(V67*100000)/O67</f>
        <v>0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2386</v>
      </c>
      <c r="C68" s="29">
        <v>234</v>
      </c>
      <c r="D68" s="7">
        <v>0</v>
      </c>
      <c r="E68" s="7">
        <v>0</v>
      </c>
      <c r="G68" s="31">
        <v>1</v>
      </c>
      <c r="H68" s="31"/>
      <c r="I68" s="31"/>
      <c r="J68" s="31"/>
      <c r="K68" s="31"/>
      <c r="L68" s="31">
        <v>1</v>
      </c>
      <c r="N68" s="20">
        <f t="shared" si="10"/>
        <v>2620</v>
      </c>
      <c r="O68" s="10">
        <f t="shared" si="11"/>
        <v>9417</v>
      </c>
      <c r="P68" s="33">
        <f t="shared" si="12"/>
        <v>2</v>
      </c>
      <c r="Q68" s="36">
        <f t="shared" si="13"/>
        <v>212.38186258893489</v>
      </c>
      <c r="R68" s="34">
        <f t="shared" si="14"/>
        <v>2386</v>
      </c>
      <c r="S68" s="10">
        <f t="shared" si="15"/>
        <v>8328</v>
      </c>
      <c r="T68" s="33">
        <f t="shared" si="16"/>
        <v>2</v>
      </c>
      <c r="U68" s="36">
        <f t="shared" si="17"/>
        <v>240.15369836695484</v>
      </c>
      <c r="V68" s="38">
        <f t="shared" si="18"/>
        <v>1</v>
      </c>
      <c r="W68" s="36">
        <f t="shared" si="19"/>
        <v>10.619093129446746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2659</v>
      </c>
      <c r="C69" s="29">
        <v>252</v>
      </c>
      <c r="D69" s="7">
        <v>0</v>
      </c>
      <c r="E69" s="7">
        <v>0</v>
      </c>
      <c r="G69" s="31"/>
      <c r="H69" s="31"/>
      <c r="I69" s="31"/>
      <c r="J69" s="31"/>
      <c r="K69" s="31"/>
      <c r="L69" s="31">
        <v>1</v>
      </c>
      <c r="N69" s="20">
        <f t="shared" si="10"/>
        <v>2911</v>
      </c>
      <c r="O69" s="10">
        <f t="shared" si="11"/>
        <v>12328</v>
      </c>
      <c r="P69" s="33">
        <f t="shared" si="12"/>
        <v>2</v>
      </c>
      <c r="Q69" s="36">
        <f t="shared" si="13"/>
        <v>162.23231667748215</v>
      </c>
      <c r="R69" s="34">
        <f t="shared" si="14"/>
        <v>2659</v>
      </c>
      <c r="S69" s="10">
        <f t="shared" si="15"/>
        <v>10987</v>
      </c>
      <c r="T69" s="33">
        <f t="shared" si="16"/>
        <v>2</v>
      </c>
      <c r="U69" s="36">
        <f t="shared" si="17"/>
        <v>182.03331209611358</v>
      </c>
      <c r="V69" s="38">
        <f t="shared" si="18"/>
        <v>1</v>
      </c>
      <c r="W69" s="36">
        <f t="shared" si="19"/>
        <v>8.111615833874108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2395</v>
      </c>
      <c r="C70" s="29">
        <v>252</v>
      </c>
      <c r="D70" s="7">
        <v>0</v>
      </c>
      <c r="E70" s="7">
        <v>0</v>
      </c>
      <c r="G70" s="31"/>
      <c r="H70" s="31"/>
      <c r="I70" s="31"/>
      <c r="J70" s="31"/>
      <c r="K70" s="31"/>
      <c r="L70" s="31">
        <v>1</v>
      </c>
      <c r="N70" s="20">
        <f t="shared" si="10"/>
        <v>2647</v>
      </c>
      <c r="O70" s="10">
        <f t="shared" si="11"/>
        <v>14975</v>
      </c>
      <c r="P70" s="33">
        <f t="shared" si="12"/>
        <v>2</v>
      </c>
      <c r="Q70" s="36">
        <f t="shared" si="13"/>
        <v>133.55592654424041</v>
      </c>
      <c r="R70" s="34">
        <f t="shared" si="14"/>
        <v>2395</v>
      </c>
      <c r="S70" s="10">
        <f t="shared" si="15"/>
        <v>13382</v>
      </c>
      <c r="T70" s="33">
        <f t="shared" si="16"/>
        <v>2</v>
      </c>
      <c r="U70" s="36">
        <f t="shared" si="17"/>
        <v>149.45449110745778</v>
      </c>
      <c r="V70" s="38">
        <f t="shared" si="18"/>
        <v>1</v>
      </c>
      <c r="W70" s="36">
        <f t="shared" si="19"/>
        <v>6.67779632721202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2864</v>
      </c>
      <c r="C71" s="29">
        <v>243</v>
      </c>
      <c r="D71" s="7">
        <v>0</v>
      </c>
      <c r="E71" s="7">
        <v>0</v>
      </c>
      <c r="G71" s="31"/>
      <c r="H71" s="31"/>
      <c r="I71" s="31"/>
      <c r="J71" s="31"/>
      <c r="K71" s="31"/>
      <c r="L71" s="31">
        <v>1</v>
      </c>
      <c r="N71" s="20">
        <f t="shared" si="10"/>
        <v>3107</v>
      </c>
      <c r="O71" s="10">
        <f t="shared" si="11"/>
        <v>18082</v>
      </c>
      <c r="P71" s="33">
        <f t="shared" si="12"/>
        <v>2</v>
      </c>
      <c r="Q71" s="36">
        <f t="shared" si="13"/>
        <v>110.60723371308484</v>
      </c>
      <c r="R71" s="34">
        <f t="shared" si="14"/>
        <v>2864</v>
      </c>
      <c r="S71" s="10">
        <f t="shared" si="15"/>
        <v>16246</v>
      </c>
      <c r="T71" s="33">
        <f t="shared" si="16"/>
        <v>2</v>
      </c>
      <c r="U71" s="36">
        <f t="shared" si="17"/>
        <v>123.10722639418934</v>
      </c>
      <c r="V71" s="38">
        <f t="shared" si="18"/>
        <v>1</v>
      </c>
      <c r="W71" s="36">
        <f t="shared" si="19"/>
        <v>5.5303616856542419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>
        <v>2748</v>
      </c>
      <c r="C72" s="29">
        <v>288</v>
      </c>
      <c r="D72" s="7">
        <v>0</v>
      </c>
      <c r="E72" s="7">
        <v>0</v>
      </c>
      <c r="G72" s="31"/>
      <c r="H72" s="31"/>
      <c r="I72" s="31"/>
      <c r="J72" s="31"/>
      <c r="K72" s="31"/>
      <c r="L72" s="31">
        <v>1</v>
      </c>
      <c r="N72" s="20">
        <f t="shared" si="10"/>
        <v>3036</v>
      </c>
      <c r="O72" s="10">
        <f t="shared" si="11"/>
        <v>21118</v>
      </c>
      <c r="P72" s="33">
        <f t="shared" si="12"/>
        <v>2</v>
      </c>
      <c r="Q72" s="36">
        <f t="shared" si="13"/>
        <v>94.705938062316505</v>
      </c>
      <c r="R72" s="34">
        <f t="shared" si="14"/>
        <v>2748</v>
      </c>
      <c r="S72" s="10">
        <f t="shared" si="15"/>
        <v>18994</v>
      </c>
      <c r="T72" s="33">
        <f t="shared" si="16"/>
        <v>2</v>
      </c>
      <c r="U72" s="36">
        <f t="shared" si="17"/>
        <v>105.29640939243971</v>
      </c>
      <c r="V72" s="38">
        <f t="shared" si="18"/>
        <v>1</v>
      </c>
      <c r="W72" s="36">
        <f t="shared" si="19"/>
        <v>4.7352969031158256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>
        <v>3115</v>
      </c>
      <c r="C73" s="29">
        <v>342</v>
      </c>
      <c r="D73" s="7">
        <v>0</v>
      </c>
      <c r="E73" s="7">
        <v>0</v>
      </c>
      <c r="G73" s="31"/>
      <c r="H73" s="31"/>
      <c r="I73" s="31"/>
      <c r="J73" s="31"/>
      <c r="K73" s="31"/>
      <c r="L73" s="31">
        <v>1</v>
      </c>
      <c r="N73" s="20">
        <f t="shared" si="10"/>
        <v>3457</v>
      </c>
      <c r="O73" s="10">
        <f t="shared" si="11"/>
        <v>24575</v>
      </c>
      <c r="P73" s="33">
        <f t="shared" si="12"/>
        <v>2</v>
      </c>
      <c r="Q73" s="36">
        <f t="shared" si="13"/>
        <v>81.383519837232967</v>
      </c>
      <c r="R73" s="34">
        <f t="shared" si="14"/>
        <v>3115</v>
      </c>
      <c r="S73" s="10">
        <f t="shared" si="15"/>
        <v>22109</v>
      </c>
      <c r="T73" s="33">
        <f t="shared" si="16"/>
        <v>2</v>
      </c>
      <c r="U73" s="36">
        <f t="shared" si="17"/>
        <v>90.460898276719888</v>
      </c>
      <c r="V73" s="38">
        <f t="shared" si="18"/>
        <v>1</v>
      </c>
      <c r="W73" s="36">
        <f t="shared" si="19"/>
        <v>4.0691759918616484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2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AC78"/>
  <sheetViews>
    <sheetView zoomScale="85" zoomScaleNormal="85" workbookViewId="0">
      <pane ySplit="1" topLeftCell="A62" activePane="bottomLeft" state="frozen"/>
      <selection activeCell="N98" sqref="N98"/>
      <selection pane="bottomLeft" activeCell="S86" sqref="S86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1161</v>
      </c>
      <c r="C62" s="29">
        <v>117</v>
      </c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387</v>
      </c>
      <c r="C63" s="29">
        <v>153</v>
      </c>
      <c r="D63" s="7"/>
      <c r="E63" s="7"/>
      <c r="G63" s="31"/>
      <c r="H63" s="31"/>
      <c r="I63" s="31"/>
      <c r="J63" s="31"/>
      <c r="K63" s="31"/>
      <c r="L63" s="31"/>
      <c r="N63" s="20"/>
      <c r="O63" s="10"/>
      <c r="P63" s="33"/>
      <c r="Q63" s="36"/>
      <c r="R63" s="34"/>
      <c r="S63" s="10"/>
      <c r="T63" s="33"/>
      <c r="U63" s="36"/>
      <c r="V63" s="38"/>
      <c r="W63" s="36"/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1677</v>
      </c>
      <c r="C64" s="29">
        <v>261</v>
      </c>
      <c r="D64" s="7">
        <v>0</v>
      </c>
      <c r="E64" s="7">
        <v>0</v>
      </c>
      <c r="G64" s="31"/>
      <c r="H64" s="31"/>
      <c r="I64" s="31"/>
      <c r="J64" s="31"/>
      <c r="K64" s="31">
        <v>1</v>
      </c>
      <c r="L64" s="31"/>
      <c r="N64" s="20">
        <f>SUM(B64:E64)</f>
        <v>1938</v>
      </c>
      <c r="O64" s="10">
        <f>SUM(N53:N64)</f>
        <v>1938</v>
      </c>
      <c r="P64" s="33">
        <f>SUM(G53:H64)</f>
        <v>0</v>
      </c>
      <c r="Q64" s="36">
        <f>(P64*1000000)/O64</f>
        <v>0</v>
      </c>
      <c r="R64" s="34">
        <f>SUM(B64,D64:E64)</f>
        <v>1677</v>
      </c>
      <c r="S64" s="10">
        <f>SUM(R53:R64)</f>
        <v>1677</v>
      </c>
      <c r="T64" s="33">
        <f>SUM(G53:H64)</f>
        <v>0</v>
      </c>
      <c r="U64" s="36">
        <f>(T64*1000000)/S64</f>
        <v>0</v>
      </c>
      <c r="V64" s="38">
        <f>SUM(G53:G64)</f>
        <v>0</v>
      </c>
      <c r="W64" s="36">
        <f>(V64*100000)/O64</f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3298</v>
      </c>
      <c r="C65" s="29">
        <v>659</v>
      </c>
      <c r="D65" s="7">
        <v>2063</v>
      </c>
      <c r="E65" s="7">
        <v>0</v>
      </c>
      <c r="G65" s="31">
        <v>1</v>
      </c>
      <c r="H65" s="31"/>
      <c r="I65" s="31"/>
      <c r="J65" s="31"/>
      <c r="K65" s="31"/>
      <c r="L65" s="31"/>
      <c r="N65" s="20">
        <f>SUM(B65:E65)</f>
        <v>6020</v>
      </c>
      <c r="O65" s="10">
        <f>SUM(N54:N65)</f>
        <v>7958</v>
      </c>
      <c r="P65" s="33">
        <f>SUM(G54:H65)</f>
        <v>1</v>
      </c>
      <c r="Q65" s="36">
        <f>(P65*1000000)/O65</f>
        <v>125.65971349585323</v>
      </c>
      <c r="R65" s="34">
        <f>SUM(B65,D65:E65)</f>
        <v>5361</v>
      </c>
      <c r="S65" s="10">
        <f>SUM(R54:R65)</f>
        <v>7038</v>
      </c>
      <c r="T65" s="33">
        <f>SUM(G54:H65)</f>
        <v>1</v>
      </c>
      <c r="U65" s="36">
        <f>(T65*1000000)/S65</f>
        <v>142.08581983518044</v>
      </c>
      <c r="V65" s="38">
        <f>SUM(G54:G65)</f>
        <v>1</v>
      </c>
      <c r="W65" s="36">
        <f>(V65*100000)/O65</f>
        <v>12.565971349585324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2902</v>
      </c>
      <c r="C66" s="29">
        <v>702</v>
      </c>
      <c r="D66" s="7">
        <v>0</v>
      </c>
      <c r="E66" s="7">
        <v>0</v>
      </c>
      <c r="G66" s="31"/>
      <c r="H66" s="31"/>
      <c r="I66" s="31"/>
      <c r="J66" s="31"/>
      <c r="K66" s="31"/>
      <c r="L66" s="31"/>
      <c r="N66" s="20">
        <f>SUM(B66:E66)</f>
        <v>3604</v>
      </c>
      <c r="O66" s="10">
        <f>SUM(N55:N66)</f>
        <v>11562</v>
      </c>
      <c r="P66" s="33">
        <f>SUM(G55:H66)</f>
        <v>1</v>
      </c>
      <c r="Q66" s="36">
        <f>(P66*1000000)/O66</f>
        <v>86.490226604393698</v>
      </c>
      <c r="R66" s="34">
        <f>SUM(B66,D66:E66)</f>
        <v>2902</v>
      </c>
      <c r="S66" s="10">
        <f>SUM(R55:R66)</f>
        <v>9940</v>
      </c>
      <c r="T66" s="33">
        <f>SUM(G55:H66)</f>
        <v>1</v>
      </c>
      <c r="U66" s="36">
        <f>(T66*1000000)/S66</f>
        <v>100.6036217303823</v>
      </c>
      <c r="V66" s="38">
        <f>SUM(G55:G66)</f>
        <v>1</v>
      </c>
      <c r="W66" s="36">
        <f>(V66*100000)/O66</f>
        <v>8.6490226604393712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2888</v>
      </c>
      <c r="C67" s="29">
        <v>405</v>
      </c>
      <c r="D67" s="7">
        <v>0</v>
      </c>
      <c r="E67" s="7">
        <v>0</v>
      </c>
      <c r="G67" s="31"/>
      <c r="H67" s="31"/>
      <c r="I67" s="31"/>
      <c r="J67" s="31"/>
      <c r="K67" s="31"/>
      <c r="L67" s="31"/>
      <c r="N67" s="20">
        <f t="shared" ref="N67:N68" si="0">SUM(B67:E67)</f>
        <v>3293</v>
      </c>
      <c r="O67" s="10">
        <f t="shared" ref="O67:O68" si="1">SUM(N56:N67)</f>
        <v>14855</v>
      </c>
      <c r="P67" s="33">
        <f t="shared" ref="P67:P68" si="2">SUM(G56:H67)</f>
        <v>1</v>
      </c>
      <c r="Q67" s="36">
        <f t="shared" ref="Q67:Q68" si="3">(P67*1000000)/O67</f>
        <v>67.317401548300239</v>
      </c>
      <c r="R67" s="34">
        <f t="shared" ref="R67:R68" si="4">SUM(B67,D67:E67)</f>
        <v>2888</v>
      </c>
      <c r="S67" s="10">
        <f t="shared" ref="S67:S68" si="5">SUM(R56:R67)</f>
        <v>12828</v>
      </c>
      <c r="T67" s="33">
        <f t="shared" ref="T67:T68" si="6">SUM(G56:H67)</f>
        <v>1</v>
      </c>
      <c r="U67" s="36">
        <f t="shared" ref="U67:U68" si="7">(T67*1000000)/S67</f>
        <v>77.954474586841286</v>
      </c>
      <c r="V67" s="38">
        <f t="shared" ref="V67:V68" si="8">SUM(G56:G67)</f>
        <v>1</v>
      </c>
      <c r="W67" s="36">
        <f t="shared" ref="W67:W68" si="9">(V67*100000)/O67</f>
        <v>6.7317401548300237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2239</v>
      </c>
      <c r="C68" s="29">
        <v>297</v>
      </c>
      <c r="D68" s="7">
        <v>0</v>
      </c>
      <c r="E68" s="7">
        <v>0</v>
      </c>
      <c r="G68" s="31"/>
      <c r="H68" s="31"/>
      <c r="I68" s="31"/>
      <c r="J68" s="31"/>
      <c r="K68" s="31"/>
      <c r="L68" s="31"/>
      <c r="N68" s="20">
        <f t="shared" si="0"/>
        <v>2536</v>
      </c>
      <c r="O68" s="10">
        <f t="shared" si="1"/>
        <v>17391</v>
      </c>
      <c r="P68" s="33">
        <f t="shared" si="2"/>
        <v>1</v>
      </c>
      <c r="Q68" s="36">
        <f t="shared" si="3"/>
        <v>57.501006267609682</v>
      </c>
      <c r="R68" s="34">
        <f t="shared" si="4"/>
        <v>2239</v>
      </c>
      <c r="S68" s="10">
        <f t="shared" si="5"/>
        <v>15067</v>
      </c>
      <c r="T68" s="33">
        <f t="shared" si="6"/>
        <v>1</v>
      </c>
      <c r="U68" s="36">
        <f t="shared" si="7"/>
        <v>66.370213048383889</v>
      </c>
      <c r="V68" s="38">
        <f t="shared" si="8"/>
        <v>1</v>
      </c>
      <c r="W68" s="36">
        <f t="shared" si="9"/>
        <v>5.7501006267609682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>
        <v>2096</v>
      </c>
      <c r="C69" s="29">
        <v>279</v>
      </c>
      <c r="D69" s="7">
        <v>0</v>
      </c>
      <c r="E69" s="7">
        <v>0</v>
      </c>
      <c r="G69" s="31"/>
      <c r="H69" s="31"/>
      <c r="I69" s="31"/>
      <c r="J69" s="31"/>
      <c r="K69" s="31"/>
      <c r="L69" s="31"/>
      <c r="N69" s="20">
        <f t="shared" ref="N69:N73" si="10">SUM(B69:E69)</f>
        <v>2375</v>
      </c>
      <c r="O69" s="10">
        <f t="shared" ref="O69:O73" si="11">SUM(N58:N69)</f>
        <v>19766</v>
      </c>
      <c r="P69" s="33">
        <f t="shared" ref="P69:P73" si="12">SUM(G58:H69)</f>
        <v>1</v>
      </c>
      <c r="Q69" s="36">
        <f t="shared" ref="Q69:Q73" si="13">(P69*1000000)/O69</f>
        <v>50.591925528685621</v>
      </c>
      <c r="R69" s="34">
        <f t="shared" ref="R69:R73" si="14">SUM(B69,D69:E69)</f>
        <v>2096</v>
      </c>
      <c r="S69" s="10">
        <f t="shared" ref="S69:S73" si="15">SUM(R58:R69)</f>
        <v>17163</v>
      </c>
      <c r="T69" s="33">
        <f t="shared" ref="T69:T73" si="16">SUM(G58:H69)</f>
        <v>1</v>
      </c>
      <c r="U69" s="36">
        <f t="shared" ref="U69:U73" si="17">(T69*1000000)/S69</f>
        <v>58.264872108605722</v>
      </c>
      <c r="V69" s="38">
        <f t="shared" ref="V69:V73" si="18">SUM(G58:G69)</f>
        <v>1</v>
      </c>
      <c r="W69" s="36">
        <f t="shared" ref="W69:W73" si="19">(V69*100000)/O69</f>
        <v>5.059192552868562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>
        <v>2302</v>
      </c>
      <c r="C70" s="29">
        <v>369</v>
      </c>
      <c r="D70" s="7">
        <v>0</v>
      </c>
      <c r="E70" s="7">
        <v>0</v>
      </c>
      <c r="G70" s="31"/>
      <c r="H70" s="31"/>
      <c r="I70" s="31"/>
      <c r="J70" s="31"/>
      <c r="K70" s="31"/>
      <c r="L70" s="31"/>
      <c r="N70" s="20">
        <f t="shared" si="10"/>
        <v>2671</v>
      </c>
      <c r="O70" s="10">
        <f t="shared" si="11"/>
        <v>22437</v>
      </c>
      <c r="P70" s="33">
        <f t="shared" si="12"/>
        <v>1</v>
      </c>
      <c r="Q70" s="36">
        <f t="shared" si="13"/>
        <v>44.56923831171725</v>
      </c>
      <c r="R70" s="34">
        <f t="shared" si="14"/>
        <v>2302</v>
      </c>
      <c r="S70" s="10">
        <f t="shared" si="15"/>
        <v>19465</v>
      </c>
      <c r="T70" s="33">
        <f t="shared" si="16"/>
        <v>1</v>
      </c>
      <c r="U70" s="36">
        <f t="shared" si="17"/>
        <v>51.374261494991011</v>
      </c>
      <c r="V70" s="38">
        <f t="shared" si="18"/>
        <v>1</v>
      </c>
      <c r="W70" s="36">
        <f t="shared" si="19"/>
        <v>4.456923831171725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>
        <v>1989</v>
      </c>
      <c r="C71" s="29">
        <v>297</v>
      </c>
      <c r="D71" s="7">
        <v>0</v>
      </c>
      <c r="E71" s="7">
        <v>0</v>
      </c>
      <c r="G71" s="31"/>
      <c r="H71" s="31"/>
      <c r="I71" s="31"/>
      <c r="J71" s="31"/>
      <c r="K71" s="31"/>
      <c r="L71" s="31"/>
      <c r="N71" s="20">
        <f t="shared" si="10"/>
        <v>2286</v>
      </c>
      <c r="O71" s="10">
        <f t="shared" si="11"/>
        <v>24723</v>
      </c>
      <c r="P71" s="33">
        <f t="shared" si="12"/>
        <v>1</v>
      </c>
      <c r="Q71" s="36">
        <f t="shared" si="13"/>
        <v>40.44816567568661</v>
      </c>
      <c r="R71" s="34">
        <f t="shared" si="14"/>
        <v>1989</v>
      </c>
      <c r="S71" s="10">
        <f t="shared" si="15"/>
        <v>21454</v>
      </c>
      <c r="T71" s="33">
        <f t="shared" si="16"/>
        <v>1</v>
      </c>
      <c r="U71" s="36">
        <f t="shared" si="17"/>
        <v>46.611354525962525</v>
      </c>
      <c r="V71" s="38">
        <f t="shared" si="18"/>
        <v>1</v>
      </c>
      <c r="W71" s="36">
        <f t="shared" si="19"/>
        <v>4.0448165675686605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>
        <v>3006</v>
      </c>
      <c r="C72" s="29">
        <v>396</v>
      </c>
      <c r="D72" s="7">
        <v>0</v>
      </c>
      <c r="E72" s="7">
        <v>0</v>
      </c>
      <c r="G72" s="31"/>
      <c r="H72" s="31"/>
      <c r="I72" s="31"/>
      <c r="J72" s="31"/>
      <c r="K72" s="31"/>
      <c r="L72" s="31"/>
      <c r="N72" s="20">
        <f t="shared" si="10"/>
        <v>3402</v>
      </c>
      <c r="O72" s="10">
        <f t="shared" si="11"/>
        <v>28125</v>
      </c>
      <c r="P72" s="33">
        <f t="shared" si="12"/>
        <v>1</v>
      </c>
      <c r="Q72" s="36">
        <f t="shared" si="13"/>
        <v>35.555555555555557</v>
      </c>
      <c r="R72" s="34">
        <f t="shared" si="14"/>
        <v>3006</v>
      </c>
      <c r="S72" s="10">
        <f t="shared" si="15"/>
        <v>24460</v>
      </c>
      <c r="T72" s="33">
        <f t="shared" si="16"/>
        <v>1</v>
      </c>
      <c r="U72" s="36">
        <f t="shared" si="17"/>
        <v>40.883074407195423</v>
      </c>
      <c r="V72" s="38">
        <f t="shared" si="18"/>
        <v>1</v>
      </c>
      <c r="W72" s="36">
        <f t="shared" si="19"/>
        <v>3.5555555555555554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2750</v>
      </c>
      <c r="C73" s="29">
        <v>758</v>
      </c>
      <c r="D73" s="7">
        <v>0</v>
      </c>
      <c r="E73" s="7">
        <v>0</v>
      </c>
      <c r="G73" s="31"/>
      <c r="H73" s="31"/>
      <c r="I73" s="31"/>
      <c r="J73" s="31"/>
      <c r="K73" s="31"/>
      <c r="L73" s="31"/>
      <c r="N73" s="20">
        <f t="shared" si="10"/>
        <v>3508</v>
      </c>
      <c r="O73" s="10">
        <f t="shared" si="11"/>
        <v>31633</v>
      </c>
      <c r="P73" s="33">
        <f t="shared" si="12"/>
        <v>1</v>
      </c>
      <c r="Q73" s="36">
        <f t="shared" si="13"/>
        <v>31.612556507444758</v>
      </c>
      <c r="R73" s="34">
        <f t="shared" si="14"/>
        <v>2750</v>
      </c>
      <c r="S73" s="10">
        <f t="shared" si="15"/>
        <v>27210</v>
      </c>
      <c r="T73" s="33">
        <f t="shared" si="16"/>
        <v>1</v>
      </c>
      <c r="U73" s="36">
        <f t="shared" si="17"/>
        <v>36.751194413818446</v>
      </c>
      <c r="V73" s="38">
        <f t="shared" si="18"/>
        <v>1</v>
      </c>
      <c r="W73" s="36">
        <f t="shared" si="19"/>
        <v>3.1612556507444758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3391</v>
      </c>
      <c r="C74" s="29">
        <v>873</v>
      </c>
      <c r="D74" s="7">
        <v>0</v>
      </c>
      <c r="E74" s="7">
        <v>0</v>
      </c>
      <c r="G74" s="31"/>
      <c r="H74" s="31"/>
      <c r="I74" s="31"/>
      <c r="J74" s="31"/>
      <c r="K74" s="31"/>
      <c r="L74" s="31"/>
      <c r="N74" s="20">
        <f t="shared" ref="N74" si="20">SUM(B74:E74)</f>
        <v>4264</v>
      </c>
      <c r="O74" s="10">
        <f t="shared" ref="O74" si="21">SUM(N63:N74)</f>
        <v>35897</v>
      </c>
      <c r="P74" s="33">
        <f t="shared" ref="P74" si="22">SUM(G63:H74)</f>
        <v>1</v>
      </c>
      <c r="Q74" s="36">
        <f t="shared" ref="Q74" si="23">(P74*1000000)/O74</f>
        <v>27.857481126556536</v>
      </c>
      <c r="R74" s="34">
        <f t="shared" ref="R74" si="24">SUM(B74,D74:E74)</f>
        <v>3391</v>
      </c>
      <c r="S74" s="10">
        <f t="shared" ref="S74" si="25">SUM(R63:R74)</f>
        <v>30601</v>
      </c>
      <c r="T74" s="33">
        <f t="shared" ref="T74" si="26">SUM(G63:H74)</f>
        <v>1</v>
      </c>
      <c r="U74" s="36">
        <f t="shared" ref="U74" si="27">(T74*1000000)/S74</f>
        <v>32.678670631678706</v>
      </c>
      <c r="V74" s="38">
        <f t="shared" ref="V74" si="28">SUM(G63:G74)</f>
        <v>1</v>
      </c>
      <c r="W74" s="36">
        <f t="shared" ref="W74" si="29">(V74*100000)/O74</f>
        <v>2.7857481126556536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2140</v>
      </c>
      <c r="C75" s="29">
        <v>702</v>
      </c>
      <c r="D75" s="7">
        <v>0</v>
      </c>
      <c r="E75" s="7">
        <v>0</v>
      </c>
      <c r="G75" s="31"/>
      <c r="H75" s="31"/>
      <c r="I75" s="31"/>
      <c r="J75" s="31"/>
      <c r="K75" s="31"/>
      <c r="L75" s="31"/>
      <c r="N75" s="20">
        <f t="shared" ref="N75:N76" si="30">SUM(B75:E75)</f>
        <v>2842</v>
      </c>
      <c r="O75" s="10">
        <f t="shared" ref="O75:O76" si="31">SUM(N64:N75)</f>
        <v>38739</v>
      </c>
      <c r="P75" s="33">
        <f t="shared" ref="P75:P76" si="32">SUM(G64:H75)</f>
        <v>1</v>
      </c>
      <c r="Q75" s="36">
        <f t="shared" ref="Q75:Q76" si="33">(P75*1000000)/O75</f>
        <v>25.813779395441287</v>
      </c>
      <c r="R75" s="34">
        <f t="shared" ref="R75:R76" si="34">SUM(B75,D75:E75)</f>
        <v>2140</v>
      </c>
      <c r="S75" s="10">
        <f t="shared" ref="S75:S76" si="35">SUM(R64:R75)</f>
        <v>32741</v>
      </c>
      <c r="T75" s="33">
        <f t="shared" ref="T75:T76" si="36">SUM(G64:H75)</f>
        <v>1</v>
      </c>
      <c r="U75" s="36">
        <f t="shared" ref="U75:U76" si="37">(T75*1000000)/S75</f>
        <v>30.542744571027153</v>
      </c>
      <c r="V75" s="38">
        <f t="shared" ref="V75:V76" si="38">SUM(G64:G75)</f>
        <v>1</v>
      </c>
      <c r="W75" s="36">
        <f t="shared" ref="W75:W76" si="39">(V75*100000)/O75</f>
        <v>2.5813779395441285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907</v>
      </c>
      <c r="C76" s="29">
        <v>720</v>
      </c>
      <c r="D76" s="7">
        <v>0</v>
      </c>
      <c r="E76" s="7">
        <v>0</v>
      </c>
      <c r="G76" s="31"/>
      <c r="H76" s="31"/>
      <c r="I76" s="31"/>
      <c r="J76" s="31"/>
      <c r="K76" s="31"/>
      <c r="L76" s="31"/>
      <c r="N76" s="20">
        <f t="shared" si="30"/>
        <v>1627</v>
      </c>
      <c r="O76" s="10">
        <f t="shared" si="31"/>
        <v>38428</v>
      </c>
      <c r="P76" s="33">
        <f t="shared" si="32"/>
        <v>1</v>
      </c>
      <c r="Q76" s="36">
        <f t="shared" si="33"/>
        <v>26.022691787238472</v>
      </c>
      <c r="R76" s="34">
        <f t="shared" si="34"/>
        <v>907</v>
      </c>
      <c r="S76" s="10">
        <f t="shared" si="35"/>
        <v>31971</v>
      </c>
      <c r="T76" s="33">
        <f t="shared" si="36"/>
        <v>1</v>
      </c>
      <c r="U76" s="36">
        <f t="shared" si="37"/>
        <v>31.278346001063465</v>
      </c>
      <c r="V76" s="38">
        <f t="shared" si="38"/>
        <v>1</v>
      </c>
      <c r="W76" s="36">
        <f t="shared" si="39"/>
        <v>2.602269178723847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801</v>
      </c>
      <c r="C77" s="29">
        <v>531</v>
      </c>
      <c r="D77" s="7">
        <v>0</v>
      </c>
      <c r="E77" s="7">
        <v>0</v>
      </c>
      <c r="G77" s="31"/>
      <c r="H77" s="31"/>
      <c r="I77" s="31"/>
      <c r="J77" s="31"/>
      <c r="K77" s="31"/>
      <c r="L77" s="31"/>
      <c r="N77" s="20">
        <f t="shared" ref="N77" si="40">SUM(B77:E77)</f>
        <v>1332</v>
      </c>
      <c r="O77" s="10">
        <f t="shared" ref="O77" si="41">SUM(N66:N77)</f>
        <v>33740</v>
      </c>
      <c r="P77" s="33">
        <v>1</v>
      </c>
      <c r="Q77" s="36">
        <f t="shared" ref="Q77:Q78" si="42">(P77*1000000)/O77</f>
        <v>29.638411381149972</v>
      </c>
      <c r="R77" s="34">
        <f t="shared" ref="R77" si="43">SUM(B77,D77:E77)</f>
        <v>801</v>
      </c>
      <c r="S77" s="10">
        <f t="shared" ref="S77:S78" si="44">SUM(R66:R77)</f>
        <v>27411</v>
      </c>
      <c r="T77" s="33">
        <v>1</v>
      </c>
      <c r="U77" s="36">
        <f t="shared" ref="U77:U78" si="45">(T77*1000000)/S77</f>
        <v>36.481704425230745</v>
      </c>
      <c r="V77" s="38">
        <v>1</v>
      </c>
      <c r="W77" s="36">
        <f t="shared" ref="W77:W78" si="46">(V77*100000)/O77</f>
        <v>2.9638411381149972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>
        <v>502</v>
      </c>
      <c r="C78" s="29">
        <v>468</v>
      </c>
      <c r="D78" s="7">
        <v>0</v>
      </c>
      <c r="E78" s="7">
        <v>0</v>
      </c>
      <c r="G78" s="31"/>
      <c r="H78" s="31"/>
      <c r="I78" s="31"/>
      <c r="J78" s="31"/>
      <c r="K78" s="31"/>
      <c r="L78" s="31"/>
      <c r="N78" s="20">
        <f>SUM(B78:E78)</f>
        <v>970</v>
      </c>
      <c r="O78" s="10">
        <f>SUM(N67:N78)</f>
        <v>31106</v>
      </c>
      <c r="P78" s="33">
        <v>1</v>
      </c>
      <c r="Q78" s="36">
        <f t="shared" si="42"/>
        <v>32.148138622773743</v>
      </c>
      <c r="R78" s="34">
        <f>SUM(B78,D78:E78)</f>
        <v>502</v>
      </c>
      <c r="S78" s="10">
        <f t="shared" si="44"/>
        <v>25011</v>
      </c>
      <c r="T78" s="33">
        <v>1</v>
      </c>
      <c r="U78" s="36">
        <f t="shared" si="45"/>
        <v>39.982407740594141</v>
      </c>
      <c r="V78" s="38">
        <v>1</v>
      </c>
      <c r="W78" s="36">
        <f t="shared" si="46"/>
        <v>3.2148138622773743</v>
      </c>
      <c r="X78" s="41"/>
      <c r="Y78" s="1"/>
      <c r="Z78" s="1"/>
      <c r="AA78" s="1"/>
      <c r="AB78" s="1"/>
      <c r="AC78" s="1">
        <v>2</v>
      </c>
    </row>
  </sheetData>
  <phoneticPr fontId="9" type="noConversion"/>
  <conditionalFormatting sqref="G2:L78">
    <cfRule type="cellIs" dxfId="27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</sheetPr>
  <dimension ref="A1:AB61"/>
  <sheetViews>
    <sheetView zoomScale="85" zoomScaleNormal="85" workbookViewId="0">
      <pane ySplit="1" topLeftCell="A37" activePane="bottomLeft" state="frozen"/>
      <selection activeCell="B2" sqref="B2:B58"/>
      <selection pane="bottomLeft" activeCell="B62" sqref="B62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>
        <v>943</v>
      </c>
      <c r="C2" s="23">
        <f t="shared" ref="C2:C12" si="0">B2*0.8</f>
        <v>754.40000000000009</v>
      </c>
      <c r="D2" s="23">
        <f t="shared" ref="D2:D12" si="1">B2*0.2</f>
        <v>188.60000000000002</v>
      </c>
      <c r="E2" s="6"/>
      <c r="F2" s="6"/>
      <c r="G2" s="8"/>
      <c r="H2" s="28"/>
      <c r="I2" s="29"/>
      <c r="J2" s="29"/>
      <c r="K2" s="29"/>
      <c r="L2" s="29"/>
      <c r="M2" s="29"/>
      <c r="N2" s="8"/>
      <c r="O2" s="20">
        <f t="shared" ref="O2:O58" si="2">SUM(C2:F2)</f>
        <v>943.00000000000011</v>
      </c>
      <c r="P2" s="10">
        <f>O2</f>
        <v>943.00000000000011</v>
      </c>
      <c r="Q2" s="33">
        <f>SUM(H2:I2)</f>
        <v>0</v>
      </c>
      <c r="R2" s="36">
        <f t="shared" ref="R2:R58" si="3">(Q2*1000000)/P2</f>
        <v>0</v>
      </c>
      <c r="S2" s="34">
        <f>SUM(C2,E2:F2)</f>
        <v>754.40000000000009</v>
      </c>
      <c r="T2" s="10">
        <f>S2</f>
        <v>754.40000000000009</v>
      </c>
      <c r="U2" s="33">
        <f>SUM(H2:I2)</f>
        <v>0</v>
      </c>
      <c r="V2" s="36">
        <f>(U2*1000000)/T2</f>
        <v>0</v>
      </c>
      <c r="W2" s="38">
        <f>H2</f>
        <v>0</v>
      </c>
      <c r="X2" s="36">
        <f>(W2*100000)/P2</f>
        <v>0</v>
      </c>
      <c r="Y2" s="40"/>
      <c r="Z2" s="12"/>
      <c r="AA2" s="12"/>
      <c r="AB2" s="12"/>
    </row>
    <row r="3" spans="1:28" ht="15.6">
      <c r="A3" s="5">
        <v>42401</v>
      </c>
      <c r="B3" s="6">
        <v>887</v>
      </c>
      <c r="C3" s="23">
        <f t="shared" si="0"/>
        <v>709.6</v>
      </c>
      <c r="D3" s="23">
        <f t="shared" si="1"/>
        <v>177.4</v>
      </c>
      <c r="E3" s="6"/>
      <c r="F3" s="6"/>
      <c r="G3" s="8"/>
      <c r="H3" s="29"/>
      <c r="I3" s="28"/>
      <c r="J3" s="29"/>
      <c r="K3" s="29"/>
      <c r="L3" s="29"/>
      <c r="M3" s="29"/>
      <c r="N3" s="8"/>
      <c r="O3" s="20">
        <f t="shared" si="2"/>
        <v>887</v>
      </c>
      <c r="P3" s="10">
        <f>SUM($O$2:O3)</f>
        <v>1830</v>
      </c>
      <c r="Q3" s="33">
        <f>SUM($H$2:I3)</f>
        <v>0</v>
      </c>
      <c r="R3" s="36">
        <f t="shared" si="3"/>
        <v>0</v>
      </c>
      <c r="S3" s="34">
        <f>SUM(C3,E3:F3)</f>
        <v>709.6</v>
      </c>
      <c r="T3" s="10">
        <f>SUM($S$2:S3)</f>
        <v>1464</v>
      </c>
      <c r="U3" s="33">
        <f>SUM($H$2:I3)</f>
        <v>0</v>
      </c>
      <c r="V3" s="36">
        <f t="shared" ref="V3:V58" si="4">(U3*1000000)/T3</f>
        <v>0</v>
      </c>
      <c r="W3" s="38">
        <f>SUM($H$2:H3)</f>
        <v>0</v>
      </c>
      <c r="X3" s="36">
        <f t="shared" ref="X3:X58" si="5">(W3*100000)/P3</f>
        <v>0</v>
      </c>
      <c r="Y3" s="40"/>
      <c r="Z3" s="12"/>
      <c r="AA3" s="12"/>
      <c r="AB3" s="12"/>
    </row>
    <row r="4" spans="1:28" ht="15.6">
      <c r="A4" s="5">
        <v>42430</v>
      </c>
      <c r="B4" s="6">
        <v>887</v>
      </c>
      <c r="C4" s="23">
        <f t="shared" si="0"/>
        <v>709.6</v>
      </c>
      <c r="D4" s="23">
        <f t="shared" si="1"/>
        <v>177.4</v>
      </c>
      <c r="E4" s="6"/>
      <c r="F4" s="6"/>
      <c r="G4" s="8"/>
      <c r="H4" s="28"/>
      <c r="I4" s="28"/>
      <c r="J4" s="28"/>
      <c r="K4" s="28"/>
      <c r="L4" s="28"/>
      <c r="M4" s="28"/>
      <c r="N4" s="8"/>
      <c r="O4" s="20">
        <f t="shared" si="2"/>
        <v>887</v>
      </c>
      <c r="P4" s="10">
        <f>SUM($O$2:O4)</f>
        <v>2717</v>
      </c>
      <c r="Q4" s="33">
        <f>SUM($H$2:I4)</f>
        <v>0</v>
      </c>
      <c r="R4" s="36">
        <f t="shared" si="3"/>
        <v>0</v>
      </c>
      <c r="S4" s="34">
        <f t="shared" ref="S4:S58" si="6">SUM(C4,E4:F4)</f>
        <v>709.6</v>
      </c>
      <c r="T4" s="10">
        <f>SUM($S$2:S4)</f>
        <v>2173.6</v>
      </c>
      <c r="U4" s="33">
        <f>SUM($H$2:I4)</f>
        <v>0</v>
      </c>
      <c r="V4" s="36">
        <f t="shared" si="4"/>
        <v>0</v>
      </c>
      <c r="W4" s="38">
        <f>SUM($H$2:H4)</f>
        <v>0</v>
      </c>
      <c r="X4" s="36">
        <f t="shared" si="5"/>
        <v>0</v>
      </c>
      <c r="Y4" s="40"/>
      <c r="Z4" s="12"/>
      <c r="AA4" s="12"/>
      <c r="AB4" s="12"/>
    </row>
    <row r="5" spans="1:28" ht="15.6">
      <c r="A5" s="5">
        <v>42461</v>
      </c>
      <c r="B5" s="6">
        <v>887</v>
      </c>
      <c r="C5" s="23">
        <f t="shared" si="0"/>
        <v>709.6</v>
      </c>
      <c r="D5" s="23">
        <f t="shared" si="1"/>
        <v>177.4</v>
      </c>
      <c r="E5" s="6"/>
      <c r="F5" s="6"/>
      <c r="G5" s="8"/>
      <c r="H5" s="28"/>
      <c r="I5" s="28"/>
      <c r="J5" s="28"/>
      <c r="K5" s="28"/>
      <c r="L5" s="28"/>
      <c r="M5" s="28"/>
      <c r="N5" s="8"/>
      <c r="O5" s="20">
        <f t="shared" si="2"/>
        <v>887</v>
      </c>
      <c r="P5" s="10">
        <f>SUM($O$2:O5)</f>
        <v>3604</v>
      </c>
      <c r="Q5" s="33">
        <f>SUM($H$2:I5)</f>
        <v>0</v>
      </c>
      <c r="R5" s="36">
        <f t="shared" si="3"/>
        <v>0</v>
      </c>
      <c r="S5" s="34">
        <f>SUM(C5,E5:F5)</f>
        <v>709.6</v>
      </c>
      <c r="T5" s="10">
        <f>SUM($S$2:S5)</f>
        <v>2883.2</v>
      </c>
      <c r="U5" s="33">
        <f>SUM($H$2:I5)</f>
        <v>0</v>
      </c>
      <c r="V5" s="36">
        <f t="shared" si="4"/>
        <v>0</v>
      </c>
      <c r="W5" s="38">
        <f>SUM($H$2:H5)</f>
        <v>0</v>
      </c>
      <c r="X5" s="36">
        <f t="shared" si="5"/>
        <v>0</v>
      </c>
      <c r="Y5" s="40"/>
      <c r="Z5" s="12"/>
      <c r="AA5" s="12"/>
      <c r="AB5" s="12"/>
    </row>
    <row r="6" spans="1:28" ht="15.6">
      <c r="A6" s="5">
        <v>42491</v>
      </c>
      <c r="B6" s="6">
        <v>934</v>
      </c>
      <c r="C6" s="23">
        <f t="shared" si="0"/>
        <v>747.2</v>
      </c>
      <c r="D6" s="23">
        <f t="shared" si="1"/>
        <v>186.8</v>
      </c>
      <c r="E6" s="6"/>
      <c r="F6" s="6"/>
      <c r="G6" s="8"/>
      <c r="H6" s="28"/>
      <c r="I6" s="28"/>
      <c r="J6" s="28"/>
      <c r="K6" s="28"/>
      <c r="L6" s="28"/>
      <c r="M6" s="28"/>
      <c r="N6" s="8"/>
      <c r="O6" s="20">
        <f t="shared" si="2"/>
        <v>934</v>
      </c>
      <c r="P6" s="10">
        <f>SUM($O$2:O6)</f>
        <v>4538</v>
      </c>
      <c r="Q6" s="33">
        <f>SUM($H$2:I6)</f>
        <v>0</v>
      </c>
      <c r="R6" s="36">
        <f t="shared" si="3"/>
        <v>0</v>
      </c>
      <c r="S6" s="34">
        <f t="shared" si="6"/>
        <v>747.2</v>
      </c>
      <c r="T6" s="10">
        <f>SUM($S$2:S6)</f>
        <v>3630.3999999999996</v>
      </c>
      <c r="U6" s="33">
        <f>SUM($H$2:I6)</f>
        <v>0</v>
      </c>
      <c r="V6" s="36">
        <f t="shared" si="4"/>
        <v>0</v>
      </c>
      <c r="W6" s="38">
        <f>SUM($H$2:H6)</f>
        <v>0</v>
      </c>
      <c r="X6" s="36">
        <f t="shared" si="5"/>
        <v>0</v>
      </c>
      <c r="Y6" s="40"/>
      <c r="Z6" s="12"/>
      <c r="AA6" s="12"/>
      <c r="AB6" s="12"/>
    </row>
    <row r="7" spans="1:28" ht="15.6">
      <c r="A7" s="5">
        <v>42522</v>
      </c>
      <c r="B7" s="6">
        <v>1055</v>
      </c>
      <c r="C7" s="23">
        <f t="shared" si="0"/>
        <v>844</v>
      </c>
      <c r="D7" s="23">
        <f t="shared" si="1"/>
        <v>211</v>
      </c>
      <c r="E7" s="6"/>
      <c r="F7" s="6"/>
      <c r="G7" s="8"/>
      <c r="H7" s="28"/>
      <c r="I7" s="28"/>
      <c r="J7" s="28"/>
      <c r="K7" s="28"/>
      <c r="L7" s="28"/>
      <c r="M7" s="28"/>
      <c r="N7" s="8"/>
      <c r="O7" s="20">
        <f t="shared" si="2"/>
        <v>1055</v>
      </c>
      <c r="P7" s="10">
        <f>SUM($O$2:O7)</f>
        <v>5593</v>
      </c>
      <c r="Q7" s="33">
        <f>SUM($H$2:I7)</f>
        <v>0</v>
      </c>
      <c r="R7" s="36">
        <f t="shared" si="3"/>
        <v>0</v>
      </c>
      <c r="S7" s="34">
        <f t="shared" si="6"/>
        <v>844</v>
      </c>
      <c r="T7" s="10">
        <f>SUM($S$2:S7)</f>
        <v>4474.3999999999996</v>
      </c>
      <c r="U7" s="33">
        <f>SUM($H$2:I7)</f>
        <v>0</v>
      </c>
      <c r="V7" s="36">
        <f t="shared" si="4"/>
        <v>0</v>
      </c>
      <c r="W7" s="38">
        <f>SUM($H$2:H7)</f>
        <v>0</v>
      </c>
      <c r="X7" s="36">
        <f t="shared" si="5"/>
        <v>0</v>
      </c>
      <c r="Y7" s="40"/>
      <c r="Z7" s="12"/>
      <c r="AA7" s="12"/>
      <c r="AB7" s="12"/>
    </row>
    <row r="8" spans="1:28" ht="15.6">
      <c r="A8" s="5">
        <v>42552</v>
      </c>
      <c r="B8" s="6">
        <v>1045</v>
      </c>
      <c r="C8" s="23">
        <f t="shared" si="0"/>
        <v>836</v>
      </c>
      <c r="D8" s="23">
        <f t="shared" si="1"/>
        <v>209</v>
      </c>
      <c r="E8" s="6"/>
      <c r="F8" s="6"/>
      <c r="G8" s="8"/>
      <c r="H8" s="28"/>
      <c r="I8" s="28"/>
      <c r="J8" s="28"/>
      <c r="K8" s="28"/>
      <c r="L8" s="28"/>
      <c r="M8" s="28"/>
      <c r="N8" s="8"/>
      <c r="O8" s="20">
        <f t="shared" si="2"/>
        <v>1045</v>
      </c>
      <c r="P8" s="10">
        <f>SUM($O$2:O8)</f>
        <v>6638</v>
      </c>
      <c r="Q8" s="33">
        <f>SUM($H$2:I8)</f>
        <v>0</v>
      </c>
      <c r="R8" s="36">
        <f t="shared" si="3"/>
        <v>0</v>
      </c>
      <c r="S8" s="34">
        <f t="shared" si="6"/>
        <v>836</v>
      </c>
      <c r="T8" s="10">
        <f>SUM($S$2:S8)</f>
        <v>5310.4</v>
      </c>
      <c r="U8" s="33">
        <f>SUM($H$2:I8)</f>
        <v>0</v>
      </c>
      <c r="V8" s="36">
        <f t="shared" si="4"/>
        <v>0</v>
      </c>
      <c r="W8" s="38">
        <f>SUM($H$2:H8)</f>
        <v>0</v>
      </c>
      <c r="X8" s="36">
        <f t="shared" si="5"/>
        <v>0</v>
      </c>
      <c r="Y8" s="40"/>
      <c r="Z8" s="12"/>
      <c r="AA8" s="12"/>
      <c r="AB8" s="12"/>
    </row>
    <row r="9" spans="1:28" ht="15.6">
      <c r="A9" s="5">
        <v>42583</v>
      </c>
      <c r="B9" s="6">
        <v>1045</v>
      </c>
      <c r="C9" s="23">
        <f t="shared" si="0"/>
        <v>836</v>
      </c>
      <c r="D9" s="23">
        <f t="shared" si="1"/>
        <v>209</v>
      </c>
      <c r="E9" s="6"/>
      <c r="F9" s="6"/>
      <c r="G9" s="8"/>
      <c r="H9" s="28"/>
      <c r="I9" s="28"/>
      <c r="J9" s="28"/>
      <c r="K9" s="28"/>
      <c r="L9" s="28"/>
      <c r="M9" s="28"/>
      <c r="N9" s="8"/>
      <c r="O9" s="20">
        <f t="shared" si="2"/>
        <v>1045</v>
      </c>
      <c r="P9" s="10">
        <f>SUM($O$2:O9)</f>
        <v>7683</v>
      </c>
      <c r="Q9" s="33">
        <f>SUM($H$2:I9)</f>
        <v>0</v>
      </c>
      <c r="R9" s="36">
        <f t="shared" si="3"/>
        <v>0</v>
      </c>
      <c r="S9" s="34">
        <f t="shared" si="6"/>
        <v>836</v>
      </c>
      <c r="T9" s="10">
        <f>SUM($S$2:S9)</f>
        <v>6146.4</v>
      </c>
      <c r="U9" s="33">
        <f>SUM($H$2:I9)</f>
        <v>0</v>
      </c>
      <c r="V9" s="36">
        <f t="shared" si="4"/>
        <v>0</v>
      </c>
      <c r="W9" s="38">
        <f>SUM($H$2:H9)</f>
        <v>0</v>
      </c>
      <c r="X9" s="36">
        <f t="shared" si="5"/>
        <v>0</v>
      </c>
      <c r="Y9" s="40"/>
      <c r="Z9" s="12"/>
      <c r="AA9" s="12"/>
      <c r="AB9" s="12"/>
    </row>
    <row r="10" spans="1:28" ht="15.6">
      <c r="A10" s="5">
        <v>42614</v>
      </c>
      <c r="B10" s="6">
        <v>1099</v>
      </c>
      <c r="C10" s="23">
        <f t="shared" si="0"/>
        <v>879.2</v>
      </c>
      <c r="D10" s="23">
        <f t="shared" si="1"/>
        <v>219.8</v>
      </c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>
        <f t="shared" si="2"/>
        <v>1099</v>
      </c>
      <c r="P10" s="10">
        <f>SUM($O$2:O10)</f>
        <v>8782</v>
      </c>
      <c r="Q10" s="33">
        <f>SUM($H$2:I10)</f>
        <v>0</v>
      </c>
      <c r="R10" s="36">
        <f t="shared" si="3"/>
        <v>0</v>
      </c>
      <c r="S10" s="34">
        <f t="shared" si="6"/>
        <v>879.2</v>
      </c>
      <c r="T10" s="10">
        <f>SUM($S$2:S10)</f>
        <v>7025.5999999999995</v>
      </c>
      <c r="U10" s="33">
        <f>SUM($H$2:I10)</f>
        <v>0</v>
      </c>
      <c r="V10" s="36">
        <f t="shared" si="4"/>
        <v>0</v>
      </c>
      <c r="W10" s="38">
        <f>SUM($H$2:H10)</f>
        <v>0</v>
      </c>
      <c r="X10" s="36">
        <f t="shared" si="5"/>
        <v>0</v>
      </c>
      <c r="Y10" s="40"/>
      <c r="Z10" s="12"/>
      <c r="AA10" s="12"/>
      <c r="AB10" s="12"/>
    </row>
    <row r="11" spans="1:28" ht="15.6">
      <c r="A11" s="5">
        <v>42644</v>
      </c>
      <c r="B11" s="6">
        <v>1023</v>
      </c>
      <c r="C11" s="23">
        <f t="shared" si="0"/>
        <v>818.40000000000009</v>
      </c>
      <c r="D11" s="23">
        <f t="shared" si="1"/>
        <v>204.60000000000002</v>
      </c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>
        <f t="shared" si="2"/>
        <v>1023.0000000000001</v>
      </c>
      <c r="P11" s="10">
        <f>SUM($O$2:O11)</f>
        <v>9805</v>
      </c>
      <c r="Q11" s="33">
        <f>SUM($H$2:I11)</f>
        <v>0</v>
      </c>
      <c r="R11" s="36">
        <f t="shared" si="3"/>
        <v>0</v>
      </c>
      <c r="S11" s="34">
        <f t="shared" si="6"/>
        <v>818.40000000000009</v>
      </c>
      <c r="T11" s="10">
        <f>SUM($S$2:S11)</f>
        <v>7844</v>
      </c>
      <c r="U11" s="33">
        <f>SUM($H$2:I11)</f>
        <v>0</v>
      </c>
      <c r="V11" s="36">
        <f t="shared" si="4"/>
        <v>0</v>
      </c>
      <c r="W11" s="38">
        <f>SUM($H$2:H11)</f>
        <v>0</v>
      </c>
      <c r="X11" s="36">
        <f t="shared" si="5"/>
        <v>0</v>
      </c>
      <c r="Y11" s="40"/>
      <c r="Z11" s="12"/>
      <c r="AA11" s="12"/>
      <c r="AB11" s="12"/>
    </row>
    <row r="12" spans="1:28" ht="15.6">
      <c r="A12" s="5">
        <v>42675</v>
      </c>
      <c r="B12" s="6">
        <v>996</v>
      </c>
      <c r="C12" s="23">
        <f t="shared" si="0"/>
        <v>796.80000000000007</v>
      </c>
      <c r="D12" s="23">
        <f t="shared" si="1"/>
        <v>199.20000000000002</v>
      </c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>
        <f t="shared" si="2"/>
        <v>996.00000000000011</v>
      </c>
      <c r="P12" s="10">
        <f>SUM($O$2:O12)</f>
        <v>10801</v>
      </c>
      <c r="Q12" s="33">
        <f>SUM($H$2:I12)</f>
        <v>0</v>
      </c>
      <c r="R12" s="36">
        <f t="shared" si="3"/>
        <v>0</v>
      </c>
      <c r="S12" s="34">
        <f t="shared" si="6"/>
        <v>796.80000000000007</v>
      </c>
      <c r="T12" s="10">
        <f>SUM($S$2:S12)</f>
        <v>8640.7999999999993</v>
      </c>
      <c r="U12" s="33">
        <f>SUM($H$2:I12)</f>
        <v>0</v>
      </c>
      <c r="V12" s="36">
        <f t="shared" si="4"/>
        <v>0</v>
      </c>
      <c r="W12" s="38">
        <f>SUM($H$2:H12)</f>
        <v>0</v>
      </c>
      <c r="X12" s="36">
        <f t="shared" si="5"/>
        <v>0</v>
      </c>
      <c r="Y12" s="40"/>
      <c r="Z12" s="12"/>
      <c r="AA12" s="12"/>
      <c r="AB12" s="12"/>
    </row>
    <row r="13" spans="1:28" ht="15.6">
      <c r="A13" s="5">
        <v>42705</v>
      </c>
      <c r="B13" s="13">
        <v>997</v>
      </c>
      <c r="C13" s="23">
        <f>B13*0.8</f>
        <v>797.6</v>
      </c>
      <c r="D13" s="23">
        <f>B13*0.2</f>
        <v>199.4</v>
      </c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>
        <f t="shared" si="2"/>
        <v>997</v>
      </c>
      <c r="P13" s="10">
        <f>SUM($O$2:O13)</f>
        <v>11798</v>
      </c>
      <c r="Q13" s="33">
        <f>SUM($H$2:I13)</f>
        <v>0</v>
      </c>
      <c r="R13" s="36">
        <f t="shared" si="3"/>
        <v>0</v>
      </c>
      <c r="S13" s="34">
        <f t="shared" si="6"/>
        <v>797.6</v>
      </c>
      <c r="T13" s="10">
        <f>SUM($S$2:S13)</f>
        <v>9438.4</v>
      </c>
      <c r="U13" s="33">
        <f>SUM($H$2:I13)</f>
        <v>0</v>
      </c>
      <c r="V13" s="36">
        <f t="shared" si="4"/>
        <v>0</v>
      </c>
      <c r="W13" s="38">
        <f>SUM($H$2:H13)</f>
        <v>0</v>
      </c>
      <c r="X13" s="36">
        <f t="shared" si="5"/>
        <v>0</v>
      </c>
      <c r="Y13" s="40"/>
      <c r="Z13" s="12"/>
      <c r="AA13" s="12"/>
      <c r="AB13" s="12"/>
    </row>
    <row r="14" spans="1:28" ht="15.6">
      <c r="A14" s="5">
        <v>42736</v>
      </c>
      <c r="B14" s="6">
        <v>897</v>
      </c>
      <c r="C14" s="23">
        <f t="shared" ref="C14:C58" si="7">B14*0.8</f>
        <v>717.6</v>
      </c>
      <c r="D14" s="23">
        <f t="shared" ref="D14:D58" si="8">B14*0.2</f>
        <v>179.4</v>
      </c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>
        <f t="shared" si="2"/>
        <v>897</v>
      </c>
      <c r="P14" s="10">
        <f t="shared" ref="P14:P58" si="9">SUM(O3:O14)</f>
        <v>11752</v>
      </c>
      <c r="Q14" s="33">
        <f>SUM(H3:I14)</f>
        <v>0</v>
      </c>
      <c r="R14" s="36">
        <f t="shared" si="3"/>
        <v>0</v>
      </c>
      <c r="S14" s="34">
        <f t="shared" si="6"/>
        <v>717.6</v>
      </c>
      <c r="T14" s="10">
        <f>SUM(S3:S14)</f>
        <v>9401.6</v>
      </c>
      <c r="U14" s="33">
        <f>SUM(H3:I14)</f>
        <v>0</v>
      </c>
      <c r="V14" s="36">
        <f t="shared" si="4"/>
        <v>0</v>
      </c>
      <c r="W14" s="38">
        <f>SUM(H3:H14)</f>
        <v>0</v>
      </c>
      <c r="X14" s="36">
        <f t="shared" si="5"/>
        <v>0</v>
      </c>
      <c r="Y14" s="40">
        <v>4.25</v>
      </c>
      <c r="Z14" s="12"/>
      <c r="AA14" s="12"/>
      <c r="AB14" s="12"/>
    </row>
    <row r="15" spans="1:28" ht="15.6">
      <c r="A15" s="5">
        <v>42767</v>
      </c>
      <c r="B15" s="6">
        <v>877</v>
      </c>
      <c r="C15" s="23">
        <f t="shared" si="7"/>
        <v>701.6</v>
      </c>
      <c r="D15" s="23">
        <f t="shared" si="8"/>
        <v>175.4</v>
      </c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>
        <f t="shared" si="2"/>
        <v>877</v>
      </c>
      <c r="P15" s="10">
        <f t="shared" si="9"/>
        <v>11742</v>
      </c>
      <c r="Q15" s="33">
        <f t="shared" ref="Q15:Q57" si="10">SUM(H4:I15)</f>
        <v>0</v>
      </c>
      <c r="R15" s="36">
        <f t="shared" si="3"/>
        <v>0</v>
      </c>
      <c r="S15" s="34">
        <f t="shared" si="6"/>
        <v>701.6</v>
      </c>
      <c r="T15" s="10">
        <f t="shared" ref="T15:T57" si="11">SUM(S4:S15)</f>
        <v>9393.6</v>
      </c>
      <c r="U15" s="33">
        <f t="shared" ref="U15:U58" si="12">SUM(H4:I15)</f>
        <v>0</v>
      </c>
      <c r="V15" s="36">
        <f t="shared" si="4"/>
        <v>0</v>
      </c>
      <c r="W15" s="38">
        <f t="shared" ref="W15:W58" si="13">SUM(H4:H15)</f>
        <v>0</v>
      </c>
      <c r="X15" s="36">
        <f t="shared" si="5"/>
        <v>0</v>
      </c>
      <c r="Y15" s="40">
        <v>4.25</v>
      </c>
      <c r="Z15" s="12"/>
      <c r="AA15" s="12"/>
      <c r="AB15" s="12"/>
    </row>
    <row r="16" spans="1:28" ht="15.6">
      <c r="A16" s="5">
        <v>42795</v>
      </c>
      <c r="B16" s="6">
        <v>936</v>
      </c>
      <c r="C16" s="23">
        <f t="shared" si="7"/>
        <v>748.80000000000007</v>
      </c>
      <c r="D16" s="23">
        <f t="shared" si="8"/>
        <v>187.20000000000002</v>
      </c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>
        <f t="shared" si="2"/>
        <v>936.00000000000011</v>
      </c>
      <c r="P16" s="10">
        <f t="shared" si="9"/>
        <v>11791</v>
      </c>
      <c r="Q16" s="33">
        <f t="shared" si="10"/>
        <v>0</v>
      </c>
      <c r="R16" s="36">
        <f t="shared" si="3"/>
        <v>0</v>
      </c>
      <c r="S16" s="34">
        <f t="shared" si="6"/>
        <v>748.80000000000007</v>
      </c>
      <c r="T16" s="10">
        <f t="shared" si="11"/>
        <v>9432.7999999999993</v>
      </c>
      <c r="U16" s="33">
        <f t="shared" si="12"/>
        <v>0</v>
      </c>
      <c r="V16" s="36">
        <f t="shared" si="4"/>
        <v>0</v>
      </c>
      <c r="W16" s="38">
        <f t="shared" si="13"/>
        <v>0</v>
      </c>
      <c r="X16" s="36">
        <f t="shared" si="5"/>
        <v>0</v>
      </c>
      <c r="Y16" s="40">
        <v>4.25</v>
      </c>
      <c r="Z16" s="12"/>
      <c r="AA16" s="12"/>
      <c r="AB16" s="12"/>
    </row>
    <row r="17" spans="1:28" ht="15.6">
      <c r="A17" s="5">
        <v>42826</v>
      </c>
      <c r="B17" s="6">
        <v>936</v>
      </c>
      <c r="C17" s="23">
        <f t="shared" si="7"/>
        <v>748.80000000000007</v>
      </c>
      <c r="D17" s="23">
        <f t="shared" si="8"/>
        <v>187.20000000000002</v>
      </c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>
        <f t="shared" si="2"/>
        <v>936.00000000000011</v>
      </c>
      <c r="P17" s="10">
        <f t="shared" si="9"/>
        <v>11840</v>
      </c>
      <c r="Q17" s="33">
        <f t="shared" si="10"/>
        <v>0</v>
      </c>
      <c r="R17" s="36">
        <f t="shared" si="3"/>
        <v>0</v>
      </c>
      <c r="S17" s="34">
        <f t="shared" si="6"/>
        <v>748.80000000000007</v>
      </c>
      <c r="T17" s="10">
        <f t="shared" si="11"/>
        <v>9472</v>
      </c>
      <c r="U17" s="33">
        <f t="shared" si="12"/>
        <v>0</v>
      </c>
      <c r="V17" s="36">
        <f t="shared" si="4"/>
        <v>0</v>
      </c>
      <c r="W17" s="38">
        <f t="shared" si="13"/>
        <v>0</v>
      </c>
      <c r="X17" s="36">
        <f t="shared" si="5"/>
        <v>0</v>
      </c>
      <c r="Y17" s="40">
        <v>4.25</v>
      </c>
      <c r="Z17" s="12"/>
      <c r="AA17" s="12"/>
      <c r="AB17" s="12"/>
    </row>
    <row r="18" spans="1:28" ht="15.6">
      <c r="A18" s="5">
        <v>42856</v>
      </c>
      <c r="B18" s="6">
        <v>936</v>
      </c>
      <c r="C18" s="23">
        <f t="shared" si="7"/>
        <v>748.80000000000007</v>
      </c>
      <c r="D18" s="23">
        <f t="shared" si="8"/>
        <v>187.20000000000002</v>
      </c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>
        <f t="shared" si="2"/>
        <v>936.00000000000011</v>
      </c>
      <c r="P18" s="10">
        <f t="shared" si="9"/>
        <v>11842</v>
      </c>
      <c r="Q18" s="33">
        <f t="shared" si="10"/>
        <v>0</v>
      </c>
      <c r="R18" s="36">
        <f t="shared" si="3"/>
        <v>0</v>
      </c>
      <c r="S18" s="34">
        <f t="shared" si="6"/>
        <v>748.80000000000007</v>
      </c>
      <c r="T18" s="10">
        <f t="shared" si="11"/>
        <v>9473.6</v>
      </c>
      <c r="U18" s="33">
        <f t="shared" si="12"/>
        <v>0</v>
      </c>
      <c r="V18" s="36">
        <f t="shared" si="4"/>
        <v>0</v>
      </c>
      <c r="W18" s="38">
        <f t="shared" si="13"/>
        <v>0</v>
      </c>
      <c r="X18" s="36">
        <f t="shared" si="5"/>
        <v>0</v>
      </c>
      <c r="Y18" s="40">
        <v>4.25</v>
      </c>
      <c r="Z18" s="12"/>
      <c r="AA18" s="12"/>
      <c r="AB18" s="12"/>
    </row>
    <row r="19" spans="1:28" ht="15.6">
      <c r="A19" s="5">
        <v>42887</v>
      </c>
      <c r="B19" s="6">
        <v>976</v>
      </c>
      <c r="C19" s="23">
        <f t="shared" si="7"/>
        <v>780.80000000000007</v>
      </c>
      <c r="D19" s="23">
        <f t="shared" si="8"/>
        <v>195.20000000000002</v>
      </c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>
        <f t="shared" si="2"/>
        <v>976.00000000000011</v>
      </c>
      <c r="P19" s="10">
        <f t="shared" si="9"/>
        <v>11763</v>
      </c>
      <c r="Q19" s="33">
        <f t="shared" si="10"/>
        <v>0</v>
      </c>
      <c r="R19" s="36">
        <f t="shared" si="3"/>
        <v>0</v>
      </c>
      <c r="S19" s="34">
        <f t="shared" si="6"/>
        <v>780.80000000000007</v>
      </c>
      <c r="T19" s="10">
        <f t="shared" si="11"/>
        <v>9410.4</v>
      </c>
      <c r="U19" s="33">
        <f t="shared" si="12"/>
        <v>0</v>
      </c>
      <c r="V19" s="36">
        <f t="shared" si="4"/>
        <v>0</v>
      </c>
      <c r="W19" s="38">
        <f t="shared" si="13"/>
        <v>0</v>
      </c>
      <c r="X19" s="36">
        <f t="shared" si="5"/>
        <v>0</v>
      </c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>
        <f t="shared" si="7"/>
        <v>0</v>
      </c>
      <c r="D20" s="23">
        <f t="shared" si="8"/>
        <v>0</v>
      </c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>
        <f t="shared" si="2"/>
        <v>0</v>
      </c>
      <c r="P20" s="10">
        <f t="shared" si="9"/>
        <v>10718</v>
      </c>
      <c r="Q20" s="33">
        <f t="shared" si="10"/>
        <v>0</v>
      </c>
      <c r="R20" s="36">
        <f t="shared" si="3"/>
        <v>0</v>
      </c>
      <c r="S20" s="34">
        <f t="shared" si="6"/>
        <v>0</v>
      </c>
      <c r="T20" s="10">
        <f t="shared" si="11"/>
        <v>8574.4000000000015</v>
      </c>
      <c r="U20" s="33">
        <f t="shared" si="12"/>
        <v>0</v>
      </c>
      <c r="V20" s="36">
        <f t="shared" si="4"/>
        <v>0</v>
      </c>
      <c r="W20" s="38">
        <f t="shared" si="13"/>
        <v>0</v>
      </c>
      <c r="X20" s="36">
        <f t="shared" si="5"/>
        <v>0</v>
      </c>
      <c r="Y20" s="40">
        <v>4.25</v>
      </c>
      <c r="Z20" s="12"/>
      <c r="AA20" s="12"/>
      <c r="AB20" s="12"/>
    </row>
    <row r="21" spans="1:28" ht="15.6">
      <c r="A21" s="5">
        <v>42948</v>
      </c>
      <c r="B21" s="6">
        <v>988</v>
      </c>
      <c r="C21" s="23">
        <f t="shared" si="7"/>
        <v>790.40000000000009</v>
      </c>
      <c r="D21" s="23">
        <f t="shared" si="8"/>
        <v>197.60000000000002</v>
      </c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>
        <f t="shared" si="2"/>
        <v>988.00000000000011</v>
      </c>
      <c r="P21" s="10">
        <f t="shared" si="9"/>
        <v>10661</v>
      </c>
      <c r="Q21" s="33">
        <f t="shared" si="10"/>
        <v>0</v>
      </c>
      <c r="R21" s="36">
        <f t="shared" si="3"/>
        <v>0</v>
      </c>
      <c r="S21" s="34">
        <f t="shared" si="6"/>
        <v>790.40000000000009</v>
      </c>
      <c r="T21" s="10">
        <f t="shared" si="11"/>
        <v>8528.8000000000011</v>
      </c>
      <c r="U21" s="33">
        <f t="shared" si="12"/>
        <v>0</v>
      </c>
      <c r="V21" s="36">
        <f t="shared" si="4"/>
        <v>0</v>
      </c>
      <c r="W21" s="38">
        <f t="shared" si="13"/>
        <v>0</v>
      </c>
      <c r="X21" s="36">
        <f t="shared" si="5"/>
        <v>0</v>
      </c>
      <c r="Y21" s="40">
        <v>4.25</v>
      </c>
      <c r="Z21" s="12"/>
      <c r="AA21" s="12"/>
      <c r="AB21" s="12"/>
    </row>
    <row r="22" spans="1:28" ht="15.6">
      <c r="A22" s="5">
        <v>42979</v>
      </c>
      <c r="B22" s="6">
        <v>936</v>
      </c>
      <c r="C22" s="23">
        <f t="shared" si="7"/>
        <v>748.80000000000007</v>
      </c>
      <c r="D22" s="23">
        <f t="shared" si="8"/>
        <v>187.20000000000002</v>
      </c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>
        <f t="shared" si="2"/>
        <v>936.00000000000011</v>
      </c>
      <c r="P22" s="10">
        <f t="shared" si="9"/>
        <v>10498</v>
      </c>
      <c r="Q22" s="33">
        <f>SUM(H11:I22)</f>
        <v>0</v>
      </c>
      <c r="R22" s="36">
        <f t="shared" si="3"/>
        <v>0</v>
      </c>
      <c r="S22" s="34">
        <f t="shared" si="6"/>
        <v>748.80000000000007</v>
      </c>
      <c r="T22" s="10">
        <f t="shared" si="11"/>
        <v>8398.4</v>
      </c>
      <c r="U22" s="33">
        <f t="shared" si="12"/>
        <v>0</v>
      </c>
      <c r="V22" s="36">
        <f t="shared" si="4"/>
        <v>0</v>
      </c>
      <c r="W22" s="38">
        <f t="shared" si="13"/>
        <v>0</v>
      </c>
      <c r="X22" s="36">
        <f t="shared" si="5"/>
        <v>0</v>
      </c>
      <c r="Y22" s="40">
        <v>4.25</v>
      </c>
      <c r="Z22" s="12"/>
      <c r="AA22" s="12"/>
      <c r="AB22" s="12"/>
    </row>
    <row r="23" spans="1:28" ht="15.6">
      <c r="A23" s="5">
        <v>43009</v>
      </c>
      <c r="B23" s="6">
        <v>922</v>
      </c>
      <c r="C23" s="23">
        <f t="shared" si="7"/>
        <v>737.6</v>
      </c>
      <c r="D23" s="23">
        <f t="shared" si="8"/>
        <v>184.4</v>
      </c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>
        <f t="shared" si="2"/>
        <v>922</v>
      </c>
      <c r="P23" s="10">
        <f t="shared" si="9"/>
        <v>10397</v>
      </c>
      <c r="Q23" s="33">
        <f t="shared" si="10"/>
        <v>0</v>
      </c>
      <c r="R23" s="36">
        <f t="shared" si="3"/>
        <v>0</v>
      </c>
      <c r="S23" s="34">
        <f t="shared" si="6"/>
        <v>737.6</v>
      </c>
      <c r="T23" s="10">
        <f t="shared" si="11"/>
        <v>8317.6</v>
      </c>
      <c r="U23" s="33">
        <f t="shared" si="12"/>
        <v>0</v>
      </c>
      <c r="V23" s="36">
        <f t="shared" si="4"/>
        <v>0</v>
      </c>
      <c r="W23" s="38">
        <f t="shared" si="13"/>
        <v>0</v>
      </c>
      <c r="X23" s="36">
        <f t="shared" si="5"/>
        <v>0</v>
      </c>
      <c r="Y23" s="40">
        <v>4.25</v>
      </c>
      <c r="Z23" s="12"/>
      <c r="AA23" s="12"/>
      <c r="AB23" s="12"/>
    </row>
    <row r="24" spans="1:28" ht="15.6">
      <c r="A24" s="5">
        <v>43040</v>
      </c>
      <c r="B24" s="6">
        <v>1176</v>
      </c>
      <c r="C24" s="23">
        <f t="shared" si="7"/>
        <v>940.80000000000007</v>
      </c>
      <c r="D24" s="23">
        <f t="shared" si="8"/>
        <v>235.20000000000002</v>
      </c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>
        <f t="shared" si="2"/>
        <v>1176</v>
      </c>
      <c r="P24" s="10">
        <f t="shared" si="9"/>
        <v>10577</v>
      </c>
      <c r="Q24" s="33">
        <f t="shared" si="10"/>
        <v>0</v>
      </c>
      <c r="R24" s="36">
        <f t="shared" si="3"/>
        <v>0</v>
      </c>
      <c r="S24" s="34">
        <f t="shared" si="6"/>
        <v>940.80000000000007</v>
      </c>
      <c r="T24" s="10">
        <f t="shared" si="11"/>
        <v>8461.6000000000022</v>
      </c>
      <c r="U24" s="33">
        <f t="shared" si="12"/>
        <v>0</v>
      </c>
      <c r="V24" s="36">
        <f t="shared" si="4"/>
        <v>0</v>
      </c>
      <c r="W24" s="38">
        <f t="shared" si="13"/>
        <v>0</v>
      </c>
      <c r="X24" s="36">
        <f t="shared" si="5"/>
        <v>0</v>
      </c>
      <c r="Y24" s="40">
        <v>4.25</v>
      </c>
      <c r="Z24" s="12"/>
      <c r="AA24" s="12"/>
      <c r="AB24" s="12"/>
    </row>
    <row r="25" spans="1:28" ht="15.6">
      <c r="A25" s="5">
        <v>43070</v>
      </c>
      <c r="B25" s="13">
        <v>1123</v>
      </c>
      <c r="C25" s="23">
        <f t="shared" si="7"/>
        <v>898.40000000000009</v>
      </c>
      <c r="D25" s="23">
        <f t="shared" si="8"/>
        <v>224.60000000000002</v>
      </c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>
        <f t="shared" si="2"/>
        <v>1123</v>
      </c>
      <c r="P25" s="10">
        <f t="shared" si="9"/>
        <v>10703</v>
      </c>
      <c r="Q25" s="33">
        <f t="shared" si="10"/>
        <v>0</v>
      </c>
      <c r="R25" s="36">
        <f t="shared" si="3"/>
        <v>0</v>
      </c>
      <c r="S25" s="34">
        <f t="shared" si="6"/>
        <v>898.40000000000009</v>
      </c>
      <c r="T25" s="10">
        <f t="shared" si="11"/>
        <v>8562.4000000000015</v>
      </c>
      <c r="U25" s="33">
        <f t="shared" si="12"/>
        <v>0</v>
      </c>
      <c r="V25" s="36">
        <f t="shared" si="4"/>
        <v>0</v>
      </c>
      <c r="W25" s="38">
        <f t="shared" si="13"/>
        <v>0</v>
      </c>
      <c r="X25" s="36">
        <f t="shared" si="5"/>
        <v>0</v>
      </c>
      <c r="Y25" s="40">
        <v>4.25</v>
      </c>
      <c r="Z25" s="12"/>
      <c r="AA25" s="12"/>
      <c r="AB25" s="12"/>
    </row>
    <row r="26" spans="1:28" ht="15.6">
      <c r="A26" s="5">
        <v>43101</v>
      </c>
      <c r="B26" s="6">
        <v>945</v>
      </c>
      <c r="C26" s="23">
        <f t="shared" si="7"/>
        <v>756</v>
      </c>
      <c r="D26" s="23">
        <f t="shared" si="8"/>
        <v>189</v>
      </c>
      <c r="E26" s="6">
        <v>864</v>
      </c>
      <c r="F26" s="6"/>
      <c r="G26" s="8"/>
      <c r="H26" s="28"/>
      <c r="I26" s="28"/>
      <c r="J26" s="28"/>
      <c r="K26" s="28"/>
      <c r="L26" s="28"/>
      <c r="M26" s="28"/>
      <c r="N26" s="8"/>
      <c r="O26" s="20">
        <f t="shared" si="2"/>
        <v>1809</v>
      </c>
      <c r="P26" s="10">
        <f t="shared" si="9"/>
        <v>11615</v>
      </c>
      <c r="Q26" s="33">
        <f t="shared" si="10"/>
        <v>0</v>
      </c>
      <c r="R26" s="36">
        <f t="shared" si="3"/>
        <v>0</v>
      </c>
      <c r="S26" s="34">
        <f t="shared" si="6"/>
        <v>1620</v>
      </c>
      <c r="T26" s="10">
        <f t="shared" si="11"/>
        <v>9464.8000000000011</v>
      </c>
      <c r="U26" s="33">
        <f t="shared" si="12"/>
        <v>0</v>
      </c>
      <c r="V26" s="36">
        <f t="shared" si="4"/>
        <v>0</v>
      </c>
      <c r="W26" s="38">
        <f t="shared" si="13"/>
        <v>0</v>
      </c>
      <c r="X26" s="36">
        <f t="shared" si="5"/>
        <v>0</v>
      </c>
      <c r="Y26" s="40"/>
      <c r="Z26" s="12">
        <v>4</v>
      </c>
      <c r="AA26" s="12"/>
      <c r="AB26" s="12"/>
    </row>
    <row r="27" spans="1:28" ht="15.6">
      <c r="A27" s="5">
        <v>43132</v>
      </c>
      <c r="B27" s="6">
        <v>882</v>
      </c>
      <c r="C27" s="23">
        <f t="shared" si="7"/>
        <v>705.6</v>
      </c>
      <c r="D27" s="23">
        <f t="shared" si="8"/>
        <v>176.4</v>
      </c>
      <c r="E27" s="6">
        <v>468</v>
      </c>
      <c r="F27" s="6"/>
      <c r="G27" s="8"/>
      <c r="H27" s="28"/>
      <c r="I27" s="28"/>
      <c r="J27" s="28"/>
      <c r="K27" s="28"/>
      <c r="L27" s="28"/>
      <c r="M27" s="28"/>
      <c r="N27" s="8"/>
      <c r="O27" s="20">
        <f t="shared" si="2"/>
        <v>1350</v>
      </c>
      <c r="P27" s="10">
        <f t="shared" si="9"/>
        <v>12088</v>
      </c>
      <c r="Q27" s="33">
        <f t="shared" si="10"/>
        <v>0</v>
      </c>
      <c r="R27" s="36">
        <f t="shared" si="3"/>
        <v>0</v>
      </c>
      <c r="S27" s="34">
        <f t="shared" si="6"/>
        <v>1173.5999999999999</v>
      </c>
      <c r="T27" s="10">
        <f t="shared" si="11"/>
        <v>9936.8000000000011</v>
      </c>
      <c r="U27" s="33">
        <f t="shared" si="12"/>
        <v>0</v>
      </c>
      <c r="V27" s="36">
        <f t="shared" si="4"/>
        <v>0</v>
      </c>
      <c r="W27" s="38">
        <f t="shared" si="13"/>
        <v>0</v>
      </c>
      <c r="X27" s="36">
        <f t="shared" si="5"/>
        <v>0</v>
      </c>
      <c r="Y27" s="40"/>
      <c r="Z27" s="12">
        <v>4</v>
      </c>
      <c r="AA27" s="12"/>
      <c r="AB27" s="12"/>
    </row>
    <row r="28" spans="1:28" ht="15.6">
      <c r="A28" s="5">
        <v>43160</v>
      </c>
      <c r="B28" s="6">
        <v>1116</v>
      </c>
      <c r="C28" s="23">
        <f t="shared" si="7"/>
        <v>892.80000000000007</v>
      </c>
      <c r="D28" s="23">
        <f t="shared" si="8"/>
        <v>223.20000000000002</v>
      </c>
      <c r="E28" s="6">
        <v>162</v>
      </c>
      <c r="F28" s="6"/>
      <c r="G28" s="8"/>
      <c r="H28" s="28"/>
      <c r="I28" s="28"/>
      <c r="J28" s="28"/>
      <c r="K28" s="28"/>
      <c r="L28" s="28"/>
      <c r="M28" s="28"/>
      <c r="N28" s="8"/>
      <c r="O28" s="20">
        <f t="shared" si="2"/>
        <v>1278</v>
      </c>
      <c r="P28" s="10">
        <f t="shared" si="9"/>
        <v>12430</v>
      </c>
      <c r="Q28" s="33">
        <f t="shared" si="10"/>
        <v>0</v>
      </c>
      <c r="R28" s="36">
        <f t="shared" si="3"/>
        <v>0</v>
      </c>
      <c r="S28" s="34">
        <f t="shared" si="6"/>
        <v>1054.8000000000002</v>
      </c>
      <c r="T28" s="10">
        <f t="shared" si="11"/>
        <v>10242.800000000003</v>
      </c>
      <c r="U28" s="33">
        <f t="shared" si="12"/>
        <v>0</v>
      </c>
      <c r="V28" s="36">
        <f t="shared" si="4"/>
        <v>0</v>
      </c>
      <c r="W28" s="38">
        <f t="shared" si="13"/>
        <v>0</v>
      </c>
      <c r="X28" s="36">
        <f t="shared" si="5"/>
        <v>0</v>
      </c>
      <c r="Y28" s="40"/>
      <c r="Z28" s="12">
        <v>4</v>
      </c>
      <c r="AA28" s="12"/>
      <c r="AB28" s="12"/>
    </row>
    <row r="29" spans="1:28" ht="15.6">
      <c r="A29" s="5">
        <v>43191</v>
      </c>
      <c r="B29" s="6">
        <v>945</v>
      </c>
      <c r="C29" s="23">
        <f t="shared" si="7"/>
        <v>756</v>
      </c>
      <c r="D29" s="23">
        <f t="shared" si="8"/>
        <v>189</v>
      </c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>
        <f t="shared" si="2"/>
        <v>945</v>
      </c>
      <c r="P29" s="10">
        <f t="shared" si="9"/>
        <v>12439</v>
      </c>
      <c r="Q29" s="33">
        <f t="shared" si="10"/>
        <v>0</v>
      </c>
      <c r="R29" s="36">
        <f t="shared" si="3"/>
        <v>0</v>
      </c>
      <c r="S29" s="34">
        <f t="shared" si="6"/>
        <v>756</v>
      </c>
      <c r="T29" s="10">
        <f t="shared" si="11"/>
        <v>10250</v>
      </c>
      <c r="U29" s="33">
        <f t="shared" si="12"/>
        <v>0</v>
      </c>
      <c r="V29" s="36">
        <f t="shared" si="4"/>
        <v>0</v>
      </c>
      <c r="W29" s="38">
        <f t="shared" si="13"/>
        <v>0</v>
      </c>
      <c r="X29" s="36">
        <f t="shared" si="5"/>
        <v>0</v>
      </c>
      <c r="Y29" s="40"/>
      <c r="Z29" s="12">
        <v>4</v>
      </c>
      <c r="AA29" s="12"/>
      <c r="AB29" s="12"/>
    </row>
    <row r="30" spans="1:28" ht="15.6">
      <c r="A30" s="5">
        <v>43221</v>
      </c>
      <c r="B30" s="6">
        <v>1107</v>
      </c>
      <c r="C30" s="23">
        <f t="shared" si="7"/>
        <v>885.6</v>
      </c>
      <c r="D30" s="23">
        <f t="shared" si="8"/>
        <v>221.4</v>
      </c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>
        <f t="shared" si="2"/>
        <v>1107</v>
      </c>
      <c r="P30" s="10">
        <f t="shared" si="9"/>
        <v>12610</v>
      </c>
      <c r="Q30" s="33">
        <f t="shared" si="10"/>
        <v>0</v>
      </c>
      <c r="R30" s="36">
        <f t="shared" si="3"/>
        <v>0</v>
      </c>
      <c r="S30" s="34">
        <f t="shared" si="6"/>
        <v>885.6</v>
      </c>
      <c r="T30" s="10">
        <f t="shared" si="11"/>
        <v>10386.800000000001</v>
      </c>
      <c r="U30" s="33">
        <f t="shared" si="12"/>
        <v>0</v>
      </c>
      <c r="V30" s="36">
        <f t="shared" si="4"/>
        <v>0</v>
      </c>
      <c r="W30" s="38">
        <f t="shared" si="13"/>
        <v>0</v>
      </c>
      <c r="X30" s="36">
        <f t="shared" si="5"/>
        <v>0</v>
      </c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>
        <f t="shared" si="7"/>
        <v>0</v>
      </c>
      <c r="D31" s="23">
        <f t="shared" si="8"/>
        <v>0</v>
      </c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>
        <f t="shared" si="2"/>
        <v>0</v>
      </c>
      <c r="P31" s="10">
        <f t="shared" si="9"/>
        <v>11634</v>
      </c>
      <c r="Q31" s="33">
        <f t="shared" si="10"/>
        <v>0</v>
      </c>
      <c r="R31" s="36">
        <f t="shared" si="3"/>
        <v>0</v>
      </c>
      <c r="S31" s="34">
        <f t="shared" si="6"/>
        <v>0</v>
      </c>
      <c r="T31" s="10">
        <f t="shared" si="11"/>
        <v>9606.0000000000018</v>
      </c>
      <c r="U31" s="33">
        <f t="shared" si="12"/>
        <v>0</v>
      </c>
      <c r="V31" s="36">
        <f t="shared" si="4"/>
        <v>0</v>
      </c>
      <c r="W31" s="38">
        <f t="shared" si="13"/>
        <v>0</v>
      </c>
      <c r="X31" s="36">
        <f t="shared" si="5"/>
        <v>0</v>
      </c>
      <c r="Y31" s="40"/>
      <c r="Z31" s="12">
        <v>4</v>
      </c>
      <c r="AA31" s="12"/>
      <c r="AB31" s="12"/>
    </row>
    <row r="32" spans="1:28" ht="15.6">
      <c r="A32" s="5">
        <v>43282</v>
      </c>
      <c r="B32" s="6">
        <v>1116</v>
      </c>
      <c r="C32" s="23">
        <f t="shared" si="7"/>
        <v>892.80000000000007</v>
      </c>
      <c r="D32" s="23">
        <f t="shared" si="8"/>
        <v>223.20000000000002</v>
      </c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>
        <f t="shared" si="2"/>
        <v>1116</v>
      </c>
      <c r="P32" s="10">
        <f t="shared" si="9"/>
        <v>12750</v>
      </c>
      <c r="Q32" s="33">
        <f t="shared" si="10"/>
        <v>0</v>
      </c>
      <c r="R32" s="36">
        <f t="shared" si="3"/>
        <v>0</v>
      </c>
      <c r="S32" s="34">
        <f t="shared" si="6"/>
        <v>892.80000000000007</v>
      </c>
      <c r="T32" s="10">
        <f t="shared" si="11"/>
        <v>10498.800000000001</v>
      </c>
      <c r="U32" s="33">
        <f t="shared" si="12"/>
        <v>0</v>
      </c>
      <c r="V32" s="36">
        <f t="shared" si="4"/>
        <v>0</v>
      </c>
      <c r="W32" s="38">
        <f t="shared" si="13"/>
        <v>0</v>
      </c>
      <c r="X32" s="36">
        <f t="shared" si="5"/>
        <v>0</v>
      </c>
      <c r="Y32" s="40"/>
      <c r="Z32" s="12">
        <v>4</v>
      </c>
      <c r="AA32" s="12"/>
      <c r="AB32" s="12"/>
    </row>
    <row r="33" spans="1:28" ht="15.6">
      <c r="A33" s="5">
        <v>43313</v>
      </c>
      <c r="B33" s="6">
        <v>1884</v>
      </c>
      <c r="C33" s="23">
        <f t="shared" si="7"/>
        <v>1507.2</v>
      </c>
      <c r="D33" s="23">
        <f t="shared" si="8"/>
        <v>376.8</v>
      </c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>
        <f t="shared" si="2"/>
        <v>1884</v>
      </c>
      <c r="P33" s="10">
        <f t="shared" si="9"/>
        <v>13646</v>
      </c>
      <c r="Q33" s="33">
        <f t="shared" si="10"/>
        <v>0</v>
      </c>
      <c r="R33" s="36">
        <f t="shared" si="3"/>
        <v>0</v>
      </c>
      <c r="S33" s="34">
        <f t="shared" si="6"/>
        <v>1507.2</v>
      </c>
      <c r="T33" s="10">
        <f t="shared" si="11"/>
        <v>11215.6</v>
      </c>
      <c r="U33" s="33">
        <f t="shared" si="12"/>
        <v>0</v>
      </c>
      <c r="V33" s="36">
        <f t="shared" si="4"/>
        <v>0</v>
      </c>
      <c r="W33" s="38">
        <f t="shared" si="13"/>
        <v>0</v>
      </c>
      <c r="X33" s="36">
        <f t="shared" si="5"/>
        <v>0</v>
      </c>
      <c r="Y33" s="40"/>
      <c r="Z33" s="12">
        <v>4</v>
      </c>
      <c r="AA33" s="12"/>
      <c r="AB33" s="12"/>
    </row>
    <row r="34" spans="1:28" ht="15.6">
      <c r="A34" s="5">
        <v>43344</v>
      </c>
      <c r="B34" s="6">
        <v>2349</v>
      </c>
      <c r="C34" s="23">
        <f t="shared" si="7"/>
        <v>1879.2</v>
      </c>
      <c r="D34" s="23">
        <f t="shared" si="8"/>
        <v>469.8</v>
      </c>
      <c r="E34" s="6"/>
      <c r="F34" s="6"/>
      <c r="H34" s="28"/>
      <c r="I34" s="28"/>
      <c r="J34" s="28"/>
      <c r="K34" s="28"/>
      <c r="L34" s="28"/>
      <c r="M34" s="28"/>
      <c r="O34" s="20">
        <f t="shared" si="2"/>
        <v>2349</v>
      </c>
      <c r="P34" s="10">
        <f t="shared" si="9"/>
        <v>15059</v>
      </c>
      <c r="Q34" s="33">
        <f t="shared" si="10"/>
        <v>0</v>
      </c>
      <c r="R34" s="36">
        <f t="shared" si="3"/>
        <v>0</v>
      </c>
      <c r="S34" s="34">
        <f t="shared" si="6"/>
        <v>1879.2</v>
      </c>
      <c r="T34" s="10">
        <f t="shared" si="11"/>
        <v>12346.000000000002</v>
      </c>
      <c r="U34" s="33">
        <f t="shared" si="12"/>
        <v>0</v>
      </c>
      <c r="V34" s="36">
        <f t="shared" si="4"/>
        <v>0</v>
      </c>
      <c r="W34" s="38">
        <f t="shared" si="13"/>
        <v>0</v>
      </c>
      <c r="X34" s="36">
        <f t="shared" si="5"/>
        <v>0</v>
      </c>
      <c r="Y34" s="41"/>
      <c r="Z34" s="1">
        <v>4</v>
      </c>
      <c r="AA34" s="1"/>
      <c r="AB34" s="1"/>
    </row>
    <row r="35" spans="1:28" ht="15.6">
      <c r="A35" s="5">
        <v>43374</v>
      </c>
      <c r="B35" s="6">
        <v>2490</v>
      </c>
      <c r="C35" s="23">
        <f t="shared" si="7"/>
        <v>1992</v>
      </c>
      <c r="D35" s="23">
        <f t="shared" si="8"/>
        <v>498</v>
      </c>
      <c r="E35" s="6"/>
      <c r="F35" s="6"/>
      <c r="H35" s="28"/>
      <c r="I35" s="28"/>
      <c r="J35" s="28"/>
      <c r="K35" s="28"/>
      <c r="L35" s="28"/>
      <c r="M35" s="28"/>
      <c r="O35" s="20">
        <f t="shared" si="2"/>
        <v>2490</v>
      </c>
      <c r="P35" s="10">
        <f t="shared" si="9"/>
        <v>16627</v>
      </c>
      <c r="Q35" s="33">
        <f t="shared" si="10"/>
        <v>0</v>
      </c>
      <c r="R35" s="36">
        <f t="shared" si="3"/>
        <v>0</v>
      </c>
      <c r="S35" s="34">
        <f t="shared" si="6"/>
        <v>1992</v>
      </c>
      <c r="T35" s="10">
        <f t="shared" si="11"/>
        <v>13600.400000000001</v>
      </c>
      <c r="U35" s="33">
        <f t="shared" si="12"/>
        <v>0</v>
      </c>
      <c r="V35" s="36">
        <f t="shared" si="4"/>
        <v>0</v>
      </c>
      <c r="W35" s="38">
        <f t="shared" si="13"/>
        <v>0</v>
      </c>
      <c r="X35" s="36">
        <f t="shared" si="5"/>
        <v>0</v>
      </c>
      <c r="Y35" s="41"/>
      <c r="Z35" s="1">
        <v>4</v>
      </c>
      <c r="AA35" s="1"/>
      <c r="AB35" s="1"/>
    </row>
    <row r="36" spans="1:28">
      <c r="A36" s="5">
        <v>43405</v>
      </c>
      <c r="B36" s="6">
        <v>1567</v>
      </c>
      <c r="C36" s="23">
        <f t="shared" si="7"/>
        <v>1253.6000000000001</v>
      </c>
      <c r="D36" s="23">
        <f t="shared" si="8"/>
        <v>313.40000000000003</v>
      </c>
      <c r="E36" s="6"/>
      <c r="F36" s="6"/>
      <c r="H36" s="29"/>
      <c r="I36" s="29"/>
      <c r="J36" s="29"/>
      <c r="K36" s="29"/>
      <c r="L36" s="29"/>
      <c r="M36" s="29"/>
      <c r="O36" s="20">
        <f t="shared" si="2"/>
        <v>1567.0000000000002</v>
      </c>
      <c r="P36" s="10">
        <f t="shared" si="9"/>
        <v>17018</v>
      </c>
      <c r="Q36" s="33">
        <f t="shared" si="10"/>
        <v>0</v>
      </c>
      <c r="R36" s="36">
        <f t="shared" si="3"/>
        <v>0</v>
      </c>
      <c r="S36" s="34">
        <f t="shared" si="6"/>
        <v>1253.6000000000001</v>
      </c>
      <c r="T36" s="10">
        <f t="shared" si="11"/>
        <v>13913.200000000003</v>
      </c>
      <c r="U36" s="33">
        <f t="shared" si="12"/>
        <v>0</v>
      </c>
      <c r="V36" s="36">
        <f t="shared" si="4"/>
        <v>0</v>
      </c>
      <c r="W36" s="38">
        <f t="shared" si="13"/>
        <v>0</v>
      </c>
      <c r="X36" s="36">
        <f t="shared" si="5"/>
        <v>0</v>
      </c>
      <c r="Y36" s="41"/>
      <c r="Z36" s="1">
        <v>4</v>
      </c>
      <c r="AA36" s="1"/>
      <c r="AB36" s="1"/>
    </row>
    <row r="37" spans="1:28">
      <c r="A37" s="5">
        <v>43435</v>
      </c>
      <c r="B37" s="6">
        <v>1414</v>
      </c>
      <c r="C37" s="23">
        <f t="shared" si="7"/>
        <v>1131.2</v>
      </c>
      <c r="D37" s="23">
        <f t="shared" si="8"/>
        <v>282.8</v>
      </c>
      <c r="E37" s="6">
        <v>0</v>
      </c>
      <c r="F37" s="6">
        <v>0</v>
      </c>
      <c r="H37" s="29"/>
      <c r="I37" s="29"/>
      <c r="J37" s="29"/>
      <c r="K37" s="29"/>
      <c r="L37" s="29"/>
      <c r="M37" s="29"/>
      <c r="O37" s="20">
        <f t="shared" si="2"/>
        <v>1414</v>
      </c>
      <c r="P37" s="10">
        <f t="shared" si="9"/>
        <v>17309</v>
      </c>
      <c r="Q37" s="33">
        <f t="shared" si="10"/>
        <v>0</v>
      </c>
      <c r="R37" s="36">
        <f t="shared" si="3"/>
        <v>0</v>
      </c>
      <c r="S37" s="34">
        <f t="shared" si="6"/>
        <v>1131.2</v>
      </c>
      <c r="T37" s="10">
        <f t="shared" si="11"/>
        <v>14146.000000000002</v>
      </c>
      <c r="U37" s="33">
        <f t="shared" si="12"/>
        <v>0</v>
      </c>
      <c r="V37" s="36">
        <f t="shared" si="4"/>
        <v>0</v>
      </c>
      <c r="W37" s="38">
        <f t="shared" si="13"/>
        <v>0</v>
      </c>
      <c r="X37" s="36">
        <f t="shared" si="5"/>
        <v>0</v>
      </c>
      <c r="Y37" s="41"/>
      <c r="Z37" s="1">
        <v>4</v>
      </c>
      <c r="AA37" s="1"/>
      <c r="AB37" s="1"/>
    </row>
    <row r="38" spans="1:28">
      <c r="A38" s="5">
        <v>43466</v>
      </c>
      <c r="B38" s="15">
        <v>1417</v>
      </c>
      <c r="C38" s="23">
        <f t="shared" si="7"/>
        <v>1133.6000000000001</v>
      </c>
      <c r="D38" s="23">
        <f t="shared" si="8"/>
        <v>283.40000000000003</v>
      </c>
      <c r="E38" s="15">
        <v>0</v>
      </c>
      <c r="F38" s="15">
        <v>0</v>
      </c>
      <c r="H38" s="29"/>
      <c r="I38" s="29"/>
      <c r="J38" s="29"/>
      <c r="K38" s="29"/>
      <c r="L38" s="29"/>
      <c r="M38" s="29"/>
      <c r="O38" s="20">
        <f t="shared" si="2"/>
        <v>1417.0000000000002</v>
      </c>
      <c r="P38" s="10">
        <f t="shared" si="9"/>
        <v>16917</v>
      </c>
      <c r="Q38" s="33">
        <f t="shared" si="10"/>
        <v>0</v>
      </c>
      <c r="R38" s="36">
        <f t="shared" si="3"/>
        <v>0</v>
      </c>
      <c r="S38" s="34">
        <f t="shared" si="6"/>
        <v>1133.6000000000001</v>
      </c>
      <c r="T38" s="10">
        <f t="shared" si="11"/>
        <v>13659.600000000002</v>
      </c>
      <c r="U38" s="33">
        <f t="shared" si="12"/>
        <v>0</v>
      </c>
      <c r="V38" s="36">
        <f t="shared" si="4"/>
        <v>0</v>
      </c>
      <c r="W38" s="38">
        <f t="shared" si="13"/>
        <v>0</v>
      </c>
      <c r="X38" s="36">
        <f t="shared" si="5"/>
        <v>0</v>
      </c>
      <c r="Y38" s="41"/>
      <c r="Z38" s="1"/>
      <c r="AA38" s="1">
        <v>3.5</v>
      </c>
      <c r="AB38" s="1"/>
    </row>
    <row r="39" spans="1:28">
      <c r="A39" s="5">
        <v>43497</v>
      </c>
      <c r="B39" s="6">
        <v>1053</v>
      </c>
      <c r="C39" s="23">
        <f t="shared" si="7"/>
        <v>842.40000000000009</v>
      </c>
      <c r="D39" s="23">
        <f t="shared" si="8"/>
        <v>210.60000000000002</v>
      </c>
      <c r="E39" s="6">
        <v>0</v>
      </c>
      <c r="F39" s="6">
        <v>0</v>
      </c>
      <c r="H39" s="29"/>
      <c r="I39" s="29"/>
      <c r="J39" s="29"/>
      <c r="K39" s="29"/>
      <c r="L39" s="29"/>
      <c r="M39" s="29"/>
      <c r="O39" s="20">
        <f t="shared" si="2"/>
        <v>1053</v>
      </c>
      <c r="P39" s="10">
        <f t="shared" si="9"/>
        <v>16620</v>
      </c>
      <c r="Q39" s="33">
        <f t="shared" si="10"/>
        <v>0</v>
      </c>
      <c r="R39" s="36">
        <f t="shared" si="3"/>
        <v>0</v>
      </c>
      <c r="S39" s="34">
        <f t="shared" si="6"/>
        <v>842.40000000000009</v>
      </c>
      <c r="T39" s="10">
        <f t="shared" si="11"/>
        <v>13328.400000000001</v>
      </c>
      <c r="U39" s="33">
        <f t="shared" si="12"/>
        <v>0</v>
      </c>
      <c r="V39" s="36">
        <f t="shared" si="4"/>
        <v>0</v>
      </c>
      <c r="W39" s="38">
        <f t="shared" si="13"/>
        <v>0</v>
      </c>
      <c r="X39" s="36">
        <f t="shared" si="5"/>
        <v>0</v>
      </c>
      <c r="Y39" s="41"/>
      <c r="Z39" s="1"/>
      <c r="AA39" s="1">
        <v>3.5</v>
      </c>
      <c r="AB39" s="1"/>
    </row>
    <row r="40" spans="1:28">
      <c r="A40" s="5">
        <v>43525</v>
      </c>
      <c r="B40" s="6">
        <v>1053</v>
      </c>
      <c r="C40" s="23">
        <f t="shared" si="7"/>
        <v>842.40000000000009</v>
      </c>
      <c r="D40" s="23">
        <f t="shared" si="8"/>
        <v>210.60000000000002</v>
      </c>
      <c r="E40" s="6">
        <v>0</v>
      </c>
      <c r="F40" s="6">
        <v>0</v>
      </c>
      <c r="H40" s="29"/>
      <c r="I40" s="29"/>
      <c r="J40" s="29"/>
      <c r="K40" s="29"/>
      <c r="L40" s="29"/>
      <c r="M40" s="29"/>
      <c r="O40" s="20">
        <f t="shared" si="2"/>
        <v>1053</v>
      </c>
      <c r="P40" s="10">
        <f t="shared" si="9"/>
        <v>16395</v>
      </c>
      <c r="Q40" s="33">
        <f t="shared" si="10"/>
        <v>0</v>
      </c>
      <c r="R40" s="36">
        <f t="shared" si="3"/>
        <v>0</v>
      </c>
      <c r="S40" s="34">
        <f t="shared" si="6"/>
        <v>842.40000000000009</v>
      </c>
      <c r="T40" s="10">
        <f t="shared" si="11"/>
        <v>13116</v>
      </c>
      <c r="U40" s="33">
        <f t="shared" si="12"/>
        <v>0</v>
      </c>
      <c r="V40" s="36">
        <f t="shared" si="4"/>
        <v>0</v>
      </c>
      <c r="W40" s="38">
        <f t="shared" si="13"/>
        <v>0</v>
      </c>
      <c r="X40" s="36">
        <f t="shared" si="5"/>
        <v>0</v>
      </c>
      <c r="Y40" s="41"/>
      <c r="Z40" s="1"/>
      <c r="AA40" s="1">
        <v>3.5</v>
      </c>
      <c r="AB40" s="1"/>
    </row>
    <row r="41" spans="1:28">
      <c r="A41" s="5">
        <v>43556</v>
      </c>
      <c r="B41" s="6">
        <v>1180</v>
      </c>
      <c r="C41" s="23">
        <f t="shared" si="7"/>
        <v>944</v>
      </c>
      <c r="D41" s="23">
        <f t="shared" si="8"/>
        <v>236</v>
      </c>
      <c r="E41" s="6">
        <v>0</v>
      </c>
      <c r="F41" s="6">
        <v>0</v>
      </c>
      <c r="H41" s="29"/>
      <c r="I41" s="29"/>
      <c r="J41" s="29"/>
      <c r="K41" s="29"/>
      <c r="L41" s="29"/>
      <c r="M41" s="29"/>
      <c r="O41" s="20">
        <f t="shared" si="2"/>
        <v>1180</v>
      </c>
      <c r="P41" s="10">
        <f t="shared" si="9"/>
        <v>16630</v>
      </c>
      <c r="Q41" s="33">
        <f t="shared" si="10"/>
        <v>0</v>
      </c>
      <c r="R41" s="36">
        <f t="shared" si="3"/>
        <v>0</v>
      </c>
      <c r="S41" s="34">
        <f t="shared" si="6"/>
        <v>944</v>
      </c>
      <c r="T41" s="10">
        <f t="shared" si="11"/>
        <v>13304</v>
      </c>
      <c r="U41" s="33">
        <f t="shared" si="12"/>
        <v>0</v>
      </c>
      <c r="V41" s="36">
        <f t="shared" si="4"/>
        <v>0</v>
      </c>
      <c r="W41" s="38">
        <f t="shared" si="13"/>
        <v>0</v>
      </c>
      <c r="X41" s="36">
        <f t="shared" si="5"/>
        <v>0</v>
      </c>
      <c r="Y41" s="41"/>
      <c r="Z41" s="1"/>
      <c r="AA41" s="1">
        <v>3.5</v>
      </c>
      <c r="AB41" s="1"/>
    </row>
    <row r="42" spans="1:28">
      <c r="A42" s="5">
        <v>43586</v>
      </c>
      <c r="B42" s="6">
        <v>1314</v>
      </c>
      <c r="C42" s="23">
        <f t="shared" si="7"/>
        <v>1051.2</v>
      </c>
      <c r="D42" s="23">
        <f t="shared" si="8"/>
        <v>262.8</v>
      </c>
      <c r="E42" s="6">
        <v>0</v>
      </c>
      <c r="F42" s="6">
        <v>0</v>
      </c>
      <c r="H42" s="29"/>
      <c r="I42" s="29"/>
      <c r="J42" s="29"/>
      <c r="K42" s="29"/>
      <c r="L42" s="29"/>
      <c r="M42" s="29"/>
      <c r="O42" s="20">
        <f t="shared" si="2"/>
        <v>1314</v>
      </c>
      <c r="P42" s="10">
        <f t="shared" si="9"/>
        <v>16837</v>
      </c>
      <c r="Q42" s="33">
        <f t="shared" si="10"/>
        <v>0</v>
      </c>
      <c r="R42" s="36">
        <f t="shared" si="3"/>
        <v>0</v>
      </c>
      <c r="S42" s="34">
        <f t="shared" si="6"/>
        <v>1051.2</v>
      </c>
      <c r="T42" s="10">
        <f t="shared" si="11"/>
        <v>13469.6</v>
      </c>
      <c r="U42" s="33">
        <f t="shared" si="12"/>
        <v>0</v>
      </c>
      <c r="V42" s="36">
        <f t="shared" si="4"/>
        <v>0</v>
      </c>
      <c r="W42" s="38">
        <f t="shared" si="13"/>
        <v>0</v>
      </c>
      <c r="X42" s="36">
        <f t="shared" si="5"/>
        <v>0</v>
      </c>
      <c r="Y42" s="41"/>
      <c r="Z42" s="1"/>
      <c r="AA42" s="1">
        <v>3.5</v>
      </c>
      <c r="AB42" s="1"/>
    </row>
    <row r="43" spans="1:28">
      <c r="A43" s="5">
        <v>43617</v>
      </c>
      <c r="B43" s="6">
        <v>1287</v>
      </c>
      <c r="C43" s="23">
        <f t="shared" si="7"/>
        <v>1029.6000000000001</v>
      </c>
      <c r="D43" s="23">
        <f t="shared" si="8"/>
        <v>257.40000000000003</v>
      </c>
      <c r="E43" s="6">
        <v>0</v>
      </c>
      <c r="F43" s="6">
        <v>0</v>
      </c>
      <c r="H43" s="29"/>
      <c r="I43" s="29"/>
      <c r="J43" s="29"/>
      <c r="K43" s="29"/>
      <c r="L43" s="29"/>
      <c r="M43" s="29"/>
      <c r="O43" s="20">
        <f t="shared" si="2"/>
        <v>1287.0000000000002</v>
      </c>
      <c r="P43" s="10">
        <f t="shared" si="9"/>
        <v>18124</v>
      </c>
      <c r="Q43" s="33">
        <f t="shared" si="10"/>
        <v>0</v>
      </c>
      <c r="R43" s="36">
        <f t="shared" si="3"/>
        <v>0</v>
      </c>
      <c r="S43" s="34">
        <f t="shared" si="6"/>
        <v>1029.6000000000001</v>
      </c>
      <c r="T43" s="10">
        <f t="shared" si="11"/>
        <v>14499.2</v>
      </c>
      <c r="U43" s="33">
        <f t="shared" si="12"/>
        <v>0</v>
      </c>
      <c r="V43" s="36">
        <f t="shared" si="4"/>
        <v>0</v>
      </c>
      <c r="W43" s="38">
        <f t="shared" si="13"/>
        <v>0</v>
      </c>
      <c r="X43" s="36">
        <f t="shared" si="5"/>
        <v>0</v>
      </c>
      <c r="Y43" s="41"/>
      <c r="Z43" s="1"/>
      <c r="AA43" s="1">
        <v>3.5</v>
      </c>
      <c r="AB43" s="1"/>
    </row>
    <row r="44" spans="1:28">
      <c r="A44" s="5">
        <v>43647</v>
      </c>
      <c r="B44" s="6">
        <v>2268</v>
      </c>
      <c r="C44" s="23">
        <f t="shared" si="7"/>
        <v>1814.4</v>
      </c>
      <c r="D44" s="23">
        <f t="shared" si="8"/>
        <v>453.6</v>
      </c>
      <c r="E44" s="6">
        <v>0</v>
      </c>
      <c r="F44" s="6">
        <v>0</v>
      </c>
      <c r="H44" s="29"/>
      <c r="I44" s="29"/>
      <c r="J44" s="29"/>
      <c r="K44" s="29"/>
      <c r="L44" s="29"/>
      <c r="M44" s="29"/>
      <c r="O44" s="20">
        <f t="shared" si="2"/>
        <v>2268</v>
      </c>
      <c r="P44" s="10">
        <f t="shared" si="9"/>
        <v>19276</v>
      </c>
      <c r="Q44" s="33">
        <f t="shared" si="10"/>
        <v>0</v>
      </c>
      <c r="R44" s="36">
        <f t="shared" si="3"/>
        <v>0</v>
      </c>
      <c r="S44" s="34">
        <f t="shared" si="6"/>
        <v>1814.4</v>
      </c>
      <c r="T44" s="10">
        <f t="shared" si="11"/>
        <v>15420.8</v>
      </c>
      <c r="U44" s="33">
        <f t="shared" si="12"/>
        <v>0</v>
      </c>
      <c r="V44" s="36">
        <f t="shared" si="4"/>
        <v>0</v>
      </c>
      <c r="W44" s="38">
        <f t="shared" si="13"/>
        <v>0</v>
      </c>
      <c r="X44" s="36">
        <f t="shared" si="5"/>
        <v>0</v>
      </c>
      <c r="Y44" s="41"/>
      <c r="Z44" s="1"/>
      <c r="AA44" s="1">
        <v>3.5</v>
      </c>
      <c r="AB44" s="1"/>
    </row>
    <row r="45" spans="1:28">
      <c r="A45" s="5">
        <v>43678</v>
      </c>
      <c r="B45" s="6">
        <v>2016</v>
      </c>
      <c r="C45" s="23">
        <f t="shared" si="7"/>
        <v>1612.8000000000002</v>
      </c>
      <c r="D45" s="23">
        <f t="shared" si="8"/>
        <v>403.20000000000005</v>
      </c>
      <c r="E45" s="6">
        <v>0</v>
      </c>
      <c r="F45" s="6">
        <v>0</v>
      </c>
      <c r="H45" s="29"/>
      <c r="I45" s="29"/>
      <c r="J45" s="29"/>
      <c r="K45" s="29"/>
      <c r="L45" s="29"/>
      <c r="M45" s="29"/>
      <c r="O45" s="20">
        <f t="shared" si="2"/>
        <v>2016.0000000000002</v>
      </c>
      <c r="P45" s="10">
        <f t="shared" si="9"/>
        <v>19408</v>
      </c>
      <c r="Q45" s="33">
        <f t="shared" si="10"/>
        <v>0</v>
      </c>
      <c r="R45" s="36">
        <f t="shared" si="3"/>
        <v>0</v>
      </c>
      <c r="S45" s="34">
        <f t="shared" si="6"/>
        <v>1612.8000000000002</v>
      </c>
      <c r="T45" s="10">
        <f t="shared" si="11"/>
        <v>15526.400000000001</v>
      </c>
      <c r="U45" s="33">
        <f t="shared" si="12"/>
        <v>0</v>
      </c>
      <c r="V45" s="36">
        <f t="shared" si="4"/>
        <v>0</v>
      </c>
      <c r="W45" s="38">
        <f t="shared" si="13"/>
        <v>0</v>
      </c>
      <c r="X45" s="36">
        <f t="shared" si="5"/>
        <v>0</v>
      </c>
      <c r="Y45" s="41"/>
      <c r="Z45" s="1"/>
      <c r="AA45" s="1">
        <v>3.5</v>
      </c>
      <c r="AB45" s="1"/>
    </row>
    <row r="46" spans="1:28">
      <c r="A46" s="5">
        <v>43709</v>
      </c>
      <c r="B46" s="6">
        <v>1464</v>
      </c>
      <c r="C46" s="23">
        <f t="shared" si="7"/>
        <v>1171.2</v>
      </c>
      <c r="D46" s="23">
        <f t="shared" si="8"/>
        <v>292.8</v>
      </c>
      <c r="E46" s="6">
        <v>0</v>
      </c>
      <c r="F46" s="6">
        <v>0</v>
      </c>
      <c r="H46" s="29"/>
      <c r="I46" s="29"/>
      <c r="J46" s="29"/>
      <c r="K46" s="29"/>
      <c r="L46" s="29"/>
      <c r="M46" s="29"/>
      <c r="O46" s="20">
        <f t="shared" si="2"/>
        <v>1464</v>
      </c>
      <c r="P46" s="10">
        <f t="shared" si="9"/>
        <v>18523</v>
      </c>
      <c r="Q46" s="33">
        <f t="shared" si="10"/>
        <v>0</v>
      </c>
      <c r="R46" s="36">
        <f t="shared" si="3"/>
        <v>0</v>
      </c>
      <c r="S46" s="34">
        <f t="shared" si="6"/>
        <v>1171.2</v>
      </c>
      <c r="T46" s="10">
        <f t="shared" si="11"/>
        <v>14818.400000000001</v>
      </c>
      <c r="U46" s="33">
        <f t="shared" si="12"/>
        <v>0</v>
      </c>
      <c r="V46" s="36">
        <f t="shared" si="4"/>
        <v>0</v>
      </c>
      <c r="W46" s="38">
        <f t="shared" si="13"/>
        <v>0</v>
      </c>
      <c r="X46" s="36">
        <f t="shared" si="5"/>
        <v>0</v>
      </c>
      <c r="Y46" s="41"/>
      <c r="Z46" s="1"/>
      <c r="AA46" s="1">
        <v>3.5</v>
      </c>
      <c r="AB46" s="1"/>
    </row>
    <row r="47" spans="1:28">
      <c r="A47" s="5">
        <v>43739</v>
      </c>
      <c r="B47" s="6">
        <v>1380</v>
      </c>
      <c r="C47" s="23">
        <f t="shared" si="7"/>
        <v>1104</v>
      </c>
      <c r="D47" s="23">
        <f t="shared" si="8"/>
        <v>276</v>
      </c>
      <c r="E47" s="6">
        <v>0</v>
      </c>
      <c r="F47" s="6">
        <v>0</v>
      </c>
      <c r="H47" s="29"/>
      <c r="I47" s="29"/>
      <c r="J47" s="29"/>
      <c r="K47" s="29"/>
      <c r="L47" s="29"/>
      <c r="M47" s="29"/>
      <c r="O47" s="20">
        <f t="shared" si="2"/>
        <v>1380</v>
      </c>
      <c r="P47" s="10">
        <f t="shared" si="9"/>
        <v>17413</v>
      </c>
      <c r="Q47" s="33">
        <f t="shared" si="10"/>
        <v>0</v>
      </c>
      <c r="R47" s="36">
        <f t="shared" si="3"/>
        <v>0</v>
      </c>
      <c r="S47" s="34">
        <f t="shared" si="6"/>
        <v>1104</v>
      </c>
      <c r="T47" s="10">
        <f t="shared" si="11"/>
        <v>13930.400000000001</v>
      </c>
      <c r="U47" s="33">
        <f t="shared" si="12"/>
        <v>0</v>
      </c>
      <c r="V47" s="36">
        <f t="shared" si="4"/>
        <v>0</v>
      </c>
      <c r="W47" s="38">
        <f t="shared" si="13"/>
        <v>0</v>
      </c>
      <c r="X47" s="36">
        <f t="shared" si="5"/>
        <v>0</v>
      </c>
      <c r="Y47" s="41"/>
      <c r="Z47" s="1"/>
      <c r="AA47" s="1">
        <v>3.5</v>
      </c>
      <c r="AB47" s="1"/>
    </row>
    <row r="48" spans="1:28">
      <c r="A48" s="5">
        <v>43770</v>
      </c>
      <c r="B48" s="6">
        <v>2295</v>
      </c>
      <c r="C48" s="23">
        <f t="shared" si="7"/>
        <v>1836</v>
      </c>
      <c r="D48" s="23">
        <f t="shared" si="8"/>
        <v>459</v>
      </c>
      <c r="E48" s="6">
        <v>0</v>
      </c>
      <c r="F48" s="6">
        <v>0</v>
      </c>
      <c r="H48" s="29"/>
      <c r="I48" s="29"/>
      <c r="J48" s="29"/>
      <c r="K48" s="29"/>
      <c r="L48" s="29"/>
      <c r="M48" s="29"/>
      <c r="O48" s="20">
        <f t="shared" si="2"/>
        <v>2295</v>
      </c>
      <c r="P48" s="10">
        <f t="shared" si="9"/>
        <v>18141</v>
      </c>
      <c r="Q48" s="33">
        <f t="shared" si="10"/>
        <v>0</v>
      </c>
      <c r="R48" s="36">
        <f t="shared" si="3"/>
        <v>0</v>
      </c>
      <c r="S48" s="34">
        <f t="shared" si="6"/>
        <v>1836</v>
      </c>
      <c r="T48" s="10">
        <f t="shared" si="11"/>
        <v>14512.800000000003</v>
      </c>
      <c r="U48" s="33">
        <f t="shared" si="12"/>
        <v>0</v>
      </c>
      <c r="V48" s="36">
        <f t="shared" si="4"/>
        <v>0</v>
      </c>
      <c r="W48" s="38">
        <f t="shared" si="13"/>
        <v>0</v>
      </c>
      <c r="X48" s="36">
        <f t="shared" si="5"/>
        <v>0</v>
      </c>
      <c r="Y48" s="41"/>
      <c r="Z48" s="1"/>
      <c r="AA48" s="1">
        <v>3.5</v>
      </c>
      <c r="AB48" s="1"/>
    </row>
    <row r="49" spans="1:28">
      <c r="A49" s="5">
        <v>43800</v>
      </c>
      <c r="B49" s="6">
        <v>1834</v>
      </c>
      <c r="C49" s="23">
        <f t="shared" si="7"/>
        <v>1467.2</v>
      </c>
      <c r="D49" s="23">
        <f t="shared" si="8"/>
        <v>366.8</v>
      </c>
      <c r="E49" s="6">
        <v>0</v>
      </c>
      <c r="F49" s="6">
        <v>0</v>
      </c>
      <c r="H49" s="29"/>
      <c r="I49" s="29"/>
      <c r="J49" s="29"/>
      <c r="K49" s="29"/>
      <c r="L49" s="29"/>
      <c r="M49" s="29"/>
      <c r="O49" s="20">
        <f t="shared" si="2"/>
        <v>1834</v>
      </c>
      <c r="P49" s="10">
        <f t="shared" si="9"/>
        <v>18561</v>
      </c>
      <c r="Q49" s="33">
        <f t="shared" si="10"/>
        <v>0</v>
      </c>
      <c r="R49" s="36">
        <f t="shared" si="3"/>
        <v>0</v>
      </c>
      <c r="S49" s="34">
        <f t="shared" si="6"/>
        <v>1467.2</v>
      </c>
      <c r="T49" s="10">
        <f t="shared" si="11"/>
        <v>14848.800000000003</v>
      </c>
      <c r="U49" s="33">
        <f t="shared" si="12"/>
        <v>0</v>
      </c>
      <c r="V49" s="36">
        <f t="shared" si="4"/>
        <v>0</v>
      </c>
      <c r="W49" s="38">
        <f t="shared" si="13"/>
        <v>0</v>
      </c>
      <c r="X49" s="36">
        <f t="shared" si="5"/>
        <v>0</v>
      </c>
      <c r="Y49" s="41"/>
      <c r="Z49" s="1"/>
      <c r="AA49" s="1">
        <v>3.5</v>
      </c>
      <c r="AB49" s="1"/>
    </row>
    <row r="50" spans="1:28">
      <c r="A50" s="5">
        <v>43831</v>
      </c>
      <c r="B50" s="6">
        <v>1980</v>
      </c>
      <c r="C50" s="23">
        <f t="shared" si="7"/>
        <v>1584</v>
      </c>
      <c r="D50" s="23">
        <f t="shared" si="8"/>
        <v>396</v>
      </c>
      <c r="E50" s="6">
        <v>0</v>
      </c>
      <c r="F50" s="6">
        <v>0</v>
      </c>
      <c r="H50" s="29"/>
      <c r="I50" s="29"/>
      <c r="J50" s="29"/>
      <c r="K50" s="29"/>
      <c r="L50" s="29"/>
      <c r="M50" s="29"/>
      <c r="O50" s="20">
        <f t="shared" si="2"/>
        <v>1980</v>
      </c>
      <c r="P50" s="10">
        <f t="shared" si="9"/>
        <v>19124</v>
      </c>
      <c r="Q50" s="33">
        <f t="shared" si="10"/>
        <v>0</v>
      </c>
      <c r="R50" s="36">
        <f t="shared" si="3"/>
        <v>0</v>
      </c>
      <c r="S50" s="34">
        <f t="shared" si="6"/>
        <v>1584</v>
      </c>
      <c r="T50" s="10">
        <f t="shared" si="11"/>
        <v>15299.2</v>
      </c>
      <c r="U50" s="33">
        <f t="shared" si="12"/>
        <v>0</v>
      </c>
      <c r="V50" s="36">
        <f t="shared" si="4"/>
        <v>0</v>
      </c>
      <c r="W50" s="38">
        <f t="shared" si="13"/>
        <v>0</v>
      </c>
      <c r="X50" s="36">
        <f t="shared" si="5"/>
        <v>0</v>
      </c>
      <c r="Y50" s="41"/>
      <c r="Z50" s="1"/>
      <c r="AA50" s="1"/>
      <c r="AB50" s="1">
        <v>3</v>
      </c>
    </row>
    <row r="51" spans="1:28">
      <c r="A51" s="5">
        <v>43862</v>
      </c>
      <c r="B51" s="6">
        <v>2300</v>
      </c>
      <c r="C51" s="23">
        <f t="shared" si="7"/>
        <v>1840</v>
      </c>
      <c r="D51" s="23">
        <f t="shared" si="8"/>
        <v>460</v>
      </c>
      <c r="E51" s="6">
        <v>0</v>
      </c>
      <c r="F51" s="6">
        <v>0</v>
      </c>
      <c r="H51" s="29"/>
      <c r="I51" s="29"/>
      <c r="J51" s="29"/>
      <c r="K51" s="29"/>
      <c r="L51" s="29"/>
      <c r="M51" s="29"/>
      <c r="O51" s="20">
        <f t="shared" si="2"/>
        <v>2300</v>
      </c>
      <c r="P51" s="10">
        <f t="shared" si="9"/>
        <v>20371</v>
      </c>
      <c r="Q51" s="33">
        <f t="shared" si="10"/>
        <v>0</v>
      </c>
      <c r="R51" s="36">
        <f t="shared" si="3"/>
        <v>0</v>
      </c>
      <c r="S51" s="34">
        <f t="shared" si="6"/>
        <v>1840</v>
      </c>
      <c r="T51" s="10">
        <f t="shared" si="11"/>
        <v>16296.800000000001</v>
      </c>
      <c r="U51" s="33">
        <f t="shared" si="12"/>
        <v>0</v>
      </c>
      <c r="V51" s="36">
        <f t="shared" si="4"/>
        <v>0</v>
      </c>
      <c r="W51" s="38">
        <f t="shared" si="13"/>
        <v>0</v>
      </c>
      <c r="X51" s="36">
        <f t="shared" si="5"/>
        <v>0</v>
      </c>
      <c r="Y51" s="41"/>
      <c r="Z51" s="1"/>
      <c r="AA51" s="1"/>
      <c r="AB51" s="1">
        <v>3</v>
      </c>
    </row>
    <row r="52" spans="1:28">
      <c r="A52" s="5">
        <v>43891</v>
      </c>
      <c r="B52" s="6">
        <v>2300</v>
      </c>
      <c r="C52" s="23">
        <f t="shared" si="7"/>
        <v>1840</v>
      </c>
      <c r="D52" s="23">
        <f t="shared" si="8"/>
        <v>460</v>
      </c>
      <c r="E52" s="6">
        <v>0</v>
      </c>
      <c r="F52" s="6">
        <v>0</v>
      </c>
      <c r="H52" s="29"/>
      <c r="I52" s="29"/>
      <c r="J52" s="29"/>
      <c r="K52" s="29"/>
      <c r="L52" s="29"/>
      <c r="M52" s="29"/>
      <c r="O52" s="20">
        <f t="shared" si="2"/>
        <v>2300</v>
      </c>
      <c r="P52" s="10">
        <f t="shared" si="9"/>
        <v>21618</v>
      </c>
      <c r="Q52" s="33">
        <f t="shared" si="10"/>
        <v>0</v>
      </c>
      <c r="R52" s="36">
        <f t="shared" si="3"/>
        <v>0</v>
      </c>
      <c r="S52" s="34">
        <f t="shared" si="6"/>
        <v>1840</v>
      </c>
      <c r="T52" s="10">
        <f t="shared" si="11"/>
        <v>17294.400000000001</v>
      </c>
      <c r="U52" s="33">
        <f t="shared" si="12"/>
        <v>0</v>
      </c>
      <c r="V52" s="36">
        <f t="shared" si="4"/>
        <v>0</v>
      </c>
      <c r="W52" s="38">
        <f t="shared" si="13"/>
        <v>0</v>
      </c>
      <c r="X52" s="36">
        <f t="shared" si="5"/>
        <v>0</v>
      </c>
      <c r="Y52" s="41"/>
      <c r="Z52" s="1"/>
      <c r="AA52" s="1"/>
      <c r="AB52" s="1">
        <v>3</v>
      </c>
    </row>
    <row r="53" spans="1:28">
      <c r="A53" s="5">
        <v>43922</v>
      </c>
      <c r="B53" s="6">
        <v>2924</v>
      </c>
      <c r="C53" s="23">
        <f t="shared" si="7"/>
        <v>2339.2000000000003</v>
      </c>
      <c r="D53" s="23">
        <f t="shared" si="8"/>
        <v>584.80000000000007</v>
      </c>
      <c r="E53" s="6">
        <v>0</v>
      </c>
      <c r="F53" s="6">
        <v>0</v>
      </c>
      <c r="H53" s="29"/>
      <c r="I53" s="29"/>
      <c r="J53" s="29"/>
      <c r="K53" s="29"/>
      <c r="L53" s="29"/>
      <c r="M53" s="29"/>
      <c r="O53" s="20">
        <f t="shared" si="2"/>
        <v>2924.0000000000005</v>
      </c>
      <c r="P53" s="10">
        <f t="shared" si="9"/>
        <v>23362</v>
      </c>
      <c r="Q53" s="33">
        <f t="shared" si="10"/>
        <v>0</v>
      </c>
      <c r="R53" s="36">
        <f t="shared" si="3"/>
        <v>0</v>
      </c>
      <c r="S53" s="34">
        <f t="shared" si="6"/>
        <v>2339.2000000000003</v>
      </c>
      <c r="T53" s="10">
        <f t="shared" si="11"/>
        <v>18689.600000000002</v>
      </c>
      <c r="U53" s="33">
        <f t="shared" si="12"/>
        <v>0</v>
      </c>
      <c r="V53" s="36">
        <f t="shared" si="4"/>
        <v>0</v>
      </c>
      <c r="W53" s="38">
        <f t="shared" si="13"/>
        <v>0</v>
      </c>
      <c r="X53" s="36">
        <f t="shared" si="5"/>
        <v>0</v>
      </c>
      <c r="Y53" s="41"/>
      <c r="Z53" s="1"/>
      <c r="AA53" s="1"/>
      <c r="AB53" s="1">
        <v>3</v>
      </c>
    </row>
    <row r="54" spans="1:28">
      <c r="A54" s="5">
        <v>43952</v>
      </c>
      <c r="B54" s="6">
        <v>3303</v>
      </c>
      <c r="C54" s="23">
        <f t="shared" si="7"/>
        <v>2642.4</v>
      </c>
      <c r="D54" s="23">
        <f t="shared" si="8"/>
        <v>660.6</v>
      </c>
      <c r="E54" s="6">
        <v>0</v>
      </c>
      <c r="F54" s="6">
        <v>0</v>
      </c>
      <c r="H54" s="29"/>
      <c r="I54" s="29"/>
      <c r="J54" s="29"/>
      <c r="K54" s="29"/>
      <c r="L54" s="29"/>
      <c r="M54" s="29"/>
      <c r="O54" s="20">
        <f t="shared" si="2"/>
        <v>3303</v>
      </c>
      <c r="P54" s="10">
        <f t="shared" si="9"/>
        <v>25351</v>
      </c>
      <c r="Q54" s="33">
        <f t="shared" si="10"/>
        <v>0</v>
      </c>
      <c r="R54" s="36">
        <f t="shared" si="3"/>
        <v>0</v>
      </c>
      <c r="S54" s="34">
        <f t="shared" si="6"/>
        <v>2642.4</v>
      </c>
      <c r="T54" s="10">
        <f t="shared" si="11"/>
        <v>20280.800000000003</v>
      </c>
      <c r="U54" s="33">
        <f t="shared" si="12"/>
        <v>0</v>
      </c>
      <c r="V54" s="36">
        <f t="shared" si="4"/>
        <v>0</v>
      </c>
      <c r="W54" s="38">
        <f t="shared" si="13"/>
        <v>0</v>
      </c>
      <c r="X54" s="36">
        <f t="shared" si="5"/>
        <v>0</v>
      </c>
      <c r="Y54" s="41"/>
      <c r="Z54" s="1"/>
      <c r="AA54" s="1"/>
      <c r="AB54" s="1">
        <v>3</v>
      </c>
    </row>
    <row r="55" spans="1:28">
      <c r="A55" s="5">
        <v>43983</v>
      </c>
      <c r="B55" s="6">
        <v>2912</v>
      </c>
      <c r="C55" s="23">
        <f t="shared" si="7"/>
        <v>2329.6</v>
      </c>
      <c r="D55" s="23">
        <f t="shared" si="8"/>
        <v>582.4</v>
      </c>
      <c r="E55" s="6">
        <v>0</v>
      </c>
      <c r="F55" s="6">
        <v>0</v>
      </c>
      <c r="H55" s="29"/>
      <c r="I55" s="29"/>
      <c r="J55" s="29"/>
      <c r="K55" s="29"/>
      <c r="L55" s="29"/>
      <c r="M55" s="29"/>
      <c r="O55" s="20">
        <f t="shared" si="2"/>
        <v>2912</v>
      </c>
      <c r="P55" s="10">
        <f t="shared" si="9"/>
        <v>26976</v>
      </c>
      <c r="Q55" s="33">
        <f t="shared" si="10"/>
        <v>0</v>
      </c>
      <c r="R55" s="36">
        <f t="shared" si="3"/>
        <v>0</v>
      </c>
      <c r="S55" s="34">
        <f t="shared" si="6"/>
        <v>2329.6</v>
      </c>
      <c r="T55" s="10">
        <f t="shared" si="11"/>
        <v>21580.799999999999</v>
      </c>
      <c r="U55" s="33">
        <f t="shared" si="12"/>
        <v>0</v>
      </c>
      <c r="V55" s="36">
        <f t="shared" si="4"/>
        <v>0</v>
      </c>
      <c r="W55" s="38">
        <f t="shared" si="13"/>
        <v>0</v>
      </c>
      <c r="X55" s="36">
        <f t="shared" si="5"/>
        <v>0</v>
      </c>
      <c r="Y55" s="41"/>
      <c r="Z55" s="1"/>
      <c r="AA55" s="1"/>
      <c r="AB55" s="1">
        <v>3</v>
      </c>
    </row>
    <row r="56" spans="1:28">
      <c r="A56" s="5">
        <v>44013</v>
      </c>
      <c r="B56" s="6">
        <v>2325</v>
      </c>
      <c r="C56" s="23">
        <f t="shared" si="7"/>
        <v>1860</v>
      </c>
      <c r="D56" s="23">
        <f t="shared" si="8"/>
        <v>465</v>
      </c>
      <c r="E56" s="6">
        <v>0</v>
      </c>
      <c r="F56" s="6">
        <v>0</v>
      </c>
      <c r="H56" s="29"/>
      <c r="I56" s="29"/>
      <c r="J56" s="29"/>
      <c r="K56" s="29"/>
      <c r="L56" s="29"/>
      <c r="M56" s="29"/>
      <c r="O56" s="20">
        <f t="shared" si="2"/>
        <v>2325</v>
      </c>
      <c r="P56" s="10">
        <f t="shared" si="9"/>
        <v>27033</v>
      </c>
      <c r="Q56" s="33">
        <f t="shared" si="10"/>
        <v>0</v>
      </c>
      <c r="R56" s="36">
        <f t="shared" si="3"/>
        <v>0</v>
      </c>
      <c r="S56" s="34">
        <f t="shared" si="6"/>
        <v>1860</v>
      </c>
      <c r="T56" s="10">
        <f t="shared" si="11"/>
        <v>21626.400000000001</v>
      </c>
      <c r="U56" s="33">
        <f t="shared" si="12"/>
        <v>0</v>
      </c>
      <c r="V56" s="36">
        <f t="shared" si="4"/>
        <v>0</v>
      </c>
      <c r="W56" s="38">
        <f t="shared" si="13"/>
        <v>0</v>
      </c>
      <c r="X56" s="36">
        <f t="shared" si="5"/>
        <v>0</v>
      </c>
      <c r="Y56" s="41"/>
      <c r="Z56" s="1"/>
      <c r="AA56" s="1"/>
      <c r="AB56" s="1">
        <v>3</v>
      </c>
    </row>
    <row r="57" spans="1:28">
      <c r="A57" s="5">
        <v>44044</v>
      </c>
      <c r="B57" s="6">
        <v>2209</v>
      </c>
      <c r="C57" s="23">
        <f t="shared" si="7"/>
        <v>1767.2</v>
      </c>
      <c r="D57" s="23">
        <f t="shared" si="8"/>
        <v>441.8</v>
      </c>
      <c r="E57" s="6">
        <v>0</v>
      </c>
      <c r="F57" s="6">
        <v>0</v>
      </c>
      <c r="H57" s="29"/>
      <c r="I57" s="29"/>
      <c r="J57" s="29"/>
      <c r="K57" s="29"/>
      <c r="L57" s="29"/>
      <c r="M57" s="29"/>
      <c r="O57" s="20">
        <f t="shared" si="2"/>
        <v>2209</v>
      </c>
      <c r="P57" s="10">
        <f t="shared" si="9"/>
        <v>27226</v>
      </c>
      <c r="Q57" s="33">
        <f t="shared" si="10"/>
        <v>0</v>
      </c>
      <c r="R57" s="36">
        <f t="shared" si="3"/>
        <v>0</v>
      </c>
      <c r="S57" s="34">
        <f t="shared" si="6"/>
        <v>1767.2</v>
      </c>
      <c r="T57" s="10">
        <f t="shared" si="11"/>
        <v>21780.799999999999</v>
      </c>
      <c r="U57" s="33">
        <f t="shared" si="12"/>
        <v>0</v>
      </c>
      <c r="V57" s="36">
        <f t="shared" si="4"/>
        <v>0</v>
      </c>
      <c r="W57" s="38">
        <f t="shared" si="13"/>
        <v>0</v>
      </c>
      <c r="X57" s="36">
        <f t="shared" si="5"/>
        <v>0</v>
      </c>
      <c r="Y57" s="41"/>
      <c r="Z57" s="1"/>
      <c r="AA57" s="1"/>
      <c r="AB57" s="1">
        <v>3</v>
      </c>
    </row>
    <row r="58" spans="1:28">
      <c r="A58" s="5">
        <v>44075</v>
      </c>
      <c r="B58" s="6">
        <v>2298</v>
      </c>
      <c r="C58" s="21">
        <f t="shared" si="7"/>
        <v>1838.4</v>
      </c>
      <c r="D58" s="21">
        <f t="shared" si="8"/>
        <v>459.6</v>
      </c>
      <c r="E58" s="6">
        <v>0</v>
      </c>
      <c r="F58" s="6">
        <v>0</v>
      </c>
      <c r="H58" s="29"/>
      <c r="I58" s="29"/>
      <c r="J58" s="29"/>
      <c r="K58" s="29"/>
      <c r="L58" s="29"/>
      <c r="M58" s="29"/>
      <c r="O58" s="20">
        <f t="shared" si="2"/>
        <v>2298</v>
      </c>
      <c r="P58" s="10">
        <f t="shared" si="9"/>
        <v>28060</v>
      </c>
      <c r="Q58" s="33">
        <f>SUM(H47:I58)</f>
        <v>0</v>
      </c>
      <c r="R58" s="36">
        <f t="shared" si="3"/>
        <v>0</v>
      </c>
      <c r="S58" s="34">
        <f t="shared" si="6"/>
        <v>1838.4</v>
      </c>
      <c r="T58" s="10">
        <f>SUM(S47:S58)</f>
        <v>22448.000000000004</v>
      </c>
      <c r="U58" s="33">
        <f t="shared" si="12"/>
        <v>0</v>
      </c>
      <c r="V58" s="36">
        <f t="shared" si="4"/>
        <v>0</v>
      </c>
      <c r="W58" s="38">
        <f t="shared" si="13"/>
        <v>0</v>
      </c>
      <c r="X58" s="36">
        <f t="shared" si="5"/>
        <v>0</v>
      </c>
      <c r="Y58" s="41"/>
      <c r="Z58" s="1"/>
      <c r="AA58" s="1"/>
      <c r="AB58" s="1">
        <v>3</v>
      </c>
    </row>
    <row r="59" spans="1:28">
      <c r="A59" s="5">
        <v>44105</v>
      </c>
      <c r="B59" s="6">
        <v>2052</v>
      </c>
      <c r="C59" s="21">
        <f>B59*0.8</f>
        <v>1641.6000000000001</v>
      </c>
      <c r="D59" s="21">
        <f>B59*0.2</f>
        <v>410.40000000000003</v>
      </c>
      <c r="E59" s="6">
        <v>0</v>
      </c>
      <c r="F59" s="6">
        <v>0</v>
      </c>
      <c r="H59" s="29"/>
      <c r="I59" s="29"/>
      <c r="J59" s="29"/>
      <c r="K59" s="29"/>
      <c r="L59" s="29"/>
      <c r="M59" s="29"/>
      <c r="O59" s="20">
        <f>SUM(C59:F59)</f>
        <v>2052</v>
      </c>
      <c r="P59" s="10">
        <f>SUM(O48:O59)</f>
        <v>28732</v>
      </c>
      <c r="Q59" s="33">
        <f>SUM(H48:I59)</f>
        <v>0</v>
      </c>
      <c r="R59" s="36">
        <f>(Q59*1000000)/P59</f>
        <v>0</v>
      </c>
      <c r="S59" s="34">
        <f>SUM(C59,E59:F59)</f>
        <v>1641.6000000000001</v>
      </c>
      <c r="T59" s="10">
        <f>SUM(S48:S59)</f>
        <v>22985.600000000002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2052</v>
      </c>
      <c r="C60" s="21">
        <f>B60*0.8</f>
        <v>1641.6000000000001</v>
      </c>
      <c r="D60" s="21">
        <f>B60*0.2</f>
        <v>410.40000000000003</v>
      </c>
      <c r="E60" s="6">
        <v>0</v>
      </c>
      <c r="F60" s="6">
        <v>0</v>
      </c>
      <c r="H60" s="29"/>
      <c r="I60" s="29"/>
      <c r="J60" s="29"/>
      <c r="K60" s="29"/>
      <c r="L60" s="29"/>
      <c r="M60" s="29"/>
      <c r="O60" s="20">
        <f>SUM(C60:F60)</f>
        <v>2052</v>
      </c>
      <c r="P60" s="10">
        <f>SUM(O49:O60)</f>
        <v>28489</v>
      </c>
      <c r="Q60" s="33">
        <f>SUM(H49:I60)</f>
        <v>0</v>
      </c>
      <c r="R60" s="36">
        <f>(Q60*1000000)/P60</f>
        <v>0</v>
      </c>
      <c r="S60" s="34">
        <f>SUM(C60,E60:F60)</f>
        <v>1641.6000000000001</v>
      </c>
      <c r="T60" s="10">
        <f>SUM(S49:S60)</f>
        <v>22791.199999999997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  <row r="61" spans="1:28">
      <c r="A61" s="5">
        <v>44166</v>
      </c>
      <c r="B61" s="6">
        <v>1557</v>
      </c>
      <c r="C61" s="21">
        <f>B61*0.8</f>
        <v>1245.6000000000001</v>
      </c>
      <c r="D61" s="21">
        <f>B61*0.2</f>
        <v>311.40000000000003</v>
      </c>
      <c r="E61" s="6">
        <v>0</v>
      </c>
      <c r="F61" s="6">
        <v>0</v>
      </c>
      <c r="H61" s="29"/>
      <c r="I61" s="29"/>
      <c r="J61" s="29"/>
      <c r="K61" s="29"/>
      <c r="L61" s="29"/>
      <c r="M61" s="29"/>
      <c r="O61" s="20">
        <f>SUM(C61:F61)</f>
        <v>1557.0000000000002</v>
      </c>
      <c r="P61" s="10">
        <f>SUM(O50:O61)</f>
        <v>28212</v>
      </c>
      <c r="Q61" s="33">
        <f>SUM(H50:I61)</f>
        <v>0</v>
      </c>
      <c r="R61" s="36">
        <f>(Q61*1000000)/P61</f>
        <v>0</v>
      </c>
      <c r="S61" s="34">
        <f>SUM(C61,E61:F61)</f>
        <v>1245.6000000000001</v>
      </c>
      <c r="T61" s="10">
        <f>SUM(S50:S61)</f>
        <v>22569.599999999999</v>
      </c>
      <c r="U61" s="33">
        <f>SUM(H50:I61)</f>
        <v>0</v>
      </c>
      <c r="V61" s="36">
        <f>(U61*1000000)/T61</f>
        <v>0</v>
      </c>
      <c r="W61" s="38">
        <f>SUM(H50:H61)</f>
        <v>0</v>
      </c>
      <c r="X61" s="36">
        <f>(W61*100000)/P61</f>
        <v>0</v>
      </c>
      <c r="Y61" s="41"/>
      <c r="Z61" s="1"/>
      <c r="AA61" s="1"/>
      <c r="AB61" s="1">
        <v>4</v>
      </c>
    </row>
  </sheetData>
  <phoneticPr fontId="9" type="noConversion"/>
  <conditionalFormatting sqref="H2:M61">
    <cfRule type="cellIs" dxfId="26" priority="1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79998168889431442"/>
  </sheetPr>
  <dimension ref="A1:AC78"/>
  <sheetViews>
    <sheetView zoomScale="85" zoomScaleNormal="85" workbookViewId="0">
      <pane ySplit="1" topLeftCell="A63" activePane="bottomLeft" state="frozen"/>
      <selection activeCell="Q55" sqref="Q55"/>
      <selection pane="bottomLeft" activeCell="C79" sqref="C79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>
        <v>943</v>
      </c>
      <c r="C2" s="6"/>
      <c r="D2" s="7">
        <f>'B&amp;J'!E2</f>
        <v>0</v>
      </c>
      <c r="E2" s="7">
        <f>'B&amp;J'!F2</f>
        <v>0</v>
      </c>
      <c r="F2" s="8"/>
      <c r="G2" s="31">
        <f>'B&amp;J'!H2</f>
        <v>0</v>
      </c>
      <c r="H2" s="31">
        <f>'B&amp;J'!I2</f>
        <v>0</v>
      </c>
      <c r="I2" s="31">
        <f>'B&amp;J'!J2</f>
        <v>0</v>
      </c>
      <c r="J2" s="31">
        <f>'B&amp;J'!K2</f>
        <v>0</v>
      </c>
      <c r="K2" s="31">
        <f>'B&amp;J'!L2</f>
        <v>0</v>
      </c>
      <c r="L2" s="31">
        <f>'B&amp;J'!M2</f>
        <v>0</v>
      </c>
      <c r="M2" s="8"/>
      <c r="N2" s="20">
        <f t="shared" ref="N2:N58" si="0">SUM(B2:E2)</f>
        <v>943</v>
      </c>
      <c r="O2" s="10">
        <f>N2</f>
        <v>943</v>
      </c>
      <c r="P2" s="33">
        <f>SUM(G2:H2)</f>
        <v>0</v>
      </c>
      <c r="Q2" s="36">
        <f t="shared" ref="Q2:Q58" si="1">(P2*1000000)/O2</f>
        <v>0</v>
      </c>
      <c r="R2" s="34">
        <f>SUM(B2,D2:E2)</f>
        <v>943</v>
      </c>
      <c r="S2" s="10">
        <f>R2</f>
        <v>943</v>
      </c>
      <c r="T2" s="33">
        <f>SUM(G2:H2)</f>
        <v>0</v>
      </c>
      <c r="U2" s="36">
        <f>(T2*1000000)/S2</f>
        <v>0</v>
      </c>
      <c r="V2" s="38">
        <f>G2</f>
        <v>0</v>
      </c>
      <c r="W2" s="36">
        <f>(V2*100000)/O2</f>
        <v>0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>
        <v>887</v>
      </c>
      <c r="C3" s="6"/>
      <c r="D3" s="7">
        <f>'B&amp;J'!E3</f>
        <v>0</v>
      </c>
      <c r="E3" s="7">
        <f>'B&amp;J'!F3</f>
        <v>0</v>
      </c>
      <c r="F3" s="8"/>
      <c r="G3" s="31">
        <f>'B&amp;J'!H3</f>
        <v>0</v>
      </c>
      <c r="H3" s="31">
        <f>'B&amp;J'!I3</f>
        <v>0</v>
      </c>
      <c r="I3" s="31">
        <f>'B&amp;J'!J3</f>
        <v>0</v>
      </c>
      <c r="J3" s="31">
        <f>'B&amp;J'!K3</f>
        <v>0</v>
      </c>
      <c r="K3" s="31">
        <f>'B&amp;J'!L3</f>
        <v>0</v>
      </c>
      <c r="L3" s="31">
        <f>'B&amp;J'!M3</f>
        <v>0</v>
      </c>
      <c r="M3" s="8"/>
      <c r="N3" s="20">
        <f t="shared" si="0"/>
        <v>887</v>
      </c>
      <c r="O3" s="10">
        <f>SUM($N$2:N3)</f>
        <v>1830</v>
      </c>
      <c r="P3" s="33">
        <f>SUM($G$2:H3)</f>
        <v>0</v>
      </c>
      <c r="Q3" s="36">
        <f t="shared" si="1"/>
        <v>0</v>
      </c>
      <c r="R3" s="34">
        <f>SUM(B3,D3:E3)</f>
        <v>887</v>
      </c>
      <c r="S3" s="10">
        <f>SUM($R$2:R3)</f>
        <v>1830</v>
      </c>
      <c r="T3" s="33">
        <f>SUM($G$2:H3)</f>
        <v>0</v>
      </c>
      <c r="U3" s="36">
        <f t="shared" ref="U3:U58" si="2">(T3*1000000)/S3</f>
        <v>0</v>
      </c>
      <c r="V3" s="38">
        <f>SUM($G$2:G3)</f>
        <v>0</v>
      </c>
      <c r="W3" s="36">
        <f t="shared" ref="W3:W58" si="3">(V3*100000)/O3</f>
        <v>0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>
        <v>887</v>
      </c>
      <c r="C4" s="6"/>
      <c r="D4" s="7">
        <f>'B&amp;J'!E4</f>
        <v>0</v>
      </c>
      <c r="E4" s="7">
        <f>'B&amp;J'!F4</f>
        <v>0</v>
      </c>
      <c r="F4" s="8"/>
      <c r="G4" s="31">
        <f>'B&amp;J'!H4</f>
        <v>0</v>
      </c>
      <c r="H4" s="31">
        <f>'B&amp;J'!I4</f>
        <v>0</v>
      </c>
      <c r="I4" s="31">
        <f>'B&amp;J'!J4</f>
        <v>0</v>
      </c>
      <c r="J4" s="31">
        <f>'B&amp;J'!K4</f>
        <v>0</v>
      </c>
      <c r="K4" s="31">
        <f>'B&amp;J'!L4</f>
        <v>0</v>
      </c>
      <c r="L4" s="31">
        <f>'B&amp;J'!M4</f>
        <v>0</v>
      </c>
      <c r="M4" s="8"/>
      <c r="N4" s="20">
        <f t="shared" si="0"/>
        <v>887</v>
      </c>
      <c r="O4" s="10">
        <f>SUM($N$2:N4)</f>
        <v>2717</v>
      </c>
      <c r="P4" s="33">
        <f>SUM($G$2:H4)</f>
        <v>0</v>
      </c>
      <c r="Q4" s="36">
        <f t="shared" si="1"/>
        <v>0</v>
      </c>
      <c r="R4" s="34">
        <f t="shared" ref="R4:R58" si="4">SUM(B4,D4:E4)</f>
        <v>887</v>
      </c>
      <c r="S4" s="10">
        <f>SUM($R$2:R4)</f>
        <v>2717</v>
      </c>
      <c r="T4" s="33">
        <f>SUM($G$2:H4)</f>
        <v>0</v>
      </c>
      <c r="U4" s="36">
        <f t="shared" si="2"/>
        <v>0</v>
      </c>
      <c r="V4" s="38">
        <f>SUM($G$2:G4)</f>
        <v>0</v>
      </c>
      <c r="W4" s="36">
        <f t="shared" si="3"/>
        <v>0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>
        <v>887</v>
      </c>
      <c r="C5" s="6"/>
      <c r="D5" s="7">
        <f>'B&amp;J'!E5</f>
        <v>0</v>
      </c>
      <c r="E5" s="7">
        <f>'B&amp;J'!F5</f>
        <v>0</v>
      </c>
      <c r="F5" s="8"/>
      <c r="G5" s="31">
        <f>'B&amp;J'!H5</f>
        <v>0</v>
      </c>
      <c r="H5" s="31">
        <f>'B&amp;J'!I5</f>
        <v>0</v>
      </c>
      <c r="I5" s="31">
        <f>'B&amp;J'!J5</f>
        <v>0</v>
      </c>
      <c r="J5" s="31">
        <f>'B&amp;J'!K5</f>
        <v>0</v>
      </c>
      <c r="K5" s="31">
        <f>'B&amp;J'!L5</f>
        <v>0</v>
      </c>
      <c r="L5" s="31">
        <f>'B&amp;J'!M5</f>
        <v>0</v>
      </c>
      <c r="M5" s="8"/>
      <c r="N5" s="20">
        <f t="shared" si="0"/>
        <v>887</v>
      </c>
      <c r="O5" s="10">
        <f>SUM($N$2:N5)</f>
        <v>3604</v>
      </c>
      <c r="P5" s="33">
        <f>SUM($G$2:H5)</f>
        <v>0</v>
      </c>
      <c r="Q5" s="36">
        <f t="shared" si="1"/>
        <v>0</v>
      </c>
      <c r="R5" s="34">
        <f>SUM(B5,D5:E5)</f>
        <v>887</v>
      </c>
      <c r="S5" s="10">
        <f>SUM($R$2:R5)</f>
        <v>3604</v>
      </c>
      <c r="T5" s="33">
        <f>SUM($G$2:H5)</f>
        <v>0</v>
      </c>
      <c r="U5" s="36">
        <f t="shared" si="2"/>
        <v>0</v>
      </c>
      <c r="V5" s="38">
        <f>SUM($G$2:G5)</f>
        <v>0</v>
      </c>
      <c r="W5" s="36">
        <f t="shared" si="3"/>
        <v>0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>
        <v>934</v>
      </c>
      <c r="C6" s="6"/>
      <c r="D6" s="7">
        <f>'B&amp;J'!E6</f>
        <v>0</v>
      </c>
      <c r="E6" s="7">
        <f>'B&amp;J'!F6</f>
        <v>0</v>
      </c>
      <c r="F6" s="8"/>
      <c r="G6" s="31">
        <f>'B&amp;J'!H6</f>
        <v>0</v>
      </c>
      <c r="H6" s="31">
        <f>'B&amp;J'!I6</f>
        <v>0</v>
      </c>
      <c r="I6" s="31">
        <f>'B&amp;J'!J6</f>
        <v>0</v>
      </c>
      <c r="J6" s="31">
        <f>'B&amp;J'!K6</f>
        <v>0</v>
      </c>
      <c r="K6" s="31">
        <f>'B&amp;J'!L6</f>
        <v>0</v>
      </c>
      <c r="L6" s="31">
        <f>'B&amp;J'!M6</f>
        <v>0</v>
      </c>
      <c r="M6" s="8"/>
      <c r="N6" s="20">
        <f t="shared" si="0"/>
        <v>934</v>
      </c>
      <c r="O6" s="10">
        <f>SUM($N$2:N6)</f>
        <v>4538</v>
      </c>
      <c r="P6" s="33">
        <f>SUM($G$2:H6)</f>
        <v>0</v>
      </c>
      <c r="Q6" s="36">
        <f t="shared" si="1"/>
        <v>0</v>
      </c>
      <c r="R6" s="34">
        <f t="shared" si="4"/>
        <v>934</v>
      </c>
      <c r="S6" s="10">
        <f>SUM($R$2:R6)</f>
        <v>4538</v>
      </c>
      <c r="T6" s="33">
        <f>SUM($G$2:H6)</f>
        <v>0</v>
      </c>
      <c r="U6" s="36">
        <f t="shared" si="2"/>
        <v>0</v>
      </c>
      <c r="V6" s="38">
        <f>SUM($G$2:G6)</f>
        <v>0</v>
      </c>
      <c r="W6" s="36">
        <f t="shared" si="3"/>
        <v>0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>
        <v>1055</v>
      </c>
      <c r="C7" s="6"/>
      <c r="D7" s="7">
        <f>'B&amp;J'!E7</f>
        <v>0</v>
      </c>
      <c r="E7" s="7">
        <f>'B&amp;J'!F7</f>
        <v>0</v>
      </c>
      <c r="F7" s="8"/>
      <c r="G7" s="31">
        <f>'B&amp;J'!H7</f>
        <v>0</v>
      </c>
      <c r="H7" s="31">
        <f>'B&amp;J'!I7</f>
        <v>0</v>
      </c>
      <c r="I7" s="31">
        <f>'B&amp;J'!J7</f>
        <v>0</v>
      </c>
      <c r="J7" s="31">
        <f>'B&amp;J'!K7</f>
        <v>0</v>
      </c>
      <c r="K7" s="31">
        <f>'B&amp;J'!L7</f>
        <v>0</v>
      </c>
      <c r="L7" s="31">
        <f>'B&amp;J'!M7</f>
        <v>0</v>
      </c>
      <c r="M7" s="8"/>
      <c r="N7" s="20">
        <f t="shared" si="0"/>
        <v>1055</v>
      </c>
      <c r="O7" s="10">
        <f>SUM($N$2:N7)</f>
        <v>5593</v>
      </c>
      <c r="P7" s="33">
        <f>SUM($G$2:H7)</f>
        <v>0</v>
      </c>
      <c r="Q7" s="36">
        <f t="shared" si="1"/>
        <v>0</v>
      </c>
      <c r="R7" s="34">
        <f t="shared" si="4"/>
        <v>1055</v>
      </c>
      <c r="S7" s="10">
        <f>SUM($R$2:R7)</f>
        <v>5593</v>
      </c>
      <c r="T7" s="33">
        <f>SUM($G$2:H7)</f>
        <v>0</v>
      </c>
      <c r="U7" s="36">
        <f t="shared" si="2"/>
        <v>0</v>
      </c>
      <c r="V7" s="38">
        <f>SUM($G$2:G7)</f>
        <v>0</v>
      </c>
      <c r="W7" s="36">
        <f t="shared" si="3"/>
        <v>0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>
        <v>1045</v>
      </c>
      <c r="C8" s="6"/>
      <c r="D8" s="7">
        <f>'B&amp;J'!E8</f>
        <v>0</v>
      </c>
      <c r="E8" s="7">
        <f>'B&amp;J'!F8</f>
        <v>0</v>
      </c>
      <c r="F8" s="8"/>
      <c r="G8" s="31">
        <f>'B&amp;J'!H8</f>
        <v>0</v>
      </c>
      <c r="H8" s="31">
        <f>'B&amp;J'!I8</f>
        <v>0</v>
      </c>
      <c r="I8" s="31">
        <f>'B&amp;J'!J8</f>
        <v>0</v>
      </c>
      <c r="J8" s="31">
        <f>'B&amp;J'!K8</f>
        <v>0</v>
      </c>
      <c r="K8" s="31">
        <f>'B&amp;J'!L8</f>
        <v>0</v>
      </c>
      <c r="L8" s="31">
        <f>'B&amp;J'!M8</f>
        <v>0</v>
      </c>
      <c r="M8" s="8"/>
      <c r="N8" s="20">
        <f t="shared" si="0"/>
        <v>1045</v>
      </c>
      <c r="O8" s="10">
        <f>SUM($N$2:N8)</f>
        <v>6638</v>
      </c>
      <c r="P8" s="33">
        <f>SUM($G$2:H8)</f>
        <v>0</v>
      </c>
      <c r="Q8" s="36">
        <f t="shared" si="1"/>
        <v>0</v>
      </c>
      <c r="R8" s="34">
        <f t="shared" si="4"/>
        <v>1045</v>
      </c>
      <c r="S8" s="10">
        <f>SUM($R$2:R8)</f>
        <v>6638</v>
      </c>
      <c r="T8" s="33">
        <f>SUM($G$2:H8)</f>
        <v>0</v>
      </c>
      <c r="U8" s="36">
        <f t="shared" si="2"/>
        <v>0</v>
      </c>
      <c r="V8" s="38">
        <f>SUM($G$2:G8)</f>
        <v>0</v>
      </c>
      <c r="W8" s="36">
        <f t="shared" si="3"/>
        <v>0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>
        <v>1045</v>
      </c>
      <c r="C9" s="6"/>
      <c r="D9" s="7">
        <f>'B&amp;J'!E9</f>
        <v>0</v>
      </c>
      <c r="E9" s="7">
        <f>'B&amp;J'!F9</f>
        <v>0</v>
      </c>
      <c r="F9" s="8"/>
      <c r="G9" s="31">
        <f>'B&amp;J'!H9</f>
        <v>0</v>
      </c>
      <c r="H9" s="31">
        <f>'B&amp;J'!I9</f>
        <v>0</v>
      </c>
      <c r="I9" s="31">
        <f>'B&amp;J'!J9</f>
        <v>0</v>
      </c>
      <c r="J9" s="31">
        <f>'B&amp;J'!K9</f>
        <v>0</v>
      </c>
      <c r="K9" s="31">
        <f>'B&amp;J'!L9</f>
        <v>0</v>
      </c>
      <c r="L9" s="31">
        <f>'B&amp;J'!M9</f>
        <v>0</v>
      </c>
      <c r="M9" s="8"/>
      <c r="N9" s="20">
        <f t="shared" si="0"/>
        <v>1045</v>
      </c>
      <c r="O9" s="10">
        <f>SUM($N$2:N9)</f>
        <v>7683</v>
      </c>
      <c r="P9" s="33">
        <f>SUM($G$2:H9)</f>
        <v>0</v>
      </c>
      <c r="Q9" s="36">
        <f t="shared" si="1"/>
        <v>0</v>
      </c>
      <c r="R9" s="34">
        <f t="shared" si="4"/>
        <v>1045</v>
      </c>
      <c r="S9" s="10">
        <f>SUM($R$2:R9)</f>
        <v>7683</v>
      </c>
      <c r="T9" s="33">
        <f>SUM($G$2:H9)</f>
        <v>0</v>
      </c>
      <c r="U9" s="36">
        <f t="shared" si="2"/>
        <v>0</v>
      </c>
      <c r="V9" s="38">
        <f>SUM($G$2:G9)</f>
        <v>0</v>
      </c>
      <c r="W9" s="36">
        <f t="shared" si="3"/>
        <v>0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>
        <v>1099</v>
      </c>
      <c r="C10" s="6"/>
      <c r="D10" s="7">
        <f>'B&amp;J'!E10</f>
        <v>0</v>
      </c>
      <c r="E10" s="7">
        <f>'B&amp;J'!F10</f>
        <v>0</v>
      </c>
      <c r="F10" s="8"/>
      <c r="G10" s="31">
        <f>'B&amp;J'!H10</f>
        <v>0</v>
      </c>
      <c r="H10" s="31">
        <f>'B&amp;J'!I10</f>
        <v>0</v>
      </c>
      <c r="I10" s="31">
        <f>'B&amp;J'!J10</f>
        <v>0</v>
      </c>
      <c r="J10" s="31">
        <f>'B&amp;J'!K10</f>
        <v>0</v>
      </c>
      <c r="K10" s="31">
        <f>'B&amp;J'!L10</f>
        <v>0</v>
      </c>
      <c r="L10" s="31">
        <f>'B&amp;J'!M10</f>
        <v>0</v>
      </c>
      <c r="M10" s="8"/>
      <c r="N10" s="20">
        <f t="shared" si="0"/>
        <v>1099</v>
      </c>
      <c r="O10" s="10">
        <f>SUM($N$2:N10)</f>
        <v>8782</v>
      </c>
      <c r="P10" s="33">
        <f>SUM($G$2:H10)</f>
        <v>0</v>
      </c>
      <c r="Q10" s="36">
        <f t="shared" si="1"/>
        <v>0</v>
      </c>
      <c r="R10" s="34">
        <f t="shared" si="4"/>
        <v>1099</v>
      </c>
      <c r="S10" s="10">
        <f>SUM($R$2:R10)</f>
        <v>8782</v>
      </c>
      <c r="T10" s="33">
        <f>SUM($G$2:H10)</f>
        <v>0</v>
      </c>
      <c r="U10" s="36">
        <f t="shared" si="2"/>
        <v>0</v>
      </c>
      <c r="V10" s="38">
        <f>SUM($G$2:G10)</f>
        <v>0</v>
      </c>
      <c r="W10" s="36">
        <f t="shared" si="3"/>
        <v>0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>
        <v>1023</v>
      </c>
      <c r="C11" s="6"/>
      <c r="D11" s="7">
        <f>'B&amp;J'!E11</f>
        <v>0</v>
      </c>
      <c r="E11" s="7">
        <f>'B&amp;J'!F11</f>
        <v>0</v>
      </c>
      <c r="F11" s="8"/>
      <c r="G11" s="31">
        <f>'B&amp;J'!H11</f>
        <v>0</v>
      </c>
      <c r="H11" s="31">
        <f>'B&amp;J'!I11</f>
        <v>0</v>
      </c>
      <c r="I11" s="31">
        <f>'B&amp;J'!J11</f>
        <v>0</v>
      </c>
      <c r="J11" s="31">
        <f>'B&amp;J'!K11</f>
        <v>0</v>
      </c>
      <c r="K11" s="31">
        <f>'B&amp;J'!L11</f>
        <v>0</v>
      </c>
      <c r="L11" s="31">
        <f>'B&amp;J'!M11</f>
        <v>0</v>
      </c>
      <c r="M11" s="8"/>
      <c r="N11" s="20">
        <f t="shared" si="0"/>
        <v>1023</v>
      </c>
      <c r="O11" s="10">
        <f>SUM($N$2:N11)</f>
        <v>9805</v>
      </c>
      <c r="P11" s="33">
        <f>SUM($G$2:H11)</f>
        <v>0</v>
      </c>
      <c r="Q11" s="36">
        <f t="shared" si="1"/>
        <v>0</v>
      </c>
      <c r="R11" s="34">
        <f t="shared" si="4"/>
        <v>1023</v>
      </c>
      <c r="S11" s="10">
        <f>SUM($R$2:R11)</f>
        <v>9805</v>
      </c>
      <c r="T11" s="33">
        <f>SUM($G$2:H11)</f>
        <v>0</v>
      </c>
      <c r="U11" s="36">
        <f t="shared" si="2"/>
        <v>0</v>
      </c>
      <c r="V11" s="38">
        <f>SUM($G$2:G11)</f>
        <v>0</v>
      </c>
      <c r="W11" s="36">
        <f t="shared" si="3"/>
        <v>0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>
        <v>996</v>
      </c>
      <c r="C12" s="6"/>
      <c r="D12" s="7">
        <f>'B&amp;J'!E12</f>
        <v>0</v>
      </c>
      <c r="E12" s="7">
        <f>'B&amp;J'!F12</f>
        <v>0</v>
      </c>
      <c r="F12" s="8"/>
      <c r="G12" s="31">
        <f>'B&amp;J'!H12</f>
        <v>0</v>
      </c>
      <c r="H12" s="31">
        <f>'B&amp;J'!I12</f>
        <v>0</v>
      </c>
      <c r="I12" s="31">
        <f>'B&amp;J'!J12</f>
        <v>0</v>
      </c>
      <c r="J12" s="31">
        <f>'B&amp;J'!K12</f>
        <v>0</v>
      </c>
      <c r="K12" s="31">
        <f>'B&amp;J'!L12</f>
        <v>0</v>
      </c>
      <c r="L12" s="31">
        <f>'B&amp;J'!M12</f>
        <v>0</v>
      </c>
      <c r="M12" s="8"/>
      <c r="N12" s="20">
        <f t="shared" si="0"/>
        <v>996</v>
      </c>
      <c r="O12" s="10">
        <f>SUM($N$2:N12)</f>
        <v>10801</v>
      </c>
      <c r="P12" s="33">
        <f>SUM($G$2:H12)</f>
        <v>0</v>
      </c>
      <c r="Q12" s="36">
        <f t="shared" si="1"/>
        <v>0</v>
      </c>
      <c r="R12" s="34">
        <f t="shared" si="4"/>
        <v>996</v>
      </c>
      <c r="S12" s="10">
        <f>SUM($R$2:R12)</f>
        <v>10801</v>
      </c>
      <c r="T12" s="33">
        <f>SUM($G$2:H12)</f>
        <v>0</v>
      </c>
      <c r="U12" s="36">
        <f t="shared" si="2"/>
        <v>0</v>
      </c>
      <c r="V12" s="38">
        <f>SUM($G$2:G12)</f>
        <v>0</v>
      </c>
      <c r="W12" s="36">
        <f t="shared" si="3"/>
        <v>0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>
        <v>997</v>
      </c>
      <c r="C13" s="22"/>
      <c r="D13" s="7">
        <f>'B&amp;J'!E13</f>
        <v>0</v>
      </c>
      <c r="E13" s="7">
        <f>'B&amp;J'!F13</f>
        <v>0</v>
      </c>
      <c r="F13" s="8"/>
      <c r="G13" s="31">
        <f>'B&amp;J'!H13</f>
        <v>0</v>
      </c>
      <c r="H13" s="31">
        <f>'B&amp;J'!I13</f>
        <v>0</v>
      </c>
      <c r="I13" s="31">
        <f>'B&amp;J'!J13</f>
        <v>0</v>
      </c>
      <c r="J13" s="31">
        <f>'B&amp;J'!K13</f>
        <v>0</v>
      </c>
      <c r="K13" s="31">
        <f>'B&amp;J'!L13</f>
        <v>0</v>
      </c>
      <c r="L13" s="31">
        <f>'B&amp;J'!M13</f>
        <v>0</v>
      </c>
      <c r="M13" s="8"/>
      <c r="N13" s="20">
        <f t="shared" si="0"/>
        <v>997</v>
      </c>
      <c r="O13" s="10">
        <f>SUM($N$2:N13)</f>
        <v>11798</v>
      </c>
      <c r="P13" s="33">
        <f>SUM($G$2:H13)</f>
        <v>0</v>
      </c>
      <c r="Q13" s="36">
        <f t="shared" si="1"/>
        <v>0</v>
      </c>
      <c r="R13" s="34">
        <f t="shared" si="4"/>
        <v>997</v>
      </c>
      <c r="S13" s="10">
        <f>SUM($R$2:R13)</f>
        <v>11798</v>
      </c>
      <c r="T13" s="33">
        <f>SUM($G$2:H13)</f>
        <v>0</v>
      </c>
      <c r="U13" s="36">
        <f t="shared" si="2"/>
        <v>0</v>
      </c>
      <c r="V13" s="38">
        <f>SUM($G$2:G13)</f>
        <v>0</v>
      </c>
      <c r="W13" s="36">
        <f t="shared" si="3"/>
        <v>0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>
        <v>897</v>
      </c>
      <c r="C14" s="22"/>
      <c r="D14" s="7">
        <f>'B&amp;J'!E14</f>
        <v>0</v>
      </c>
      <c r="E14" s="7">
        <f>'B&amp;J'!F14</f>
        <v>0</v>
      </c>
      <c r="F14" s="8"/>
      <c r="G14" s="31">
        <f>'B&amp;J'!H14</f>
        <v>0</v>
      </c>
      <c r="H14" s="31">
        <f>'B&amp;J'!I14</f>
        <v>0</v>
      </c>
      <c r="I14" s="31">
        <f>'B&amp;J'!J14</f>
        <v>0</v>
      </c>
      <c r="J14" s="31">
        <f>'B&amp;J'!K14</f>
        <v>0</v>
      </c>
      <c r="K14" s="31">
        <f>'B&amp;J'!L14</f>
        <v>0</v>
      </c>
      <c r="L14" s="31">
        <f>'B&amp;J'!M14</f>
        <v>0</v>
      </c>
      <c r="M14" s="8"/>
      <c r="N14" s="20">
        <f t="shared" si="0"/>
        <v>897</v>
      </c>
      <c r="O14" s="10">
        <f t="shared" ref="O14:O58" si="5">SUM(N3:N14)</f>
        <v>11752</v>
      </c>
      <c r="P14" s="33">
        <f>SUM(G3:H14)</f>
        <v>0</v>
      </c>
      <c r="Q14" s="36">
        <f t="shared" si="1"/>
        <v>0</v>
      </c>
      <c r="R14" s="34">
        <f t="shared" si="4"/>
        <v>897</v>
      </c>
      <c r="S14" s="10">
        <f>SUM(R3:R14)</f>
        <v>11752</v>
      </c>
      <c r="T14" s="33">
        <f>SUM(G3:H14)</f>
        <v>0</v>
      </c>
      <c r="U14" s="36">
        <f t="shared" si="2"/>
        <v>0</v>
      </c>
      <c r="V14" s="38">
        <f>SUM(G3:G14)</f>
        <v>0</v>
      </c>
      <c r="W14" s="36">
        <f t="shared" si="3"/>
        <v>0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>
        <v>877</v>
      </c>
      <c r="C15" s="22"/>
      <c r="D15" s="7">
        <f>'B&amp;J'!E15</f>
        <v>0</v>
      </c>
      <c r="E15" s="7">
        <f>'B&amp;J'!F15</f>
        <v>0</v>
      </c>
      <c r="F15" s="8"/>
      <c r="G15" s="31">
        <f>'B&amp;J'!H15</f>
        <v>0</v>
      </c>
      <c r="H15" s="31">
        <f>'B&amp;J'!I15</f>
        <v>0</v>
      </c>
      <c r="I15" s="31">
        <f>'B&amp;J'!J15</f>
        <v>0</v>
      </c>
      <c r="J15" s="31">
        <f>'B&amp;J'!K15</f>
        <v>0</v>
      </c>
      <c r="K15" s="31">
        <f>'B&amp;J'!L15</f>
        <v>0</v>
      </c>
      <c r="L15" s="31">
        <f>'B&amp;J'!M15</f>
        <v>0</v>
      </c>
      <c r="M15" s="8"/>
      <c r="N15" s="20">
        <f t="shared" si="0"/>
        <v>877</v>
      </c>
      <c r="O15" s="10">
        <f t="shared" si="5"/>
        <v>11742</v>
      </c>
      <c r="P15" s="33">
        <f t="shared" ref="P15:P57" si="6">SUM(G4:H15)</f>
        <v>0</v>
      </c>
      <c r="Q15" s="36">
        <f t="shared" si="1"/>
        <v>0</v>
      </c>
      <c r="R15" s="34">
        <f t="shared" si="4"/>
        <v>877</v>
      </c>
      <c r="S15" s="10">
        <f t="shared" ref="S15:S57" si="7">SUM(R4:R15)</f>
        <v>11742</v>
      </c>
      <c r="T15" s="33">
        <f t="shared" ref="T15:T58" si="8">SUM(G4:H15)</f>
        <v>0</v>
      </c>
      <c r="U15" s="36">
        <f t="shared" si="2"/>
        <v>0</v>
      </c>
      <c r="V15" s="38">
        <f t="shared" ref="V15:V58" si="9">SUM(G4:G15)</f>
        <v>0</v>
      </c>
      <c r="W15" s="36">
        <f t="shared" si="3"/>
        <v>0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>
        <v>936</v>
      </c>
      <c r="C16" s="22"/>
      <c r="D16" s="7">
        <f>'B&amp;J'!E16</f>
        <v>0</v>
      </c>
      <c r="E16" s="7">
        <f>'B&amp;J'!F16</f>
        <v>0</v>
      </c>
      <c r="F16" s="8"/>
      <c r="G16" s="31">
        <f>'B&amp;J'!H16</f>
        <v>0</v>
      </c>
      <c r="H16" s="31">
        <f>'B&amp;J'!I16</f>
        <v>0</v>
      </c>
      <c r="I16" s="31">
        <f>'B&amp;J'!J16</f>
        <v>0</v>
      </c>
      <c r="J16" s="31">
        <f>'B&amp;J'!K16</f>
        <v>0</v>
      </c>
      <c r="K16" s="31">
        <f>'B&amp;J'!L16</f>
        <v>0</v>
      </c>
      <c r="L16" s="31">
        <f>'B&amp;J'!M16</f>
        <v>0</v>
      </c>
      <c r="M16" s="8"/>
      <c r="N16" s="20">
        <f t="shared" si="0"/>
        <v>936</v>
      </c>
      <c r="O16" s="10">
        <f t="shared" si="5"/>
        <v>11791</v>
      </c>
      <c r="P16" s="33">
        <f t="shared" si="6"/>
        <v>0</v>
      </c>
      <c r="Q16" s="36">
        <f t="shared" si="1"/>
        <v>0</v>
      </c>
      <c r="R16" s="34">
        <f t="shared" si="4"/>
        <v>936</v>
      </c>
      <c r="S16" s="10">
        <f t="shared" si="7"/>
        <v>11791</v>
      </c>
      <c r="T16" s="33">
        <f t="shared" si="8"/>
        <v>0</v>
      </c>
      <c r="U16" s="36">
        <f t="shared" si="2"/>
        <v>0</v>
      </c>
      <c r="V16" s="38">
        <f t="shared" si="9"/>
        <v>0</v>
      </c>
      <c r="W16" s="36">
        <f t="shared" si="3"/>
        <v>0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>
        <v>936</v>
      </c>
      <c r="C17" s="22"/>
      <c r="D17" s="7">
        <f>'B&amp;J'!E17</f>
        <v>0</v>
      </c>
      <c r="E17" s="7">
        <f>'B&amp;J'!F17</f>
        <v>0</v>
      </c>
      <c r="F17" s="8"/>
      <c r="G17" s="31">
        <f>'B&amp;J'!H17</f>
        <v>0</v>
      </c>
      <c r="H17" s="31">
        <f>'B&amp;J'!I17</f>
        <v>0</v>
      </c>
      <c r="I17" s="31">
        <f>'B&amp;J'!J17</f>
        <v>0</v>
      </c>
      <c r="J17" s="31">
        <f>'B&amp;J'!K17</f>
        <v>0</v>
      </c>
      <c r="K17" s="31">
        <f>'B&amp;J'!L17</f>
        <v>0</v>
      </c>
      <c r="L17" s="31">
        <f>'B&amp;J'!M17</f>
        <v>0</v>
      </c>
      <c r="M17" s="8"/>
      <c r="N17" s="20">
        <f t="shared" si="0"/>
        <v>936</v>
      </c>
      <c r="O17" s="10">
        <f t="shared" si="5"/>
        <v>11840</v>
      </c>
      <c r="P17" s="33">
        <f t="shared" si="6"/>
        <v>0</v>
      </c>
      <c r="Q17" s="36">
        <f t="shared" si="1"/>
        <v>0</v>
      </c>
      <c r="R17" s="34">
        <f t="shared" si="4"/>
        <v>936</v>
      </c>
      <c r="S17" s="10">
        <f t="shared" si="7"/>
        <v>11840</v>
      </c>
      <c r="T17" s="33">
        <f t="shared" si="8"/>
        <v>0</v>
      </c>
      <c r="U17" s="36">
        <f t="shared" si="2"/>
        <v>0</v>
      </c>
      <c r="V17" s="38">
        <f t="shared" si="9"/>
        <v>0</v>
      </c>
      <c r="W17" s="36">
        <f t="shared" si="3"/>
        <v>0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>
        <v>936</v>
      </c>
      <c r="C18" s="22"/>
      <c r="D18" s="7">
        <f>'B&amp;J'!E18</f>
        <v>0</v>
      </c>
      <c r="E18" s="7">
        <f>'B&amp;J'!F18</f>
        <v>0</v>
      </c>
      <c r="F18" s="8"/>
      <c r="G18" s="31">
        <f>'B&amp;J'!H18</f>
        <v>0</v>
      </c>
      <c r="H18" s="31">
        <f>'B&amp;J'!I18</f>
        <v>0</v>
      </c>
      <c r="I18" s="31">
        <f>'B&amp;J'!J18</f>
        <v>0</v>
      </c>
      <c r="J18" s="31">
        <f>'B&amp;J'!K18</f>
        <v>0</v>
      </c>
      <c r="K18" s="31">
        <f>'B&amp;J'!L18</f>
        <v>0</v>
      </c>
      <c r="L18" s="31">
        <f>'B&amp;J'!M18</f>
        <v>0</v>
      </c>
      <c r="M18" s="8"/>
      <c r="N18" s="20">
        <f t="shared" si="0"/>
        <v>936</v>
      </c>
      <c r="O18" s="10">
        <f t="shared" si="5"/>
        <v>11842</v>
      </c>
      <c r="P18" s="33">
        <f t="shared" si="6"/>
        <v>0</v>
      </c>
      <c r="Q18" s="36">
        <f t="shared" si="1"/>
        <v>0</v>
      </c>
      <c r="R18" s="34">
        <f t="shared" si="4"/>
        <v>936</v>
      </c>
      <c r="S18" s="10">
        <f t="shared" si="7"/>
        <v>11842</v>
      </c>
      <c r="T18" s="33">
        <f t="shared" si="8"/>
        <v>0</v>
      </c>
      <c r="U18" s="36">
        <f t="shared" si="2"/>
        <v>0</v>
      </c>
      <c r="V18" s="38">
        <f t="shared" si="9"/>
        <v>0</v>
      </c>
      <c r="W18" s="36">
        <f t="shared" si="3"/>
        <v>0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>
        <v>976</v>
      </c>
      <c r="C19" s="22"/>
      <c r="D19" s="7">
        <f>'B&amp;J'!E19</f>
        <v>0</v>
      </c>
      <c r="E19" s="7">
        <f>'B&amp;J'!F19</f>
        <v>0</v>
      </c>
      <c r="F19" s="8"/>
      <c r="G19" s="31">
        <f>'B&amp;J'!H19</f>
        <v>0</v>
      </c>
      <c r="H19" s="31">
        <f>'B&amp;J'!I19</f>
        <v>0</v>
      </c>
      <c r="I19" s="31">
        <f>'B&amp;J'!J19</f>
        <v>0</v>
      </c>
      <c r="J19" s="31">
        <f>'B&amp;J'!K19</f>
        <v>0</v>
      </c>
      <c r="K19" s="31">
        <f>'B&amp;J'!L19</f>
        <v>0</v>
      </c>
      <c r="L19" s="31">
        <f>'B&amp;J'!M19</f>
        <v>0</v>
      </c>
      <c r="M19" s="8"/>
      <c r="N19" s="20">
        <f t="shared" si="0"/>
        <v>976</v>
      </c>
      <c r="O19" s="10">
        <f t="shared" si="5"/>
        <v>11763</v>
      </c>
      <c r="P19" s="33">
        <f t="shared" si="6"/>
        <v>0</v>
      </c>
      <c r="Q19" s="36">
        <f t="shared" si="1"/>
        <v>0</v>
      </c>
      <c r="R19" s="34">
        <f t="shared" si="4"/>
        <v>976</v>
      </c>
      <c r="S19" s="10">
        <f t="shared" si="7"/>
        <v>11763</v>
      </c>
      <c r="T19" s="33">
        <f t="shared" si="8"/>
        <v>0</v>
      </c>
      <c r="U19" s="36">
        <f t="shared" si="2"/>
        <v>0</v>
      </c>
      <c r="V19" s="38">
        <f t="shared" si="9"/>
        <v>0</v>
      </c>
      <c r="W19" s="36">
        <f t="shared" si="3"/>
        <v>0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>
        <f>'B&amp;J'!E20</f>
        <v>0</v>
      </c>
      <c r="E20" s="7">
        <f>'B&amp;J'!F20</f>
        <v>0</v>
      </c>
      <c r="F20" s="8"/>
      <c r="G20" s="31">
        <f>'B&amp;J'!H20</f>
        <v>0</v>
      </c>
      <c r="H20" s="31">
        <f>'B&amp;J'!I20</f>
        <v>0</v>
      </c>
      <c r="I20" s="31">
        <f>'B&amp;J'!J20</f>
        <v>0</v>
      </c>
      <c r="J20" s="31">
        <f>'B&amp;J'!K20</f>
        <v>0</v>
      </c>
      <c r="K20" s="31">
        <f>'B&amp;J'!L20</f>
        <v>0</v>
      </c>
      <c r="L20" s="31">
        <f>'B&amp;J'!M20</f>
        <v>0</v>
      </c>
      <c r="M20" s="8"/>
      <c r="N20" s="20">
        <f t="shared" si="0"/>
        <v>0</v>
      </c>
      <c r="O20" s="10">
        <f t="shared" si="5"/>
        <v>10718</v>
      </c>
      <c r="P20" s="33">
        <f t="shared" si="6"/>
        <v>0</v>
      </c>
      <c r="Q20" s="36">
        <f t="shared" si="1"/>
        <v>0</v>
      </c>
      <c r="R20" s="34">
        <f t="shared" si="4"/>
        <v>0</v>
      </c>
      <c r="S20" s="10">
        <f t="shared" si="7"/>
        <v>10718</v>
      </c>
      <c r="T20" s="33">
        <f t="shared" si="8"/>
        <v>0</v>
      </c>
      <c r="U20" s="36">
        <f t="shared" si="2"/>
        <v>0</v>
      </c>
      <c r="V20" s="38">
        <f t="shared" si="9"/>
        <v>0</v>
      </c>
      <c r="W20" s="36">
        <f t="shared" si="3"/>
        <v>0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>
        <v>988</v>
      </c>
      <c r="C21" s="22"/>
      <c r="D21" s="7">
        <f>'B&amp;J'!E21</f>
        <v>0</v>
      </c>
      <c r="E21" s="7">
        <f>'B&amp;J'!F21</f>
        <v>0</v>
      </c>
      <c r="F21" s="8"/>
      <c r="G21" s="31">
        <f>'B&amp;J'!H21</f>
        <v>0</v>
      </c>
      <c r="H21" s="31">
        <f>'B&amp;J'!I21</f>
        <v>0</v>
      </c>
      <c r="I21" s="31">
        <f>'B&amp;J'!J21</f>
        <v>0</v>
      </c>
      <c r="J21" s="31">
        <f>'B&amp;J'!K21</f>
        <v>0</v>
      </c>
      <c r="K21" s="31">
        <f>'B&amp;J'!L21</f>
        <v>0</v>
      </c>
      <c r="L21" s="31">
        <f>'B&amp;J'!M21</f>
        <v>0</v>
      </c>
      <c r="M21" s="8"/>
      <c r="N21" s="20">
        <f t="shared" si="0"/>
        <v>988</v>
      </c>
      <c r="O21" s="10">
        <f t="shared" si="5"/>
        <v>10661</v>
      </c>
      <c r="P21" s="33">
        <f>SUM(G10:H21)</f>
        <v>0</v>
      </c>
      <c r="Q21" s="36">
        <f t="shared" si="1"/>
        <v>0</v>
      </c>
      <c r="R21" s="34">
        <f t="shared" si="4"/>
        <v>988</v>
      </c>
      <c r="S21" s="10">
        <f t="shared" si="7"/>
        <v>10661</v>
      </c>
      <c r="T21" s="33">
        <f t="shared" si="8"/>
        <v>0</v>
      </c>
      <c r="U21" s="36">
        <f t="shared" si="2"/>
        <v>0</v>
      </c>
      <c r="V21" s="38">
        <f t="shared" si="9"/>
        <v>0</v>
      </c>
      <c r="W21" s="36">
        <f t="shared" si="3"/>
        <v>0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>
        <v>936</v>
      </c>
      <c r="C22" s="22"/>
      <c r="D22" s="7">
        <f>'B&amp;J'!E22</f>
        <v>0</v>
      </c>
      <c r="E22" s="7">
        <f>'B&amp;J'!F22</f>
        <v>0</v>
      </c>
      <c r="F22" s="8"/>
      <c r="G22" s="31">
        <f>'B&amp;J'!H22</f>
        <v>0</v>
      </c>
      <c r="H22" s="31">
        <f>'B&amp;J'!I22</f>
        <v>0</v>
      </c>
      <c r="I22" s="31">
        <f>'B&amp;J'!J22</f>
        <v>0</v>
      </c>
      <c r="J22" s="31">
        <f>'B&amp;J'!K22</f>
        <v>0</v>
      </c>
      <c r="K22" s="31">
        <f>'B&amp;J'!L22</f>
        <v>0</v>
      </c>
      <c r="L22" s="31">
        <f>'B&amp;J'!M22</f>
        <v>0</v>
      </c>
      <c r="M22" s="8"/>
      <c r="N22" s="20">
        <f t="shared" si="0"/>
        <v>936</v>
      </c>
      <c r="O22" s="10">
        <f t="shared" si="5"/>
        <v>10498</v>
      </c>
      <c r="P22" s="33">
        <f>SUM(G11:H22)</f>
        <v>0</v>
      </c>
      <c r="Q22" s="36">
        <f t="shared" si="1"/>
        <v>0</v>
      </c>
      <c r="R22" s="34">
        <f t="shared" si="4"/>
        <v>936</v>
      </c>
      <c r="S22" s="10">
        <f t="shared" si="7"/>
        <v>10498</v>
      </c>
      <c r="T22" s="33">
        <f t="shared" si="8"/>
        <v>0</v>
      </c>
      <c r="U22" s="36">
        <f t="shared" si="2"/>
        <v>0</v>
      </c>
      <c r="V22" s="38">
        <f t="shared" si="9"/>
        <v>0</v>
      </c>
      <c r="W22" s="36">
        <f t="shared" si="3"/>
        <v>0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>
        <v>922</v>
      </c>
      <c r="C23" s="22"/>
      <c r="D23" s="7">
        <f>'B&amp;J'!E23</f>
        <v>0</v>
      </c>
      <c r="E23" s="7">
        <f>'B&amp;J'!F23</f>
        <v>0</v>
      </c>
      <c r="F23" s="8"/>
      <c r="G23" s="31">
        <f>'B&amp;J'!H23</f>
        <v>0</v>
      </c>
      <c r="H23" s="31">
        <f>'B&amp;J'!I23</f>
        <v>0</v>
      </c>
      <c r="I23" s="31">
        <f>'B&amp;J'!J23</f>
        <v>0</v>
      </c>
      <c r="J23" s="31">
        <f>'B&amp;J'!K23</f>
        <v>0</v>
      </c>
      <c r="K23" s="31">
        <f>'B&amp;J'!L23</f>
        <v>0</v>
      </c>
      <c r="L23" s="31">
        <f>'B&amp;J'!M23</f>
        <v>0</v>
      </c>
      <c r="M23" s="8"/>
      <c r="N23" s="20">
        <f t="shared" si="0"/>
        <v>922</v>
      </c>
      <c r="O23" s="10">
        <f t="shared" si="5"/>
        <v>10397</v>
      </c>
      <c r="P23" s="33">
        <f t="shared" si="6"/>
        <v>0</v>
      </c>
      <c r="Q23" s="36">
        <f t="shared" si="1"/>
        <v>0</v>
      </c>
      <c r="R23" s="34">
        <f t="shared" si="4"/>
        <v>922</v>
      </c>
      <c r="S23" s="10">
        <f t="shared" si="7"/>
        <v>10397</v>
      </c>
      <c r="T23" s="33">
        <f t="shared" si="8"/>
        <v>0</v>
      </c>
      <c r="U23" s="36">
        <f t="shared" si="2"/>
        <v>0</v>
      </c>
      <c r="V23" s="38">
        <f t="shared" si="9"/>
        <v>0</v>
      </c>
      <c r="W23" s="36">
        <f t="shared" si="3"/>
        <v>0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>
        <v>1176</v>
      </c>
      <c r="C24" s="22"/>
      <c r="D24" s="7">
        <f>'B&amp;J'!E24</f>
        <v>0</v>
      </c>
      <c r="E24" s="7">
        <f>'B&amp;J'!F24</f>
        <v>0</v>
      </c>
      <c r="F24" s="8"/>
      <c r="G24" s="31">
        <f>'B&amp;J'!H24</f>
        <v>0</v>
      </c>
      <c r="H24" s="31">
        <f>'B&amp;J'!I24</f>
        <v>0</v>
      </c>
      <c r="I24" s="31">
        <f>'B&amp;J'!J24</f>
        <v>0</v>
      </c>
      <c r="J24" s="31">
        <f>'B&amp;J'!K24</f>
        <v>0</v>
      </c>
      <c r="K24" s="31">
        <f>'B&amp;J'!L24</f>
        <v>0</v>
      </c>
      <c r="L24" s="31">
        <f>'B&amp;J'!M24</f>
        <v>0</v>
      </c>
      <c r="M24" s="8"/>
      <c r="N24" s="20">
        <f t="shared" si="0"/>
        <v>1176</v>
      </c>
      <c r="O24" s="10">
        <f t="shared" si="5"/>
        <v>10577</v>
      </c>
      <c r="P24" s="33">
        <f t="shared" si="6"/>
        <v>0</v>
      </c>
      <c r="Q24" s="36">
        <f t="shared" si="1"/>
        <v>0</v>
      </c>
      <c r="R24" s="34">
        <f t="shared" si="4"/>
        <v>1176</v>
      </c>
      <c r="S24" s="10">
        <f t="shared" si="7"/>
        <v>10577</v>
      </c>
      <c r="T24" s="33">
        <f t="shared" si="8"/>
        <v>0</v>
      </c>
      <c r="U24" s="36">
        <f t="shared" si="2"/>
        <v>0</v>
      </c>
      <c r="V24" s="38">
        <f t="shared" si="9"/>
        <v>0</v>
      </c>
      <c r="W24" s="36">
        <f t="shared" si="3"/>
        <v>0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>
        <v>1123</v>
      </c>
      <c r="C25" s="22"/>
      <c r="D25" s="7">
        <f>'B&amp;J'!E25</f>
        <v>0</v>
      </c>
      <c r="E25" s="7">
        <f>'B&amp;J'!F25</f>
        <v>0</v>
      </c>
      <c r="F25" s="8"/>
      <c r="G25" s="31">
        <f>'B&amp;J'!H25</f>
        <v>0</v>
      </c>
      <c r="H25" s="31">
        <f>'B&amp;J'!I25</f>
        <v>0</v>
      </c>
      <c r="I25" s="31">
        <f>'B&amp;J'!J25</f>
        <v>0</v>
      </c>
      <c r="J25" s="31">
        <f>'B&amp;J'!K25</f>
        <v>0</v>
      </c>
      <c r="K25" s="31">
        <f>'B&amp;J'!L25</f>
        <v>0</v>
      </c>
      <c r="L25" s="31">
        <f>'B&amp;J'!M25</f>
        <v>0</v>
      </c>
      <c r="M25" s="8"/>
      <c r="N25" s="20">
        <f t="shared" si="0"/>
        <v>1123</v>
      </c>
      <c r="O25" s="10">
        <f t="shared" si="5"/>
        <v>10703</v>
      </c>
      <c r="P25" s="33">
        <f t="shared" si="6"/>
        <v>0</v>
      </c>
      <c r="Q25" s="36">
        <f t="shared" si="1"/>
        <v>0</v>
      </c>
      <c r="R25" s="34">
        <f t="shared" si="4"/>
        <v>1123</v>
      </c>
      <c r="S25" s="10">
        <f t="shared" si="7"/>
        <v>10703</v>
      </c>
      <c r="T25" s="33">
        <f t="shared" si="8"/>
        <v>0</v>
      </c>
      <c r="U25" s="36">
        <f t="shared" si="2"/>
        <v>0</v>
      </c>
      <c r="V25" s="38">
        <f t="shared" si="9"/>
        <v>0</v>
      </c>
      <c r="W25" s="36">
        <f t="shared" si="3"/>
        <v>0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>
        <v>945</v>
      </c>
      <c r="C26" s="22"/>
      <c r="D26" s="7">
        <f>'B&amp;J'!E26</f>
        <v>864</v>
      </c>
      <c r="E26" s="7">
        <f>'B&amp;J'!F26</f>
        <v>0</v>
      </c>
      <c r="F26" s="8"/>
      <c r="G26" s="31">
        <f>'B&amp;J'!H26</f>
        <v>0</v>
      </c>
      <c r="H26" s="31">
        <f>'B&amp;J'!I26</f>
        <v>0</v>
      </c>
      <c r="I26" s="31">
        <f>'B&amp;J'!J26</f>
        <v>0</v>
      </c>
      <c r="J26" s="31">
        <f>'B&amp;J'!K26</f>
        <v>0</v>
      </c>
      <c r="K26" s="31">
        <f>'B&amp;J'!L26</f>
        <v>0</v>
      </c>
      <c r="L26" s="31">
        <f>'B&amp;J'!M26</f>
        <v>0</v>
      </c>
      <c r="M26" s="8"/>
      <c r="N26" s="20">
        <f t="shared" si="0"/>
        <v>1809</v>
      </c>
      <c r="O26" s="10">
        <f t="shared" si="5"/>
        <v>11615</v>
      </c>
      <c r="P26" s="33">
        <f t="shared" si="6"/>
        <v>0</v>
      </c>
      <c r="Q26" s="36">
        <f t="shared" si="1"/>
        <v>0</v>
      </c>
      <c r="R26" s="34">
        <f t="shared" si="4"/>
        <v>1809</v>
      </c>
      <c r="S26" s="10">
        <f t="shared" si="7"/>
        <v>11615</v>
      </c>
      <c r="T26" s="33">
        <f t="shared" si="8"/>
        <v>0</v>
      </c>
      <c r="U26" s="36">
        <f t="shared" si="2"/>
        <v>0</v>
      </c>
      <c r="V26" s="38">
        <f t="shared" si="9"/>
        <v>0</v>
      </c>
      <c r="W26" s="36">
        <f t="shared" si="3"/>
        <v>0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>
        <v>882</v>
      </c>
      <c r="C27" s="22"/>
      <c r="D27" s="7">
        <f>'B&amp;J'!E27</f>
        <v>468</v>
      </c>
      <c r="E27" s="7">
        <f>'B&amp;J'!F27</f>
        <v>0</v>
      </c>
      <c r="F27" s="8"/>
      <c r="G27" s="31">
        <f>'B&amp;J'!H27</f>
        <v>0</v>
      </c>
      <c r="H27" s="31">
        <f>'B&amp;J'!I27</f>
        <v>0</v>
      </c>
      <c r="I27" s="31">
        <f>'B&amp;J'!J27</f>
        <v>0</v>
      </c>
      <c r="J27" s="31">
        <f>'B&amp;J'!K27</f>
        <v>0</v>
      </c>
      <c r="K27" s="31">
        <f>'B&amp;J'!L27</f>
        <v>0</v>
      </c>
      <c r="L27" s="31">
        <f>'B&amp;J'!M27</f>
        <v>0</v>
      </c>
      <c r="M27" s="8"/>
      <c r="N27" s="20">
        <f t="shared" si="0"/>
        <v>1350</v>
      </c>
      <c r="O27" s="10">
        <f t="shared" si="5"/>
        <v>12088</v>
      </c>
      <c r="P27" s="33">
        <f t="shared" si="6"/>
        <v>0</v>
      </c>
      <c r="Q27" s="36">
        <f t="shared" si="1"/>
        <v>0</v>
      </c>
      <c r="R27" s="34">
        <f t="shared" si="4"/>
        <v>1350</v>
      </c>
      <c r="S27" s="10">
        <f t="shared" si="7"/>
        <v>12088</v>
      </c>
      <c r="T27" s="33">
        <f t="shared" si="8"/>
        <v>0</v>
      </c>
      <c r="U27" s="36">
        <f t="shared" si="2"/>
        <v>0</v>
      </c>
      <c r="V27" s="38">
        <f t="shared" si="9"/>
        <v>0</v>
      </c>
      <c r="W27" s="36">
        <f t="shared" si="3"/>
        <v>0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>
        <v>1116</v>
      </c>
      <c r="C28" s="22"/>
      <c r="D28" s="7">
        <f>'B&amp;J'!E28</f>
        <v>162</v>
      </c>
      <c r="E28" s="7">
        <f>'B&amp;J'!F28</f>
        <v>0</v>
      </c>
      <c r="F28" s="8"/>
      <c r="G28" s="31">
        <f>'B&amp;J'!H28</f>
        <v>0</v>
      </c>
      <c r="H28" s="31">
        <f>'B&amp;J'!I28</f>
        <v>0</v>
      </c>
      <c r="I28" s="31">
        <f>'B&amp;J'!J28</f>
        <v>0</v>
      </c>
      <c r="J28" s="31">
        <f>'B&amp;J'!K28</f>
        <v>0</v>
      </c>
      <c r="K28" s="31">
        <f>'B&amp;J'!L28</f>
        <v>0</v>
      </c>
      <c r="L28" s="31">
        <f>'B&amp;J'!M28</f>
        <v>0</v>
      </c>
      <c r="M28" s="8"/>
      <c r="N28" s="20">
        <f t="shared" si="0"/>
        <v>1278</v>
      </c>
      <c r="O28" s="10">
        <f t="shared" si="5"/>
        <v>12430</v>
      </c>
      <c r="P28" s="33">
        <f t="shared" si="6"/>
        <v>0</v>
      </c>
      <c r="Q28" s="36">
        <f t="shared" si="1"/>
        <v>0</v>
      </c>
      <c r="R28" s="34">
        <f t="shared" si="4"/>
        <v>1278</v>
      </c>
      <c r="S28" s="10">
        <f t="shared" si="7"/>
        <v>12430</v>
      </c>
      <c r="T28" s="33">
        <f t="shared" si="8"/>
        <v>0</v>
      </c>
      <c r="U28" s="36">
        <f t="shared" si="2"/>
        <v>0</v>
      </c>
      <c r="V28" s="38">
        <f t="shared" si="9"/>
        <v>0</v>
      </c>
      <c r="W28" s="36">
        <f t="shared" si="3"/>
        <v>0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>
        <v>945</v>
      </c>
      <c r="C29" s="22"/>
      <c r="D29" s="7">
        <f>'B&amp;J'!E29</f>
        <v>0</v>
      </c>
      <c r="E29" s="7">
        <f>'B&amp;J'!F29</f>
        <v>0</v>
      </c>
      <c r="F29" s="8"/>
      <c r="G29" s="31">
        <f>'B&amp;J'!H29</f>
        <v>0</v>
      </c>
      <c r="H29" s="31">
        <f>'B&amp;J'!I29</f>
        <v>0</v>
      </c>
      <c r="I29" s="31">
        <f>'B&amp;J'!J29</f>
        <v>0</v>
      </c>
      <c r="J29" s="31">
        <f>'B&amp;J'!K29</f>
        <v>0</v>
      </c>
      <c r="K29" s="31">
        <f>'B&amp;J'!L29</f>
        <v>0</v>
      </c>
      <c r="L29" s="31">
        <f>'B&amp;J'!M29</f>
        <v>0</v>
      </c>
      <c r="M29" s="8"/>
      <c r="N29" s="20">
        <f t="shared" si="0"/>
        <v>945</v>
      </c>
      <c r="O29" s="10">
        <f t="shared" si="5"/>
        <v>12439</v>
      </c>
      <c r="P29" s="33">
        <f t="shared" si="6"/>
        <v>0</v>
      </c>
      <c r="Q29" s="36">
        <f t="shared" si="1"/>
        <v>0</v>
      </c>
      <c r="R29" s="34">
        <f t="shared" si="4"/>
        <v>945</v>
      </c>
      <c r="S29" s="10">
        <f t="shared" si="7"/>
        <v>12439</v>
      </c>
      <c r="T29" s="33">
        <f t="shared" si="8"/>
        <v>0</v>
      </c>
      <c r="U29" s="36">
        <f t="shared" si="2"/>
        <v>0</v>
      </c>
      <c r="V29" s="38">
        <f t="shared" si="9"/>
        <v>0</v>
      </c>
      <c r="W29" s="36">
        <f t="shared" si="3"/>
        <v>0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>
        <v>1107</v>
      </c>
      <c r="C30" s="22"/>
      <c r="D30" s="7">
        <f>'B&amp;J'!E30</f>
        <v>0</v>
      </c>
      <c r="E30" s="7">
        <f>'B&amp;J'!F30</f>
        <v>0</v>
      </c>
      <c r="F30" s="8"/>
      <c r="G30" s="31">
        <f>'B&amp;J'!H30</f>
        <v>0</v>
      </c>
      <c r="H30" s="31">
        <f>'B&amp;J'!I30</f>
        <v>0</v>
      </c>
      <c r="I30" s="31">
        <f>'B&amp;J'!J30</f>
        <v>0</v>
      </c>
      <c r="J30" s="31">
        <f>'B&amp;J'!K30</f>
        <v>0</v>
      </c>
      <c r="K30" s="31">
        <f>'B&amp;J'!L30</f>
        <v>0</v>
      </c>
      <c r="L30" s="31">
        <f>'B&amp;J'!M30</f>
        <v>0</v>
      </c>
      <c r="M30" s="8"/>
      <c r="N30" s="20">
        <f t="shared" si="0"/>
        <v>1107</v>
      </c>
      <c r="O30" s="10">
        <f t="shared" si="5"/>
        <v>12610</v>
      </c>
      <c r="P30" s="33">
        <f t="shared" si="6"/>
        <v>0</v>
      </c>
      <c r="Q30" s="36">
        <f t="shared" si="1"/>
        <v>0</v>
      </c>
      <c r="R30" s="34">
        <f t="shared" si="4"/>
        <v>1107</v>
      </c>
      <c r="S30" s="10">
        <f t="shared" si="7"/>
        <v>12610</v>
      </c>
      <c r="T30" s="33">
        <f t="shared" si="8"/>
        <v>0</v>
      </c>
      <c r="U30" s="36">
        <f t="shared" si="2"/>
        <v>0</v>
      </c>
      <c r="V30" s="38">
        <f t="shared" si="9"/>
        <v>0</v>
      </c>
      <c r="W30" s="36">
        <f t="shared" si="3"/>
        <v>0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>
        <f>'B&amp;J'!E31</f>
        <v>0</v>
      </c>
      <c r="E31" s="7">
        <f>'B&amp;J'!F31</f>
        <v>0</v>
      </c>
      <c r="F31" s="8"/>
      <c r="G31" s="31">
        <f>'B&amp;J'!H31</f>
        <v>0</v>
      </c>
      <c r="H31" s="31">
        <f>'B&amp;J'!I31</f>
        <v>0</v>
      </c>
      <c r="I31" s="31">
        <f>'B&amp;J'!J31</f>
        <v>0</v>
      </c>
      <c r="J31" s="31">
        <f>'B&amp;J'!K31</f>
        <v>0</v>
      </c>
      <c r="K31" s="31">
        <f>'B&amp;J'!L31</f>
        <v>0</v>
      </c>
      <c r="L31" s="31">
        <f>'B&amp;J'!M31</f>
        <v>0</v>
      </c>
      <c r="M31" s="8"/>
      <c r="N31" s="20">
        <f t="shared" si="0"/>
        <v>0</v>
      </c>
      <c r="O31" s="10">
        <f t="shared" si="5"/>
        <v>11634</v>
      </c>
      <c r="P31" s="33">
        <f t="shared" si="6"/>
        <v>0</v>
      </c>
      <c r="Q31" s="36">
        <f t="shared" si="1"/>
        <v>0</v>
      </c>
      <c r="R31" s="34">
        <f t="shared" si="4"/>
        <v>0</v>
      </c>
      <c r="S31" s="10">
        <f t="shared" si="7"/>
        <v>11634</v>
      </c>
      <c r="T31" s="33">
        <f t="shared" si="8"/>
        <v>0</v>
      </c>
      <c r="U31" s="36">
        <f t="shared" si="2"/>
        <v>0</v>
      </c>
      <c r="V31" s="38">
        <f t="shared" si="9"/>
        <v>0</v>
      </c>
      <c r="W31" s="36">
        <f t="shared" si="3"/>
        <v>0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>
        <v>1116</v>
      </c>
      <c r="C32" s="22"/>
      <c r="D32" s="7">
        <f>'B&amp;J'!E32</f>
        <v>0</v>
      </c>
      <c r="E32" s="7">
        <f>'B&amp;J'!F32</f>
        <v>0</v>
      </c>
      <c r="F32" s="8"/>
      <c r="G32" s="31">
        <f>'B&amp;J'!H32</f>
        <v>0</v>
      </c>
      <c r="H32" s="31">
        <f>'B&amp;J'!I32</f>
        <v>0</v>
      </c>
      <c r="I32" s="31">
        <f>'B&amp;J'!J32</f>
        <v>0</v>
      </c>
      <c r="J32" s="31">
        <f>'B&amp;J'!K32</f>
        <v>0</v>
      </c>
      <c r="K32" s="31">
        <f>'B&amp;J'!L32</f>
        <v>0</v>
      </c>
      <c r="L32" s="31">
        <f>'B&amp;J'!M32</f>
        <v>0</v>
      </c>
      <c r="M32" s="8"/>
      <c r="N32" s="20">
        <f t="shared" si="0"/>
        <v>1116</v>
      </c>
      <c r="O32" s="10">
        <f t="shared" si="5"/>
        <v>12750</v>
      </c>
      <c r="P32" s="33">
        <f t="shared" si="6"/>
        <v>0</v>
      </c>
      <c r="Q32" s="36">
        <f t="shared" si="1"/>
        <v>0</v>
      </c>
      <c r="R32" s="34">
        <f t="shared" si="4"/>
        <v>1116</v>
      </c>
      <c r="S32" s="10">
        <f t="shared" si="7"/>
        <v>12750</v>
      </c>
      <c r="T32" s="33">
        <f t="shared" si="8"/>
        <v>0</v>
      </c>
      <c r="U32" s="36">
        <f t="shared" si="2"/>
        <v>0</v>
      </c>
      <c r="V32" s="38">
        <f t="shared" si="9"/>
        <v>0</v>
      </c>
      <c r="W32" s="36">
        <f t="shared" si="3"/>
        <v>0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>
        <v>1884</v>
      </c>
      <c r="C33" s="22"/>
      <c r="D33" s="7">
        <f>'B&amp;J'!E33</f>
        <v>0</v>
      </c>
      <c r="E33" s="7">
        <f>'B&amp;J'!F33</f>
        <v>0</v>
      </c>
      <c r="F33" s="8"/>
      <c r="G33" s="31">
        <f>'B&amp;J'!H33</f>
        <v>0</v>
      </c>
      <c r="H33" s="31">
        <f>'B&amp;J'!I33</f>
        <v>0</v>
      </c>
      <c r="I33" s="31">
        <f>'B&amp;J'!J33</f>
        <v>0</v>
      </c>
      <c r="J33" s="31">
        <f>'B&amp;J'!K33</f>
        <v>0</v>
      </c>
      <c r="K33" s="31">
        <f>'B&amp;J'!L33</f>
        <v>0</v>
      </c>
      <c r="L33" s="31">
        <f>'B&amp;J'!M33</f>
        <v>0</v>
      </c>
      <c r="M33" s="8"/>
      <c r="N33" s="20">
        <f t="shared" si="0"/>
        <v>1884</v>
      </c>
      <c r="O33" s="10">
        <f t="shared" si="5"/>
        <v>13646</v>
      </c>
      <c r="P33" s="33">
        <f t="shared" si="6"/>
        <v>0</v>
      </c>
      <c r="Q33" s="36">
        <f t="shared" si="1"/>
        <v>0</v>
      </c>
      <c r="R33" s="34">
        <f t="shared" si="4"/>
        <v>1884</v>
      </c>
      <c r="S33" s="10">
        <f t="shared" si="7"/>
        <v>13646</v>
      </c>
      <c r="T33" s="33">
        <f t="shared" si="8"/>
        <v>0</v>
      </c>
      <c r="U33" s="36">
        <f t="shared" si="2"/>
        <v>0</v>
      </c>
      <c r="V33" s="38">
        <f t="shared" si="9"/>
        <v>0</v>
      </c>
      <c r="W33" s="36">
        <f t="shared" si="3"/>
        <v>0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>
        <v>2349</v>
      </c>
      <c r="C34" s="22"/>
      <c r="D34" s="7">
        <f>'B&amp;J'!E34</f>
        <v>0</v>
      </c>
      <c r="E34" s="7">
        <f>'B&amp;J'!F34</f>
        <v>0</v>
      </c>
      <c r="G34" s="31">
        <f>'B&amp;J'!H34</f>
        <v>0</v>
      </c>
      <c r="H34" s="31">
        <f>'B&amp;J'!I34</f>
        <v>0</v>
      </c>
      <c r="I34" s="31">
        <f>'B&amp;J'!J34</f>
        <v>0</v>
      </c>
      <c r="J34" s="31">
        <f>'B&amp;J'!K34</f>
        <v>0</v>
      </c>
      <c r="K34" s="31">
        <f>'B&amp;J'!L34</f>
        <v>0</v>
      </c>
      <c r="L34" s="31">
        <f>'B&amp;J'!M34</f>
        <v>0</v>
      </c>
      <c r="N34" s="20">
        <f t="shared" si="0"/>
        <v>2349</v>
      </c>
      <c r="O34" s="10">
        <f t="shared" si="5"/>
        <v>15059</v>
      </c>
      <c r="P34" s="33">
        <f t="shared" si="6"/>
        <v>0</v>
      </c>
      <c r="Q34" s="36">
        <f t="shared" si="1"/>
        <v>0</v>
      </c>
      <c r="R34" s="34">
        <f t="shared" si="4"/>
        <v>2349</v>
      </c>
      <c r="S34" s="10">
        <f t="shared" si="7"/>
        <v>15059</v>
      </c>
      <c r="T34" s="33">
        <f t="shared" si="8"/>
        <v>0</v>
      </c>
      <c r="U34" s="36">
        <f t="shared" si="2"/>
        <v>0</v>
      </c>
      <c r="V34" s="38">
        <f t="shared" si="9"/>
        <v>0</v>
      </c>
      <c r="W34" s="36">
        <f t="shared" si="3"/>
        <v>0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>
        <v>2490</v>
      </c>
      <c r="C35" s="22"/>
      <c r="D35" s="7">
        <f>'B&amp;J'!E35</f>
        <v>0</v>
      </c>
      <c r="E35" s="7">
        <f>'B&amp;J'!F35</f>
        <v>0</v>
      </c>
      <c r="G35" s="31">
        <f>'B&amp;J'!H35</f>
        <v>0</v>
      </c>
      <c r="H35" s="31">
        <f>'B&amp;J'!I35</f>
        <v>0</v>
      </c>
      <c r="I35" s="31">
        <f>'B&amp;J'!J35</f>
        <v>0</v>
      </c>
      <c r="J35" s="31">
        <f>'B&amp;J'!K35</f>
        <v>0</v>
      </c>
      <c r="K35" s="31">
        <f>'B&amp;J'!L35</f>
        <v>0</v>
      </c>
      <c r="L35" s="31">
        <f>'B&amp;J'!M35</f>
        <v>0</v>
      </c>
      <c r="N35" s="20">
        <f t="shared" si="0"/>
        <v>2490</v>
      </c>
      <c r="O35" s="10">
        <f t="shared" si="5"/>
        <v>16627</v>
      </c>
      <c r="P35" s="33">
        <f t="shared" si="6"/>
        <v>0</v>
      </c>
      <c r="Q35" s="36">
        <f t="shared" si="1"/>
        <v>0</v>
      </c>
      <c r="R35" s="34">
        <f t="shared" si="4"/>
        <v>2490</v>
      </c>
      <c r="S35" s="10">
        <f t="shared" si="7"/>
        <v>16627</v>
      </c>
      <c r="T35" s="33">
        <f t="shared" si="8"/>
        <v>0</v>
      </c>
      <c r="U35" s="36">
        <f t="shared" si="2"/>
        <v>0</v>
      </c>
      <c r="V35" s="38">
        <f t="shared" si="9"/>
        <v>0</v>
      </c>
      <c r="W35" s="36">
        <f t="shared" si="3"/>
        <v>0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>
        <v>1567</v>
      </c>
      <c r="C36" s="22"/>
      <c r="D36" s="7">
        <f>'B&amp;J'!E36</f>
        <v>0</v>
      </c>
      <c r="E36" s="7">
        <f>'B&amp;J'!F36</f>
        <v>0</v>
      </c>
      <c r="G36" s="31">
        <f>'B&amp;J'!H36</f>
        <v>0</v>
      </c>
      <c r="H36" s="31">
        <f>'B&amp;J'!I36</f>
        <v>0</v>
      </c>
      <c r="I36" s="31">
        <f>'B&amp;J'!J36</f>
        <v>0</v>
      </c>
      <c r="J36" s="31">
        <f>'B&amp;J'!K36</f>
        <v>0</v>
      </c>
      <c r="K36" s="31">
        <f>'B&amp;J'!L36</f>
        <v>0</v>
      </c>
      <c r="L36" s="31">
        <f>'B&amp;J'!M36</f>
        <v>0</v>
      </c>
      <c r="N36" s="20">
        <f t="shared" si="0"/>
        <v>1567</v>
      </c>
      <c r="O36" s="10">
        <f t="shared" si="5"/>
        <v>17018</v>
      </c>
      <c r="P36" s="33">
        <f t="shared" si="6"/>
        <v>0</v>
      </c>
      <c r="Q36" s="36">
        <f t="shared" si="1"/>
        <v>0</v>
      </c>
      <c r="R36" s="34">
        <f t="shared" si="4"/>
        <v>1567</v>
      </c>
      <c r="S36" s="10">
        <f t="shared" si="7"/>
        <v>17018</v>
      </c>
      <c r="T36" s="33">
        <f t="shared" si="8"/>
        <v>0</v>
      </c>
      <c r="U36" s="36">
        <f t="shared" si="2"/>
        <v>0</v>
      </c>
      <c r="V36" s="38">
        <f t="shared" si="9"/>
        <v>0</v>
      </c>
      <c r="W36" s="36">
        <f t="shared" si="3"/>
        <v>0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>
        <v>1414</v>
      </c>
      <c r="C37" s="22"/>
      <c r="D37" s="7">
        <f>'B&amp;J'!E37</f>
        <v>0</v>
      </c>
      <c r="E37" s="7">
        <f>'B&amp;J'!F37</f>
        <v>0</v>
      </c>
      <c r="G37" s="31">
        <f>'B&amp;J'!H37</f>
        <v>0</v>
      </c>
      <c r="H37" s="31">
        <f>'B&amp;J'!I37</f>
        <v>0</v>
      </c>
      <c r="I37" s="31">
        <f>'B&amp;J'!J37</f>
        <v>0</v>
      </c>
      <c r="J37" s="31">
        <f>'B&amp;J'!K37</f>
        <v>0</v>
      </c>
      <c r="K37" s="31">
        <f>'B&amp;J'!L37</f>
        <v>0</v>
      </c>
      <c r="L37" s="31">
        <f>'B&amp;J'!M37</f>
        <v>0</v>
      </c>
      <c r="N37" s="20">
        <f t="shared" si="0"/>
        <v>1414</v>
      </c>
      <c r="O37" s="10">
        <f t="shared" si="5"/>
        <v>17309</v>
      </c>
      <c r="P37" s="33">
        <f t="shared" si="6"/>
        <v>0</v>
      </c>
      <c r="Q37" s="36">
        <f t="shared" si="1"/>
        <v>0</v>
      </c>
      <c r="R37" s="34">
        <f t="shared" si="4"/>
        <v>1414</v>
      </c>
      <c r="S37" s="10">
        <f t="shared" si="7"/>
        <v>17309</v>
      </c>
      <c r="T37" s="33">
        <f t="shared" si="8"/>
        <v>0</v>
      </c>
      <c r="U37" s="36">
        <f t="shared" si="2"/>
        <v>0</v>
      </c>
      <c r="V37" s="38">
        <f t="shared" si="9"/>
        <v>0</v>
      </c>
      <c r="W37" s="36">
        <f t="shared" si="3"/>
        <v>0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>
        <v>1417</v>
      </c>
      <c r="C38" s="22"/>
      <c r="D38" s="7">
        <f>'B&amp;J'!E38</f>
        <v>0</v>
      </c>
      <c r="E38" s="7">
        <f>'B&amp;J'!F38</f>
        <v>0</v>
      </c>
      <c r="G38" s="31">
        <f>'B&amp;J'!H38</f>
        <v>0</v>
      </c>
      <c r="H38" s="31">
        <f>'B&amp;J'!I38</f>
        <v>0</v>
      </c>
      <c r="I38" s="31">
        <f>'B&amp;J'!J38</f>
        <v>0</v>
      </c>
      <c r="J38" s="31">
        <f>'B&amp;J'!K38</f>
        <v>0</v>
      </c>
      <c r="K38" s="31">
        <f>'B&amp;J'!L38</f>
        <v>0</v>
      </c>
      <c r="L38" s="31">
        <f>'B&amp;J'!M38</f>
        <v>0</v>
      </c>
      <c r="N38" s="20">
        <f t="shared" si="0"/>
        <v>1417</v>
      </c>
      <c r="O38" s="10">
        <f t="shared" si="5"/>
        <v>16917</v>
      </c>
      <c r="P38" s="33">
        <f t="shared" si="6"/>
        <v>0</v>
      </c>
      <c r="Q38" s="36">
        <f t="shared" si="1"/>
        <v>0</v>
      </c>
      <c r="R38" s="34">
        <f t="shared" si="4"/>
        <v>1417</v>
      </c>
      <c r="S38" s="10">
        <f t="shared" si="7"/>
        <v>16917</v>
      </c>
      <c r="T38" s="33">
        <f t="shared" si="8"/>
        <v>0</v>
      </c>
      <c r="U38" s="36">
        <f t="shared" si="2"/>
        <v>0</v>
      </c>
      <c r="V38" s="38">
        <f t="shared" si="9"/>
        <v>0</v>
      </c>
      <c r="W38" s="36">
        <f t="shared" si="3"/>
        <v>0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>
        <v>1053</v>
      </c>
      <c r="C39" s="22"/>
      <c r="D39" s="7">
        <f>'B&amp;J'!E39</f>
        <v>0</v>
      </c>
      <c r="E39" s="7">
        <f>'B&amp;J'!F39</f>
        <v>0</v>
      </c>
      <c r="G39" s="31">
        <f>'B&amp;J'!H39</f>
        <v>0</v>
      </c>
      <c r="H39" s="31">
        <f>'B&amp;J'!I39</f>
        <v>0</v>
      </c>
      <c r="I39" s="31">
        <f>'B&amp;J'!J39</f>
        <v>0</v>
      </c>
      <c r="J39" s="31">
        <f>'B&amp;J'!K39</f>
        <v>0</v>
      </c>
      <c r="K39" s="31">
        <f>'B&amp;J'!L39</f>
        <v>0</v>
      </c>
      <c r="L39" s="31">
        <f>'B&amp;J'!M39</f>
        <v>0</v>
      </c>
      <c r="N39" s="20">
        <f t="shared" si="0"/>
        <v>1053</v>
      </c>
      <c r="O39" s="10">
        <f t="shared" si="5"/>
        <v>16620</v>
      </c>
      <c r="P39" s="33">
        <f t="shared" si="6"/>
        <v>0</v>
      </c>
      <c r="Q39" s="36">
        <f t="shared" si="1"/>
        <v>0</v>
      </c>
      <c r="R39" s="34">
        <f t="shared" si="4"/>
        <v>1053</v>
      </c>
      <c r="S39" s="10">
        <f t="shared" si="7"/>
        <v>16620</v>
      </c>
      <c r="T39" s="33">
        <f t="shared" si="8"/>
        <v>0</v>
      </c>
      <c r="U39" s="36">
        <f t="shared" si="2"/>
        <v>0</v>
      </c>
      <c r="V39" s="38">
        <f t="shared" si="9"/>
        <v>0</v>
      </c>
      <c r="W39" s="36">
        <f t="shared" si="3"/>
        <v>0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>
        <v>1053</v>
      </c>
      <c r="C40" s="22"/>
      <c r="D40" s="7">
        <f>'B&amp;J'!E40</f>
        <v>0</v>
      </c>
      <c r="E40" s="7">
        <f>'B&amp;J'!F40</f>
        <v>0</v>
      </c>
      <c r="G40" s="31">
        <f>'B&amp;J'!H40</f>
        <v>0</v>
      </c>
      <c r="H40" s="31">
        <f>'B&amp;J'!I40</f>
        <v>0</v>
      </c>
      <c r="I40" s="31">
        <f>'B&amp;J'!J40</f>
        <v>0</v>
      </c>
      <c r="J40" s="31">
        <f>'B&amp;J'!K40</f>
        <v>0</v>
      </c>
      <c r="K40" s="31">
        <f>'B&amp;J'!L40</f>
        <v>0</v>
      </c>
      <c r="L40" s="31">
        <f>'B&amp;J'!M40</f>
        <v>0</v>
      </c>
      <c r="N40" s="20">
        <f t="shared" si="0"/>
        <v>1053</v>
      </c>
      <c r="O40" s="10">
        <f t="shared" si="5"/>
        <v>16395</v>
      </c>
      <c r="P40" s="33">
        <f t="shared" si="6"/>
        <v>0</v>
      </c>
      <c r="Q40" s="36">
        <f t="shared" si="1"/>
        <v>0</v>
      </c>
      <c r="R40" s="34">
        <f t="shared" si="4"/>
        <v>1053</v>
      </c>
      <c r="S40" s="10">
        <f t="shared" si="7"/>
        <v>16395</v>
      </c>
      <c r="T40" s="33">
        <f t="shared" si="8"/>
        <v>0</v>
      </c>
      <c r="U40" s="36">
        <f t="shared" si="2"/>
        <v>0</v>
      </c>
      <c r="V40" s="38">
        <f t="shared" si="9"/>
        <v>0</v>
      </c>
      <c r="W40" s="36">
        <f t="shared" si="3"/>
        <v>0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>
        <v>1180</v>
      </c>
      <c r="C41" s="22"/>
      <c r="D41" s="7">
        <f>'B&amp;J'!E41</f>
        <v>0</v>
      </c>
      <c r="E41" s="7">
        <f>'B&amp;J'!F41</f>
        <v>0</v>
      </c>
      <c r="G41" s="31">
        <f>'B&amp;J'!H41</f>
        <v>0</v>
      </c>
      <c r="H41" s="31">
        <f>'B&amp;J'!I41</f>
        <v>0</v>
      </c>
      <c r="I41" s="31">
        <f>'B&amp;J'!J41</f>
        <v>0</v>
      </c>
      <c r="J41" s="31">
        <f>'B&amp;J'!K41</f>
        <v>0</v>
      </c>
      <c r="K41" s="31">
        <f>'B&amp;J'!L41</f>
        <v>0</v>
      </c>
      <c r="L41" s="31">
        <f>'B&amp;J'!M41</f>
        <v>0</v>
      </c>
      <c r="N41" s="20">
        <f t="shared" si="0"/>
        <v>1180</v>
      </c>
      <c r="O41" s="10">
        <f t="shared" si="5"/>
        <v>16630</v>
      </c>
      <c r="P41" s="33">
        <f t="shared" si="6"/>
        <v>0</v>
      </c>
      <c r="Q41" s="36">
        <f t="shared" si="1"/>
        <v>0</v>
      </c>
      <c r="R41" s="34">
        <f t="shared" si="4"/>
        <v>1180</v>
      </c>
      <c r="S41" s="10">
        <f t="shared" si="7"/>
        <v>16630</v>
      </c>
      <c r="T41" s="33">
        <f t="shared" si="8"/>
        <v>0</v>
      </c>
      <c r="U41" s="36">
        <f t="shared" si="2"/>
        <v>0</v>
      </c>
      <c r="V41" s="38">
        <f t="shared" si="9"/>
        <v>0</v>
      </c>
      <c r="W41" s="36">
        <f t="shared" si="3"/>
        <v>0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>
        <v>1314</v>
      </c>
      <c r="C42" s="22"/>
      <c r="D42" s="7">
        <f>'B&amp;J'!E42</f>
        <v>0</v>
      </c>
      <c r="E42" s="7">
        <f>'B&amp;J'!F42</f>
        <v>0</v>
      </c>
      <c r="G42" s="31">
        <f>'B&amp;J'!H42</f>
        <v>0</v>
      </c>
      <c r="H42" s="31">
        <f>'B&amp;J'!I42</f>
        <v>0</v>
      </c>
      <c r="I42" s="31">
        <f>'B&amp;J'!J42</f>
        <v>0</v>
      </c>
      <c r="J42" s="31">
        <f>'B&amp;J'!K42</f>
        <v>0</v>
      </c>
      <c r="K42" s="31">
        <f>'B&amp;J'!L42</f>
        <v>0</v>
      </c>
      <c r="L42" s="31">
        <f>'B&amp;J'!M42</f>
        <v>0</v>
      </c>
      <c r="N42" s="20">
        <f t="shared" si="0"/>
        <v>1314</v>
      </c>
      <c r="O42" s="10">
        <f t="shared" si="5"/>
        <v>16837</v>
      </c>
      <c r="P42" s="33">
        <f t="shared" si="6"/>
        <v>0</v>
      </c>
      <c r="Q42" s="36">
        <f t="shared" si="1"/>
        <v>0</v>
      </c>
      <c r="R42" s="34">
        <f t="shared" si="4"/>
        <v>1314</v>
      </c>
      <c r="S42" s="10">
        <f t="shared" si="7"/>
        <v>16837</v>
      </c>
      <c r="T42" s="33">
        <f t="shared" si="8"/>
        <v>0</v>
      </c>
      <c r="U42" s="36">
        <f t="shared" si="2"/>
        <v>0</v>
      </c>
      <c r="V42" s="38">
        <f t="shared" si="9"/>
        <v>0</v>
      </c>
      <c r="W42" s="36">
        <f t="shared" si="3"/>
        <v>0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>
        <v>1287</v>
      </c>
      <c r="C43" s="22"/>
      <c r="D43" s="7">
        <f>'B&amp;J'!E43</f>
        <v>0</v>
      </c>
      <c r="E43" s="7">
        <f>'B&amp;J'!F43</f>
        <v>0</v>
      </c>
      <c r="G43" s="31">
        <f>'B&amp;J'!H43</f>
        <v>0</v>
      </c>
      <c r="H43" s="31">
        <f>'B&amp;J'!I43</f>
        <v>0</v>
      </c>
      <c r="I43" s="31">
        <f>'B&amp;J'!J43</f>
        <v>0</v>
      </c>
      <c r="J43" s="31">
        <f>'B&amp;J'!K43</f>
        <v>0</v>
      </c>
      <c r="K43" s="31">
        <f>'B&amp;J'!L43</f>
        <v>0</v>
      </c>
      <c r="L43" s="31">
        <f>'B&amp;J'!M43</f>
        <v>0</v>
      </c>
      <c r="N43" s="20">
        <f t="shared" si="0"/>
        <v>1287</v>
      </c>
      <c r="O43" s="10">
        <f t="shared" si="5"/>
        <v>18124</v>
      </c>
      <c r="P43" s="33">
        <f t="shared" si="6"/>
        <v>0</v>
      </c>
      <c r="Q43" s="36">
        <f t="shared" si="1"/>
        <v>0</v>
      </c>
      <c r="R43" s="34">
        <f t="shared" si="4"/>
        <v>1287</v>
      </c>
      <c r="S43" s="10">
        <f t="shared" si="7"/>
        <v>18124</v>
      </c>
      <c r="T43" s="33">
        <f t="shared" si="8"/>
        <v>0</v>
      </c>
      <c r="U43" s="36">
        <f t="shared" si="2"/>
        <v>0</v>
      </c>
      <c r="V43" s="38">
        <f t="shared" si="9"/>
        <v>0</v>
      </c>
      <c r="W43" s="36">
        <f t="shared" si="3"/>
        <v>0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>
        <v>2268</v>
      </c>
      <c r="C44" s="22"/>
      <c r="D44" s="7">
        <f>'B&amp;J'!E44</f>
        <v>0</v>
      </c>
      <c r="E44" s="7">
        <f>'B&amp;J'!F44</f>
        <v>0</v>
      </c>
      <c r="G44" s="31">
        <f>'B&amp;J'!H44</f>
        <v>0</v>
      </c>
      <c r="H44" s="31">
        <f>'B&amp;J'!I44</f>
        <v>0</v>
      </c>
      <c r="I44" s="31">
        <f>'B&amp;J'!J44</f>
        <v>0</v>
      </c>
      <c r="J44" s="31">
        <f>'B&amp;J'!K44</f>
        <v>0</v>
      </c>
      <c r="K44" s="31">
        <f>'B&amp;J'!L44</f>
        <v>0</v>
      </c>
      <c r="L44" s="31">
        <f>'B&amp;J'!M44</f>
        <v>0</v>
      </c>
      <c r="N44" s="20">
        <f t="shared" si="0"/>
        <v>2268</v>
      </c>
      <c r="O44" s="10">
        <f t="shared" si="5"/>
        <v>19276</v>
      </c>
      <c r="P44" s="33">
        <f t="shared" si="6"/>
        <v>0</v>
      </c>
      <c r="Q44" s="36">
        <f t="shared" si="1"/>
        <v>0</v>
      </c>
      <c r="R44" s="34">
        <f t="shared" si="4"/>
        <v>2268</v>
      </c>
      <c r="S44" s="10">
        <f t="shared" si="7"/>
        <v>19276</v>
      </c>
      <c r="T44" s="33">
        <f t="shared" si="8"/>
        <v>0</v>
      </c>
      <c r="U44" s="36">
        <f t="shared" si="2"/>
        <v>0</v>
      </c>
      <c r="V44" s="38">
        <f t="shared" si="9"/>
        <v>0</v>
      </c>
      <c r="W44" s="36">
        <f t="shared" si="3"/>
        <v>0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>
        <v>2016</v>
      </c>
      <c r="C45" s="22"/>
      <c r="D45" s="7">
        <f>'B&amp;J'!E45</f>
        <v>0</v>
      </c>
      <c r="E45" s="7">
        <f>'B&amp;J'!F45</f>
        <v>0</v>
      </c>
      <c r="G45" s="31">
        <f>'B&amp;J'!H45</f>
        <v>0</v>
      </c>
      <c r="H45" s="31">
        <f>'B&amp;J'!I45</f>
        <v>0</v>
      </c>
      <c r="I45" s="31">
        <f>'B&amp;J'!J45</f>
        <v>0</v>
      </c>
      <c r="J45" s="31">
        <f>'B&amp;J'!K45</f>
        <v>0</v>
      </c>
      <c r="K45" s="31">
        <f>'B&amp;J'!L45</f>
        <v>0</v>
      </c>
      <c r="L45" s="31">
        <f>'B&amp;J'!M45</f>
        <v>0</v>
      </c>
      <c r="N45" s="20">
        <f t="shared" si="0"/>
        <v>2016</v>
      </c>
      <c r="O45" s="10">
        <f t="shared" si="5"/>
        <v>19408</v>
      </c>
      <c r="P45" s="33">
        <f t="shared" si="6"/>
        <v>0</v>
      </c>
      <c r="Q45" s="36">
        <f t="shared" si="1"/>
        <v>0</v>
      </c>
      <c r="R45" s="34">
        <f t="shared" si="4"/>
        <v>2016</v>
      </c>
      <c r="S45" s="10">
        <f t="shared" si="7"/>
        <v>19408</v>
      </c>
      <c r="T45" s="33">
        <f t="shared" si="8"/>
        <v>0</v>
      </c>
      <c r="U45" s="36">
        <f t="shared" si="2"/>
        <v>0</v>
      </c>
      <c r="V45" s="38">
        <f t="shared" si="9"/>
        <v>0</v>
      </c>
      <c r="W45" s="36">
        <f t="shared" si="3"/>
        <v>0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>
        <v>1464</v>
      </c>
      <c r="C46" s="22"/>
      <c r="D46" s="7">
        <f>'B&amp;J'!E46</f>
        <v>0</v>
      </c>
      <c r="E46" s="7">
        <f>'B&amp;J'!F46</f>
        <v>0</v>
      </c>
      <c r="G46" s="31">
        <f>'B&amp;J'!H46</f>
        <v>0</v>
      </c>
      <c r="H46" s="31">
        <f>'B&amp;J'!I46</f>
        <v>0</v>
      </c>
      <c r="I46" s="31">
        <f>'B&amp;J'!J46</f>
        <v>0</v>
      </c>
      <c r="J46" s="31">
        <f>'B&amp;J'!K46</f>
        <v>0</v>
      </c>
      <c r="K46" s="31">
        <f>'B&amp;J'!L46</f>
        <v>0</v>
      </c>
      <c r="L46" s="31">
        <f>'B&amp;J'!M46</f>
        <v>0</v>
      </c>
      <c r="N46" s="20">
        <f t="shared" si="0"/>
        <v>1464</v>
      </c>
      <c r="O46" s="10">
        <f t="shared" si="5"/>
        <v>18523</v>
      </c>
      <c r="P46" s="33">
        <f t="shared" si="6"/>
        <v>0</v>
      </c>
      <c r="Q46" s="36">
        <f t="shared" si="1"/>
        <v>0</v>
      </c>
      <c r="R46" s="34">
        <f t="shared" si="4"/>
        <v>1464</v>
      </c>
      <c r="S46" s="10">
        <f t="shared" si="7"/>
        <v>18523</v>
      </c>
      <c r="T46" s="33">
        <f t="shared" si="8"/>
        <v>0</v>
      </c>
      <c r="U46" s="36">
        <f t="shared" si="2"/>
        <v>0</v>
      </c>
      <c r="V46" s="38">
        <f t="shared" si="9"/>
        <v>0</v>
      </c>
      <c r="W46" s="36">
        <f t="shared" si="3"/>
        <v>0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>
        <v>1380</v>
      </c>
      <c r="C47" s="22"/>
      <c r="D47" s="7">
        <f>'B&amp;J'!E47</f>
        <v>0</v>
      </c>
      <c r="E47" s="7">
        <f>'B&amp;J'!F47</f>
        <v>0</v>
      </c>
      <c r="G47" s="31">
        <f>'B&amp;J'!H47</f>
        <v>0</v>
      </c>
      <c r="H47" s="31">
        <f>'B&amp;J'!I47</f>
        <v>0</v>
      </c>
      <c r="I47" s="31">
        <f>'B&amp;J'!J47</f>
        <v>0</v>
      </c>
      <c r="J47" s="31">
        <f>'B&amp;J'!K47</f>
        <v>0</v>
      </c>
      <c r="K47" s="31">
        <f>'B&amp;J'!L47</f>
        <v>0</v>
      </c>
      <c r="L47" s="31">
        <f>'B&amp;J'!M47</f>
        <v>0</v>
      </c>
      <c r="N47" s="20">
        <f t="shared" si="0"/>
        <v>1380</v>
      </c>
      <c r="O47" s="10">
        <f t="shared" si="5"/>
        <v>17413</v>
      </c>
      <c r="P47" s="33">
        <f t="shared" si="6"/>
        <v>0</v>
      </c>
      <c r="Q47" s="36">
        <f t="shared" si="1"/>
        <v>0</v>
      </c>
      <c r="R47" s="34">
        <f t="shared" si="4"/>
        <v>1380</v>
      </c>
      <c r="S47" s="10">
        <f t="shared" si="7"/>
        <v>17413</v>
      </c>
      <c r="T47" s="33">
        <f t="shared" si="8"/>
        <v>0</v>
      </c>
      <c r="U47" s="36">
        <f t="shared" si="2"/>
        <v>0</v>
      </c>
      <c r="V47" s="38">
        <f t="shared" si="9"/>
        <v>0</v>
      </c>
      <c r="W47" s="36">
        <f t="shared" si="3"/>
        <v>0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>
        <v>2295</v>
      </c>
      <c r="C48" s="22"/>
      <c r="D48" s="7">
        <f>'B&amp;J'!E48</f>
        <v>0</v>
      </c>
      <c r="E48" s="7">
        <f>'B&amp;J'!F48</f>
        <v>0</v>
      </c>
      <c r="G48" s="31">
        <f>'B&amp;J'!H48</f>
        <v>0</v>
      </c>
      <c r="H48" s="31">
        <f>'B&amp;J'!I48</f>
        <v>0</v>
      </c>
      <c r="I48" s="31">
        <f>'B&amp;J'!J48</f>
        <v>0</v>
      </c>
      <c r="J48" s="31">
        <f>'B&amp;J'!K48</f>
        <v>0</v>
      </c>
      <c r="K48" s="31">
        <f>'B&amp;J'!L48</f>
        <v>0</v>
      </c>
      <c r="L48" s="31">
        <f>'B&amp;J'!M48</f>
        <v>0</v>
      </c>
      <c r="N48" s="20">
        <f t="shared" si="0"/>
        <v>2295</v>
      </c>
      <c r="O48" s="10">
        <f t="shared" si="5"/>
        <v>18141</v>
      </c>
      <c r="P48" s="33">
        <f t="shared" si="6"/>
        <v>0</v>
      </c>
      <c r="Q48" s="36">
        <f t="shared" si="1"/>
        <v>0</v>
      </c>
      <c r="R48" s="34">
        <f t="shared" si="4"/>
        <v>2295</v>
      </c>
      <c r="S48" s="10">
        <f t="shared" si="7"/>
        <v>18141</v>
      </c>
      <c r="T48" s="33">
        <f t="shared" si="8"/>
        <v>0</v>
      </c>
      <c r="U48" s="36">
        <f t="shared" si="2"/>
        <v>0</v>
      </c>
      <c r="V48" s="38">
        <f t="shared" si="9"/>
        <v>0</v>
      </c>
      <c r="W48" s="36">
        <f t="shared" si="3"/>
        <v>0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>
        <v>1834</v>
      </c>
      <c r="C49" s="22"/>
      <c r="D49" s="7">
        <f>'B&amp;J'!E49</f>
        <v>0</v>
      </c>
      <c r="E49" s="7">
        <f>'B&amp;J'!F49</f>
        <v>0</v>
      </c>
      <c r="G49" s="31">
        <f>'B&amp;J'!H49</f>
        <v>0</v>
      </c>
      <c r="H49" s="31">
        <f>'B&amp;J'!I49</f>
        <v>0</v>
      </c>
      <c r="I49" s="31">
        <f>'B&amp;J'!J49</f>
        <v>0</v>
      </c>
      <c r="J49" s="31">
        <f>'B&amp;J'!K49</f>
        <v>0</v>
      </c>
      <c r="K49" s="31">
        <f>'B&amp;J'!L49</f>
        <v>0</v>
      </c>
      <c r="L49" s="31">
        <f>'B&amp;J'!M49</f>
        <v>0</v>
      </c>
      <c r="N49" s="20">
        <f t="shared" si="0"/>
        <v>1834</v>
      </c>
      <c r="O49" s="10">
        <f t="shared" si="5"/>
        <v>18561</v>
      </c>
      <c r="P49" s="33">
        <f t="shared" si="6"/>
        <v>0</v>
      </c>
      <c r="Q49" s="36">
        <f t="shared" si="1"/>
        <v>0</v>
      </c>
      <c r="R49" s="34">
        <f t="shared" si="4"/>
        <v>1834</v>
      </c>
      <c r="S49" s="10">
        <f t="shared" si="7"/>
        <v>18561</v>
      </c>
      <c r="T49" s="33">
        <f t="shared" si="8"/>
        <v>0</v>
      </c>
      <c r="U49" s="36">
        <f t="shared" si="2"/>
        <v>0</v>
      </c>
      <c r="V49" s="38">
        <f t="shared" si="9"/>
        <v>0</v>
      </c>
      <c r="W49" s="36">
        <f t="shared" si="3"/>
        <v>0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>
        <v>168</v>
      </c>
      <c r="C50" s="22"/>
      <c r="D50" s="7">
        <f>'B&amp;J'!E50</f>
        <v>0</v>
      </c>
      <c r="E50" s="7">
        <f>'B&amp;J'!F50</f>
        <v>0</v>
      </c>
      <c r="G50" s="31">
        <f>'B&amp;J'!H50</f>
        <v>0</v>
      </c>
      <c r="H50" s="31">
        <f>'B&amp;J'!I50</f>
        <v>0</v>
      </c>
      <c r="I50" s="31">
        <f>'B&amp;J'!J50</f>
        <v>0</v>
      </c>
      <c r="J50" s="31">
        <f>'B&amp;J'!K50</f>
        <v>0</v>
      </c>
      <c r="K50" s="31">
        <f>'B&amp;J'!L50</f>
        <v>0</v>
      </c>
      <c r="L50" s="31">
        <f>'B&amp;J'!M50</f>
        <v>0</v>
      </c>
      <c r="N50" s="20">
        <f t="shared" si="0"/>
        <v>168</v>
      </c>
      <c r="O50" s="10">
        <f t="shared" si="5"/>
        <v>17312</v>
      </c>
      <c r="P50" s="33">
        <f t="shared" si="6"/>
        <v>0</v>
      </c>
      <c r="Q50" s="36">
        <f t="shared" si="1"/>
        <v>0</v>
      </c>
      <c r="R50" s="34">
        <f t="shared" si="4"/>
        <v>168</v>
      </c>
      <c r="S50" s="10">
        <f t="shared" si="7"/>
        <v>17312</v>
      </c>
      <c r="T50" s="33">
        <f t="shared" si="8"/>
        <v>0</v>
      </c>
      <c r="U50" s="36">
        <f t="shared" si="2"/>
        <v>0</v>
      </c>
      <c r="V50" s="38">
        <f t="shared" si="9"/>
        <v>0</v>
      </c>
      <c r="W50" s="36">
        <f t="shared" si="3"/>
        <v>0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>
        <v>2174</v>
      </c>
      <c r="C51" s="22">
        <v>64</v>
      </c>
      <c r="D51" s="7">
        <f>'B&amp;J'!E51</f>
        <v>0</v>
      </c>
      <c r="E51" s="7">
        <f>'B&amp;J'!F51</f>
        <v>0</v>
      </c>
      <c r="G51" s="31">
        <f>'B&amp;J'!H51</f>
        <v>0</v>
      </c>
      <c r="H51" s="31">
        <f>'B&amp;J'!I51</f>
        <v>0</v>
      </c>
      <c r="I51" s="31">
        <f>'B&amp;J'!J51</f>
        <v>0</v>
      </c>
      <c r="J51" s="31">
        <f>'B&amp;J'!K51</f>
        <v>0</v>
      </c>
      <c r="K51" s="31">
        <f>'B&amp;J'!L51</f>
        <v>0</v>
      </c>
      <c r="L51" s="31">
        <f>'B&amp;J'!M51</f>
        <v>0</v>
      </c>
      <c r="N51" s="20">
        <f t="shared" si="0"/>
        <v>2238</v>
      </c>
      <c r="O51" s="10">
        <f t="shared" si="5"/>
        <v>18497</v>
      </c>
      <c r="P51" s="33">
        <f t="shared" si="6"/>
        <v>0</v>
      </c>
      <c r="Q51" s="36">
        <f t="shared" si="1"/>
        <v>0</v>
      </c>
      <c r="R51" s="34">
        <f t="shared" si="4"/>
        <v>2174</v>
      </c>
      <c r="S51" s="10">
        <f t="shared" si="7"/>
        <v>18433</v>
      </c>
      <c r="T51" s="33">
        <f t="shared" si="8"/>
        <v>0</v>
      </c>
      <c r="U51" s="36">
        <f t="shared" si="2"/>
        <v>0</v>
      </c>
      <c r="V51" s="38">
        <f t="shared" si="9"/>
        <v>0</v>
      </c>
      <c r="W51" s="36">
        <f t="shared" si="3"/>
        <v>0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>
        <v>1865</v>
      </c>
      <c r="C52" s="22">
        <v>112</v>
      </c>
      <c r="D52" s="7">
        <f>'B&amp;J'!E52</f>
        <v>0</v>
      </c>
      <c r="E52" s="7">
        <f>'B&amp;J'!F52</f>
        <v>0</v>
      </c>
      <c r="G52" s="31">
        <f>'B&amp;J'!H52</f>
        <v>0</v>
      </c>
      <c r="H52" s="31">
        <f>'B&amp;J'!I52</f>
        <v>0</v>
      </c>
      <c r="I52" s="31">
        <f>'B&amp;J'!J52</f>
        <v>0</v>
      </c>
      <c r="J52" s="31">
        <f>'B&amp;J'!K52</f>
        <v>0</v>
      </c>
      <c r="K52" s="31">
        <f>'B&amp;J'!L52</f>
        <v>0</v>
      </c>
      <c r="L52" s="31">
        <f>'B&amp;J'!M52</f>
        <v>0</v>
      </c>
      <c r="N52" s="20">
        <f t="shared" si="0"/>
        <v>1977</v>
      </c>
      <c r="O52" s="10">
        <f t="shared" si="5"/>
        <v>19421</v>
      </c>
      <c r="P52" s="33">
        <f t="shared" si="6"/>
        <v>0</v>
      </c>
      <c r="Q52" s="36">
        <f t="shared" si="1"/>
        <v>0</v>
      </c>
      <c r="R52" s="34">
        <f t="shared" si="4"/>
        <v>1865</v>
      </c>
      <c r="S52" s="10">
        <f t="shared" si="7"/>
        <v>19245</v>
      </c>
      <c r="T52" s="33">
        <f t="shared" si="8"/>
        <v>0</v>
      </c>
      <c r="U52" s="36">
        <f t="shared" si="2"/>
        <v>0</v>
      </c>
      <c r="V52" s="38">
        <f t="shared" si="9"/>
        <v>0</v>
      </c>
      <c r="W52" s="36">
        <f t="shared" si="3"/>
        <v>0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>
        <v>2416</v>
      </c>
      <c r="C53" s="22">
        <v>8</v>
      </c>
      <c r="D53" s="7">
        <f>'B&amp;J'!E53</f>
        <v>0</v>
      </c>
      <c r="E53" s="7">
        <f>'B&amp;J'!F53</f>
        <v>0</v>
      </c>
      <c r="G53" s="31">
        <f>'B&amp;J'!H53</f>
        <v>0</v>
      </c>
      <c r="H53" s="31">
        <f>'B&amp;J'!I53</f>
        <v>0</v>
      </c>
      <c r="I53" s="31">
        <f>'B&amp;J'!J53</f>
        <v>0</v>
      </c>
      <c r="J53" s="31">
        <f>'B&amp;J'!K53</f>
        <v>0</v>
      </c>
      <c r="K53" s="31">
        <f>'B&amp;J'!L53</f>
        <v>0</v>
      </c>
      <c r="L53" s="31">
        <f>'B&amp;J'!M53</f>
        <v>0</v>
      </c>
      <c r="N53" s="20">
        <f t="shared" si="0"/>
        <v>2424</v>
      </c>
      <c r="O53" s="10">
        <f t="shared" si="5"/>
        <v>20665</v>
      </c>
      <c r="P53" s="33">
        <f t="shared" si="6"/>
        <v>0</v>
      </c>
      <c r="Q53" s="36">
        <f t="shared" si="1"/>
        <v>0</v>
      </c>
      <c r="R53" s="34">
        <f t="shared" si="4"/>
        <v>2416</v>
      </c>
      <c r="S53" s="10">
        <f t="shared" si="7"/>
        <v>20481</v>
      </c>
      <c r="T53" s="33">
        <f t="shared" si="8"/>
        <v>0</v>
      </c>
      <c r="U53" s="36">
        <f t="shared" si="2"/>
        <v>0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>
        <v>3382</v>
      </c>
      <c r="C54" s="22">
        <v>8</v>
      </c>
      <c r="D54" s="7">
        <f>'B&amp;J'!E54</f>
        <v>0</v>
      </c>
      <c r="E54" s="7">
        <f>'B&amp;J'!F54</f>
        <v>0</v>
      </c>
      <c r="G54" s="31">
        <f>'B&amp;J'!H54</f>
        <v>0</v>
      </c>
      <c r="H54" s="31">
        <f>'B&amp;J'!I54</f>
        <v>0</v>
      </c>
      <c r="I54" s="31">
        <f>'B&amp;J'!J54</f>
        <v>0</v>
      </c>
      <c r="J54" s="31">
        <f>'B&amp;J'!K54</f>
        <v>0</v>
      </c>
      <c r="K54" s="31">
        <f>'B&amp;J'!L54</f>
        <v>0</v>
      </c>
      <c r="L54" s="31">
        <f>'B&amp;J'!M54</f>
        <v>0</v>
      </c>
      <c r="N54" s="20">
        <f t="shared" si="0"/>
        <v>3390</v>
      </c>
      <c r="O54" s="10">
        <f t="shared" si="5"/>
        <v>22741</v>
      </c>
      <c r="P54" s="33">
        <f t="shared" si="6"/>
        <v>0</v>
      </c>
      <c r="Q54" s="36">
        <f t="shared" si="1"/>
        <v>0</v>
      </c>
      <c r="R54" s="34">
        <f t="shared" si="4"/>
        <v>3382</v>
      </c>
      <c r="S54" s="10">
        <f t="shared" si="7"/>
        <v>22549</v>
      </c>
      <c r="T54" s="33">
        <f t="shared" si="8"/>
        <v>0</v>
      </c>
      <c r="U54" s="36">
        <f t="shared" si="2"/>
        <v>0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>
        <v>3467</v>
      </c>
      <c r="C55" s="22"/>
      <c r="D55" s="7">
        <f>'B&amp;J'!E55</f>
        <v>0</v>
      </c>
      <c r="E55" s="7">
        <f>'B&amp;J'!F55</f>
        <v>0</v>
      </c>
      <c r="G55" s="31">
        <f>'B&amp;J'!H55</f>
        <v>0</v>
      </c>
      <c r="H55" s="31">
        <f>'B&amp;J'!I55</f>
        <v>0</v>
      </c>
      <c r="I55" s="31">
        <f>'B&amp;J'!J55</f>
        <v>0</v>
      </c>
      <c r="J55" s="31">
        <f>'B&amp;J'!K55</f>
        <v>0</v>
      </c>
      <c r="K55" s="31">
        <f>'B&amp;J'!L55</f>
        <v>0</v>
      </c>
      <c r="L55" s="31">
        <f>'B&amp;J'!M55</f>
        <v>0</v>
      </c>
      <c r="N55" s="20">
        <f t="shared" si="0"/>
        <v>3467</v>
      </c>
      <c r="O55" s="10">
        <f t="shared" si="5"/>
        <v>24921</v>
      </c>
      <c r="P55" s="33">
        <f t="shared" si="6"/>
        <v>0</v>
      </c>
      <c r="Q55" s="36">
        <f t="shared" si="1"/>
        <v>0</v>
      </c>
      <c r="R55" s="34">
        <f t="shared" si="4"/>
        <v>3467</v>
      </c>
      <c r="S55" s="10">
        <f t="shared" si="7"/>
        <v>24729</v>
      </c>
      <c r="T55" s="33">
        <f t="shared" si="8"/>
        <v>0</v>
      </c>
      <c r="U55" s="36">
        <f t="shared" si="2"/>
        <v>0</v>
      </c>
      <c r="V55" s="38">
        <f t="shared" si="9"/>
        <v>0</v>
      </c>
      <c r="W55" s="36">
        <f t="shared" si="3"/>
        <v>0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2856</v>
      </c>
      <c r="C56" s="22">
        <v>171</v>
      </c>
      <c r="D56" s="7">
        <f>'B&amp;J'!E56</f>
        <v>0</v>
      </c>
      <c r="E56" s="7">
        <f>'B&amp;J'!F56</f>
        <v>0</v>
      </c>
      <c r="G56" s="31">
        <f>'B&amp;J'!H56</f>
        <v>0</v>
      </c>
      <c r="H56" s="31">
        <f>'B&amp;J'!I56</f>
        <v>0</v>
      </c>
      <c r="I56" s="31">
        <f>'B&amp;J'!J56</f>
        <v>0</v>
      </c>
      <c r="J56" s="31">
        <f>'B&amp;J'!K56</f>
        <v>0</v>
      </c>
      <c r="K56" s="31">
        <f>'B&amp;J'!L56</f>
        <v>0</v>
      </c>
      <c r="L56" s="31">
        <f>'B&amp;J'!M56</f>
        <v>0</v>
      </c>
      <c r="N56" s="20">
        <f t="shared" si="0"/>
        <v>3027</v>
      </c>
      <c r="O56" s="10">
        <f t="shared" si="5"/>
        <v>25680</v>
      </c>
      <c r="P56" s="33">
        <f t="shared" si="6"/>
        <v>0</v>
      </c>
      <c r="Q56" s="36">
        <f t="shared" si="1"/>
        <v>0</v>
      </c>
      <c r="R56" s="34">
        <f t="shared" si="4"/>
        <v>2856</v>
      </c>
      <c r="S56" s="10">
        <f t="shared" si="7"/>
        <v>25317</v>
      </c>
      <c r="T56" s="33">
        <f t="shared" si="8"/>
        <v>0</v>
      </c>
      <c r="U56" s="36">
        <f t="shared" si="2"/>
        <v>0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3735</v>
      </c>
      <c r="C57" s="22">
        <v>243</v>
      </c>
      <c r="D57" s="7">
        <f>'B&amp;J'!E57</f>
        <v>0</v>
      </c>
      <c r="E57" s="7">
        <f>'B&amp;J'!F57</f>
        <v>0</v>
      </c>
      <c r="G57" s="31">
        <f>'B&amp;J'!H57</f>
        <v>0</v>
      </c>
      <c r="H57" s="31">
        <f>'B&amp;J'!I57</f>
        <v>0</v>
      </c>
      <c r="I57" s="31">
        <f>'B&amp;J'!J57</f>
        <v>0</v>
      </c>
      <c r="J57" s="31">
        <f>'B&amp;J'!K57</f>
        <v>0</v>
      </c>
      <c r="K57" s="31">
        <f>'B&amp;J'!L57</f>
        <v>0</v>
      </c>
      <c r="L57" s="31">
        <f>'B&amp;J'!M57</f>
        <v>0</v>
      </c>
      <c r="N57" s="20">
        <f t="shared" si="0"/>
        <v>3978</v>
      </c>
      <c r="O57" s="10">
        <f t="shared" si="5"/>
        <v>27642</v>
      </c>
      <c r="P57" s="33">
        <f t="shared" si="6"/>
        <v>0</v>
      </c>
      <c r="Q57" s="36">
        <f t="shared" si="1"/>
        <v>0</v>
      </c>
      <c r="R57" s="34">
        <f t="shared" si="4"/>
        <v>3735</v>
      </c>
      <c r="S57" s="10">
        <f t="shared" si="7"/>
        <v>27036</v>
      </c>
      <c r="T57" s="33">
        <f t="shared" si="8"/>
        <v>0</v>
      </c>
      <c r="U57" s="36">
        <f t="shared" si="2"/>
        <v>0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2208</v>
      </c>
      <c r="C58" s="29">
        <v>126</v>
      </c>
      <c r="D58" s="7">
        <f>'B&amp;J'!E58</f>
        <v>0</v>
      </c>
      <c r="E58" s="7">
        <f>'B&amp;J'!F58</f>
        <v>0</v>
      </c>
      <c r="G58" s="31">
        <f>'B&amp;J'!H58</f>
        <v>0</v>
      </c>
      <c r="H58" s="31">
        <f>'B&amp;J'!I58</f>
        <v>0</v>
      </c>
      <c r="I58" s="31">
        <f>'B&amp;J'!J58</f>
        <v>0</v>
      </c>
      <c r="J58" s="31">
        <f>'B&amp;J'!K58</f>
        <v>0</v>
      </c>
      <c r="K58" s="31">
        <f>'B&amp;J'!L58</f>
        <v>0</v>
      </c>
      <c r="L58" s="31">
        <f>'B&amp;J'!M58</f>
        <v>0</v>
      </c>
      <c r="N58" s="20">
        <f t="shared" si="0"/>
        <v>2334</v>
      </c>
      <c r="O58" s="10">
        <f t="shared" si="5"/>
        <v>28512</v>
      </c>
      <c r="P58" s="33">
        <f t="shared" ref="P58:P64" si="10">SUM(G47:H58)</f>
        <v>0</v>
      </c>
      <c r="Q58" s="36">
        <f t="shared" si="1"/>
        <v>0</v>
      </c>
      <c r="R58" s="34">
        <f t="shared" si="4"/>
        <v>2208</v>
      </c>
      <c r="S58" s="10">
        <f t="shared" ref="S58:S64" si="11">SUM(R47:R58)</f>
        <v>27780</v>
      </c>
      <c r="T58" s="33">
        <f t="shared" si="8"/>
        <v>0</v>
      </c>
      <c r="U58" s="36">
        <f t="shared" si="2"/>
        <v>0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2208</v>
      </c>
      <c r="C59" s="29">
        <v>126</v>
      </c>
      <c r="D59" s="7">
        <f>'B&amp;J'!E59</f>
        <v>0</v>
      </c>
      <c r="E59" s="7">
        <f>'B&amp;J'!F59</f>
        <v>0</v>
      </c>
      <c r="G59" s="31">
        <f>'B&amp;J'!H59</f>
        <v>0</v>
      </c>
      <c r="H59" s="31">
        <f>'B&amp;J'!I59</f>
        <v>0</v>
      </c>
      <c r="I59" s="31">
        <f>'B&amp;J'!J59</f>
        <v>0</v>
      </c>
      <c r="J59" s="31">
        <f>'B&amp;J'!K59</f>
        <v>0</v>
      </c>
      <c r="K59" s="31">
        <f>'B&amp;J'!L59</f>
        <v>0</v>
      </c>
      <c r="L59" s="31">
        <f>'B&amp;J'!M59</f>
        <v>0</v>
      </c>
      <c r="N59" s="20">
        <f t="shared" ref="N59:N64" si="12">SUM(B59:E59)</f>
        <v>2334</v>
      </c>
      <c r="O59" s="10">
        <f t="shared" ref="O59:O64" si="13">SUM(N48:N59)</f>
        <v>29466</v>
      </c>
      <c r="P59" s="33">
        <f t="shared" si="10"/>
        <v>0</v>
      </c>
      <c r="Q59" s="36">
        <f t="shared" ref="Q59:Q64" si="14">(P59*1000000)/O59</f>
        <v>0</v>
      </c>
      <c r="R59" s="34">
        <f t="shared" ref="R59:R64" si="15">SUM(B59,D59:E59)</f>
        <v>2208</v>
      </c>
      <c r="S59" s="10">
        <f t="shared" si="11"/>
        <v>28608</v>
      </c>
      <c r="T59" s="33">
        <f t="shared" ref="T59:T64" si="16">SUM(G48:H59)</f>
        <v>0</v>
      </c>
      <c r="U59" s="36">
        <f t="shared" ref="U59:U64" si="17">(T59*1000000)/S59</f>
        <v>0</v>
      </c>
      <c r="V59" s="38">
        <f t="shared" ref="V59:V64" si="18">SUM(G48:G59)</f>
        <v>0</v>
      </c>
      <c r="W59" s="36">
        <f t="shared" ref="W59:W64" si="19">(V59*100000)/O59</f>
        <v>0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972</v>
      </c>
      <c r="C60" s="29"/>
      <c r="D60" s="7">
        <f>'B&amp;J'!E60</f>
        <v>0</v>
      </c>
      <c r="E60" s="7">
        <f>'B&amp;J'!F60</f>
        <v>0</v>
      </c>
      <c r="G60" s="31">
        <f>'B&amp;J'!H60</f>
        <v>0</v>
      </c>
      <c r="H60" s="31">
        <f>'B&amp;J'!I60</f>
        <v>0</v>
      </c>
      <c r="I60" s="31">
        <f>'B&amp;J'!J60</f>
        <v>0</v>
      </c>
      <c r="J60" s="31">
        <f>'B&amp;J'!K60</f>
        <v>0</v>
      </c>
      <c r="K60" s="31">
        <f>'B&amp;J'!L60</f>
        <v>0</v>
      </c>
      <c r="L60" s="31">
        <f>'B&amp;J'!M60</f>
        <v>0</v>
      </c>
      <c r="N60" s="20">
        <f t="shared" si="12"/>
        <v>972</v>
      </c>
      <c r="O60" s="10">
        <f t="shared" si="13"/>
        <v>28143</v>
      </c>
      <c r="P60" s="33">
        <f t="shared" si="10"/>
        <v>0</v>
      </c>
      <c r="Q60" s="36">
        <f t="shared" si="14"/>
        <v>0</v>
      </c>
      <c r="R60" s="34">
        <f t="shared" si="15"/>
        <v>972</v>
      </c>
      <c r="S60" s="10">
        <f t="shared" si="11"/>
        <v>27285</v>
      </c>
      <c r="T60" s="33">
        <f t="shared" si="16"/>
        <v>0</v>
      </c>
      <c r="U60" s="36">
        <f t="shared" si="17"/>
        <v>0</v>
      </c>
      <c r="V60" s="38">
        <f t="shared" si="18"/>
        <v>0</v>
      </c>
      <c r="W60" s="36">
        <f t="shared" si="19"/>
        <v>0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>
        <v>342</v>
      </c>
      <c r="C61" s="29"/>
      <c r="D61" s="7">
        <f>'B&amp;J'!E61</f>
        <v>0</v>
      </c>
      <c r="E61" s="7">
        <f>'B&amp;J'!F61</f>
        <v>0</v>
      </c>
      <c r="G61" s="31">
        <f>'B&amp;J'!H61</f>
        <v>0</v>
      </c>
      <c r="H61" s="31">
        <f>'B&amp;J'!I61</f>
        <v>0</v>
      </c>
      <c r="I61" s="31">
        <f>'B&amp;J'!J61</f>
        <v>0</v>
      </c>
      <c r="J61" s="31">
        <f>'B&amp;J'!K61</f>
        <v>0</v>
      </c>
      <c r="K61" s="31">
        <f>'B&amp;J'!L61</f>
        <v>0</v>
      </c>
      <c r="L61" s="31">
        <f>'B&amp;J'!M61</f>
        <v>0</v>
      </c>
      <c r="N61" s="20">
        <f t="shared" si="12"/>
        <v>342</v>
      </c>
      <c r="O61" s="10">
        <f t="shared" si="13"/>
        <v>26651</v>
      </c>
      <c r="P61" s="33">
        <f t="shared" si="10"/>
        <v>0</v>
      </c>
      <c r="Q61" s="36">
        <f t="shared" si="14"/>
        <v>0</v>
      </c>
      <c r="R61" s="34">
        <f t="shared" si="15"/>
        <v>342</v>
      </c>
      <c r="S61" s="10">
        <f t="shared" si="11"/>
        <v>25793</v>
      </c>
      <c r="T61" s="33">
        <f t="shared" si="16"/>
        <v>0</v>
      </c>
      <c r="U61" s="36">
        <f t="shared" si="17"/>
        <v>0</v>
      </c>
      <c r="V61" s="38">
        <f t="shared" si="18"/>
        <v>0</v>
      </c>
      <c r="W61" s="36">
        <f t="shared" si="19"/>
        <v>0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1233</v>
      </c>
      <c r="C62" s="29">
        <v>0</v>
      </c>
      <c r="D62" s="7">
        <f>'B&amp;J'!E62</f>
        <v>0</v>
      </c>
      <c r="E62" s="7">
        <f>'B&amp;J'!F62</f>
        <v>0</v>
      </c>
      <c r="G62" s="31">
        <f>'B&amp;J'!H62</f>
        <v>0</v>
      </c>
      <c r="H62" s="31">
        <f>'B&amp;J'!I62</f>
        <v>0</v>
      </c>
      <c r="I62" s="31">
        <f>'B&amp;J'!J62</f>
        <v>0</v>
      </c>
      <c r="J62" s="31">
        <f>'B&amp;J'!K62</f>
        <v>0</v>
      </c>
      <c r="K62" s="31">
        <f>'B&amp;J'!L62</f>
        <v>0</v>
      </c>
      <c r="L62" s="31">
        <f>'B&amp;J'!M62</f>
        <v>0</v>
      </c>
      <c r="N62" s="20">
        <f t="shared" si="12"/>
        <v>1233</v>
      </c>
      <c r="O62" s="10">
        <f t="shared" si="13"/>
        <v>27716</v>
      </c>
      <c r="P62" s="33">
        <f t="shared" si="10"/>
        <v>0</v>
      </c>
      <c r="Q62" s="36">
        <f t="shared" si="14"/>
        <v>0</v>
      </c>
      <c r="R62" s="34">
        <f t="shared" si="15"/>
        <v>1233</v>
      </c>
      <c r="S62" s="10">
        <f t="shared" si="11"/>
        <v>26858</v>
      </c>
      <c r="T62" s="33">
        <f t="shared" si="16"/>
        <v>0</v>
      </c>
      <c r="U62" s="36">
        <f t="shared" si="17"/>
        <v>0</v>
      </c>
      <c r="V62" s="38">
        <f t="shared" si="18"/>
        <v>0</v>
      </c>
      <c r="W62" s="36">
        <f t="shared" si="19"/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792</v>
      </c>
      <c r="C63" s="29">
        <v>0</v>
      </c>
      <c r="D63" s="7">
        <f>'B&amp;J'!E63</f>
        <v>0</v>
      </c>
      <c r="E63" s="7">
        <f>'B&amp;J'!F63</f>
        <v>0</v>
      </c>
      <c r="G63" s="31">
        <f>'B&amp;J'!H63</f>
        <v>0</v>
      </c>
      <c r="H63" s="31">
        <f>'B&amp;J'!I63</f>
        <v>0</v>
      </c>
      <c r="I63" s="31">
        <f>'B&amp;J'!J63</f>
        <v>0</v>
      </c>
      <c r="J63" s="31">
        <f>'B&amp;J'!K63</f>
        <v>0</v>
      </c>
      <c r="K63" s="31">
        <f>'B&amp;J'!L63</f>
        <v>0</v>
      </c>
      <c r="L63" s="31">
        <f>'B&amp;J'!M63</f>
        <v>0</v>
      </c>
      <c r="N63" s="20">
        <f t="shared" si="12"/>
        <v>792</v>
      </c>
      <c r="O63" s="10">
        <f t="shared" si="13"/>
        <v>26270</v>
      </c>
      <c r="P63" s="33">
        <f t="shared" si="10"/>
        <v>0</v>
      </c>
      <c r="Q63" s="36">
        <f t="shared" si="14"/>
        <v>0</v>
      </c>
      <c r="R63" s="34">
        <f t="shared" si="15"/>
        <v>792</v>
      </c>
      <c r="S63" s="10">
        <f t="shared" si="11"/>
        <v>25476</v>
      </c>
      <c r="T63" s="33">
        <f t="shared" si="16"/>
        <v>0</v>
      </c>
      <c r="U63" s="36">
        <f t="shared" si="17"/>
        <v>0</v>
      </c>
      <c r="V63" s="38">
        <f t="shared" si="18"/>
        <v>0</v>
      </c>
      <c r="W63" s="36">
        <f t="shared" si="19"/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1138</v>
      </c>
      <c r="C64" s="29">
        <v>0</v>
      </c>
      <c r="D64" s="7">
        <f>'B&amp;J'!E64</f>
        <v>0</v>
      </c>
      <c r="E64" s="7">
        <f>'B&amp;J'!F64</f>
        <v>0</v>
      </c>
      <c r="G64" s="31">
        <f>'B&amp;J'!H64</f>
        <v>0</v>
      </c>
      <c r="H64" s="31">
        <f>'B&amp;J'!I64</f>
        <v>0</v>
      </c>
      <c r="I64" s="31">
        <f>'B&amp;J'!J64</f>
        <v>0</v>
      </c>
      <c r="J64" s="31">
        <f>'B&amp;J'!K64</f>
        <v>0</v>
      </c>
      <c r="K64" s="31">
        <f>'B&amp;J'!L64</f>
        <v>0</v>
      </c>
      <c r="L64" s="31">
        <f>'B&amp;J'!M64</f>
        <v>0</v>
      </c>
      <c r="N64" s="20">
        <f t="shared" si="12"/>
        <v>1138</v>
      </c>
      <c r="O64" s="10">
        <f t="shared" si="13"/>
        <v>25431</v>
      </c>
      <c r="P64" s="33">
        <f t="shared" si="10"/>
        <v>0</v>
      </c>
      <c r="Q64" s="36">
        <f t="shared" si="14"/>
        <v>0</v>
      </c>
      <c r="R64" s="34">
        <f t="shared" si="15"/>
        <v>1138</v>
      </c>
      <c r="S64" s="10">
        <f t="shared" si="11"/>
        <v>24749</v>
      </c>
      <c r="T64" s="33">
        <f t="shared" si="16"/>
        <v>0</v>
      </c>
      <c r="U64" s="36">
        <f t="shared" si="17"/>
        <v>0</v>
      </c>
      <c r="V64" s="38">
        <f t="shared" si="18"/>
        <v>0</v>
      </c>
      <c r="W64" s="36">
        <f t="shared" si="19"/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762</v>
      </c>
      <c r="C65" s="29">
        <v>0</v>
      </c>
      <c r="D65" s="7">
        <f>'B&amp;J'!E65</f>
        <v>0</v>
      </c>
      <c r="E65" s="7">
        <f>'B&amp;J'!F65</f>
        <v>0</v>
      </c>
      <c r="G65" s="31">
        <f>'B&amp;J'!H65</f>
        <v>0</v>
      </c>
      <c r="H65" s="31">
        <f>'B&amp;J'!I65</f>
        <v>0</v>
      </c>
      <c r="I65" s="31">
        <f>'B&amp;J'!J65</f>
        <v>0</v>
      </c>
      <c r="J65" s="31">
        <f>'B&amp;J'!K65</f>
        <v>0</v>
      </c>
      <c r="K65" s="31">
        <f>'B&amp;J'!L65</f>
        <v>0</v>
      </c>
      <c r="L65" s="31">
        <f>'B&amp;J'!M65</f>
        <v>0</v>
      </c>
      <c r="N65" s="20">
        <f t="shared" ref="N65:N73" si="20">SUM(B65:E65)</f>
        <v>762</v>
      </c>
      <c r="O65" s="10">
        <f t="shared" ref="O65:O72" si="21">SUM(N54:N65)</f>
        <v>23769</v>
      </c>
      <c r="P65" s="33">
        <f t="shared" ref="P65:P73" si="22">SUM(G54:H65)</f>
        <v>0</v>
      </c>
      <c r="Q65" s="36">
        <f t="shared" ref="Q65:Q71" si="23">(P65*1000000)/O65</f>
        <v>0</v>
      </c>
      <c r="R65" s="34">
        <f t="shared" ref="R65:R73" si="24">SUM(B65,D65:E65)</f>
        <v>762</v>
      </c>
      <c r="S65" s="10">
        <f t="shared" ref="S65:S73" si="25">SUM(R54:R65)</f>
        <v>23095</v>
      </c>
      <c r="T65" s="33">
        <f t="shared" ref="T65:T73" si="26">SUM(G54:H65)</f>
        <v>0</v>
      </c>
      <c r="U65" s="36">
        <f t="shared" ref="U65:U73" si="27">(T65*1000000)/S65</f>
        <v>0</v>
      </c>
      <c r="V65" s="38">
        <f t="shared" ref="V65:V73" si="28">SUM(G54:G65)</f>
        <v>0</v>
      </c>
      <c r="W65" s="36">
        <f t="shared" ref="W65:W73" si="29">(V65*100000)/O65</f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864</v>
      </c>
      <c r="C66" s="29">
        <v>0</v>
      </c>
      <c r="D66" s="7">
        <f>'B&amp;J'!E66</f>
        <v>0</v>
      </c>
      <c r="E66" s="7">
        <f>'B&amp;J'!F66</f>
        <v>0</v>
      </c>
      <c r="G66" s="31">
        <f>'B&amp;J'!H66</f>
        <v>0</v>
      </c>
      <c r="H66" s="31">
        <f>'B&amp;J'!I66</f>
        <v>0</v>
      </c>
      <c r="I66" s="31">
        <f>'B&amp;J'!J66</f>
        <v>0</v>
      </c>
      <c r="J66" s="31">
        <f>'B&amp;J'!K66</f>
        <v>0</v>
      </c>
      <c r="K66" s="31">
        <f>'B&amp;J'!L66</f>
        <v>0</v>
      </c>
      <c r="L66" s="31">
        <f>'B&amp;J'!M66</f>
        <v>0</v>
      </c>
      <c r="N66" s="20">
        <f t="shared" si="20"/>
        <v>864</v>
      </c>
      <c r="O66" s="10">
        <f t="shared" si="21"/>
        <v>21243</v>
      </c>
      <c r="P66" s="33">
        <f t="shared" si="22"/>
        <v>0</v>
      </c>
      <c r="Q66" s="36">
        <f t="shared" si="23"/>
        <v>0</v>
      </c>
      <c r="R66" s="34">
        <f t="shared" si="24"/>
        <v>864</v>
      </c>
      <c r="S66" s="10">
        <f t="shared" si="25"/>
        <v>20577</v>
      </c>
      <c r="T66" s="33">
        <f t="shared" si="26"/>
        <v>0</v>
      </c>
      <c r="U66" s="36">
        <f t="shared" si="27"/>
        <v>0</v>
      </c>
      <c r="V66" s="38">
        <f t="shared" si="28"/>
        <v>0</v>
      </c>
      <c r="W66" s="36">
        <f t="shared" si="29"/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828</v>
      </c>
      <c r="C67" s="29">
        <v>0</v>
      </c>
      <c r="D67" s="7">
        <f>'B&amp;J'!E67</f>
        <v>0</v>
      </c>
      <c r="E67" s="7">
        <f>'B&amp;J'!F67</f>
        <v>0</v>
      </c>
      <c r="G67" s="31">
        <f>'B&amp;J'!H67</f>
        <v>0</v>
      </c>
      <c r="H67" s="31">
        <f>'B&amp;J'!I67</f>
        <v>0</v>
      </c>
      <c r="I67" s="31">
        <f>'B&amp;J'!J67</f>
        <v>0</v>
      </c>
      <c r="J67" s="31">
        <f>'B&amp;J'!K67</f>
        <v>0</v>
      </c>
      <c r="K67" s="31">
        <f>'B&amp;J'!L67</f>
        <v>0</v>
      </c>
      <c r="L67" s="31">
        <f>'B&amp;J'!M67</f>
        <v>0</v>
      </c>
      <c r="N67" s="20">
        <f t="shared" si="20"/>
        <v>828</v>
      </c>
      <c r="O67" s="10">
        <f t="shared" si="21"/>
        <v>18604</v>
      </c>
      <c r="P67" s="33">
        <f t="shared" si="22"/>
        <v>0</v>
      </c>
      <c r="Q67" s="36">
        <f t="shared" si="23"/>
        <v>0</v>
      </c>
      <c r="R67" s="34">
        <f t="shared" si="24"/>
        <v>828</v>
      </c>
      <c r="S67" s="10">
        <f t="shared" si="25"/>
        <v>17938</v>
      </c>
      <c r="T67" s="33">
        <f t="shared" si="26"/>
        <v>0</v>
      </c>
      <c r="U67" s="36">
        <f t="shared" si="27"/>
        <v>0</v>
      </c>
      <c r="V67" s="38">
        <f t="shared" si="28"/>
        <v>0</v>
      </c>
      <c r="W67" s="36">
        <f t="shared" si="29"/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955</v>
      </c>
      <c r="C68" s="29">
        <v>0</v>
      </c>
      <c r="D68" s="7">
        <f>'B&amp;J'!E68</f>
        <v>0</v>
      </c>
      <c r="E68" s="7">
        <f>'B&amp;J'!F68</f>
        <v>0</v>
      </c>
      <c r="G68" s="31">
        <f>'B&amp;J'!H68</f>
        <v>0</v>
      </c>
      <c r="H68" s="31">
        <f>'B&amp;J'!I68</f>
        <v>0</v>
      </c>
      <c r="I68" s="31">
        <f>'B&amp;J'!J68</f>
        <v>0</v>
      </c>
      <c r="J68" s="31">
        <f>'B&amp;J'!K68</f>
        <v>0</v>
      </c>
      <c r="K68" s="31">
        <f>'B&amp;J'!L68</f>
        <v>0</v>
      </c>
      <c r="L68" s="31">
        <f>'B&amp;J'!M68</f>
        <v>0</v>
      </c>
      <c r="N68" s="20">
        <f t="shared" si="20"/>
        <v>955</v>
      </c>
      <c r="O68" s="10">
        <f t="shared" si="21"/>
        <v>16532</v>
      </c>
      <c r="P68" s="33">
        <f t="shared" si="22"/>
        <v>0</v>
      </c>
      <c r="Q68" s="36">
        <f t="shared" si="23"/>
        <v>0</v>
      </c>
      <c r="R68" s="34">
        <f t="shared" si="24"/>
        <v>955</v>
      </c>
      <c r="S68" s="10">
        <f t="shared" si="25"/>
        <v>16037</v>
      </c>
      <c r="T68" s="33">
        <f t="shared" si="26"/>
        <v>0</v>
      </c>
      <c r="U68" s="36">
        <f t="shared" si="27"/>
        <v>0</v>
      </c>
      <c r="V68" s="38">
        <f t="shared" si="28"/>
        <v>0</v>
      </c>
      <c r="W68" s="36">
        <f t="shared" si="29"/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>
        <v>1071</v>
      </c>
      <c r="C69" s="29">
        <v>0</v>
      </c>
      <c r="D69" s="7">
        <f>'B&amp;J'!E69</f>
        <v>0</v>
      </c>
      <c r="E69" s="7">
        <f>'B&amp;J'!F69</f>
        <v>0</v>
      </c>
      <c r="G69" s="31">
        <f>'B&amp;J'!H69</f>
        <v>0</v>
      </c>
      <c r="H69" s="31">
        <f>'B&amp;J'!I69</f>
        <v>0</v>
      </c>
      <c r="I69" s="31">
        <f>'B&amp;J'!J69</f>
        <v>0</v>
      </c>
      <c r="J69" s="31">
        <f>'B&amp;J'!K69</f>
        <v>0</v>
      </c>
      <c r="K69" s="31">
        <f>'B&amp;J'!L69</f>
        <v>0</v>
      </c>
      <c r="L69" s="31">
        <f>'B&amp;J'!M69</f>
        <v>0</v>
      </c>
      <c r="N69" s="20">
        <f t="shared" si="20"/>
        <v>1071</v>
      </c>
      <c r="O69" s="10">
        <f t="shared" si="21"/>
        <v>13625</v>
      </c>
      <c r="P69" s="33">
        <f t="shared" si="22"/>
        <v>0</v>
      </c>
      <c r="Q69" s="36">
        <f t="shared" si="23"/>
        <v>0</v>
      </c>
      <c r="R69" s="34">
        <f t="shared" si="24"/>
        <v>1071</v>
      </c>
      <c r="S69" s="10">
        <f t="shared" si="25"/>
        <v>13373</v>
      </c>
      <c r="T69" s="33">
        <f t="shared" si="26"/>
        <v>0</v>
      </c>
      <c r="U69" s="36">
        <f t="shared" si="27"/>
        <v>0</v>
      </c>
      <c r="V69" s="38">
        <f t="shared" si="28"/>
        <v>0</v>
      </c>
      <c r="W69" s="36">
        <f t="shared" si="29"/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>
        <v>1233</v>
      </c>
      <c r="C70" s="29">
        <v>9</v>
      </c>
      <c r="D70" s="7">
        <f>'B&amp;J'!E70</f>
        <v>0</v>
      </c>
      <c r="E70" s="7">
        <f>'B&amp;J'!F70</f>
        <v>0</v>
      </c>
      <c r="G70" s="31">
        <f>'B&amp;J'!H70</f>
        <v>0</v>
      </c>
      <c r="H70" s="31">
        <f>'B&amp;J'!I70</f>
        <v>0</v>
      </c>
      <c r="I70" s="31">
        <f>'B&amp;J'!J70</f>
        <v>0</v>
      </c>
      <c r="J70" s="31">
        <f>'B&amp;J'!K70</f>
        <v>0</v>
      </c>
      <c r="K70" s="31">
        <f>'B&amp;J'!L70</f>
        <v>0</v>
      </c>
      <c r="L70" s="31">
        <f>'B&amp;J'!M70</f>
        <v>0</v>
      </c>
      <c r="N70" s="20">
        <f t="shared" si="20"/>
        <v>1242</v>
      </c>
      <c r="O70" s="10">
        <f t="shared" si="21"/>
        <v>12533</v>
      </c>
      <c r="P70" s="33">
        <f t="shared" si="22"/>
        <v>0</v>
      </c>
      <c r="Q70" s="36">
        <f t="shared" si="23"/>
        <v>0</v>
      </c>
      <c r="R70" s="34">
        <f t="shared" si="24"/>
        <v>1233</v>
      </c>
      <c r="S70" s="10">
        <f t="shared" si="25"/>
        <v>12398</v>
      </c>
      <c r="T70" s="33">
        <f t="shared" si="26"/>
        <v>0</v>
      </c>
      <c r="U70" s="36">
        <f t="shared" si="27"/>
        <v>0</v>
      </c>
      <c r="V70" s="38">
        <f t="shared" si="28"/>
        <v>0</v>
      </c>
      <c r="W70" s="36">
        <f t="shared" si="29"/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>
        <v>705</v>
      </c>
      <c r="C71" s="29">
        <v>9</v>
      </c>
      <c r="D71" s="7">
        <f>'B&amp;J'!E71</f>
        <v>0</v>
      </c>
      <c r="E71" s="7">
        <f>'B&amp;J'!F71</f>
        <v>0</v>
      </c>
      <c r="G71" s="31">
        <v>2</v>
      </c>
      <c r="H71" s="31">
        <f>'B&amp;J'!I71</f>
        <v>0</v>
      </c>
      <c r="I71" s="31">
        <f>'B&amp;J'!J71</f>
        <v>0</v>
      </c>
      <c r="J71" s="31">
        <f>'B&amp;J'!K71</f>
        <v>0</v>
      </c>
      <c r="K71" s="31">
        <f>'B&amp;J'!L71</f>
        <v>0</v>
      </c>
      <c r="L71" s="31">
        <f>'B&amp;J'!M71</f>
        <v>0</v>
      </c>
      <c r="N71" s="20">
        <f t="shared" si="20"/>
        <v>714</v>
      </c>
      <c r="O71" s="10">
        <f t="shared" si="21"/>
        <v>10913</v>
      </c>
      <c r="P71" s="33">
        <f t="shared" si="22"/>
        <v>2</v>
      </c>
      <c r="Q71" s="36">
        <f t="shared" si="23"/>
        <v>183.26766242096582</v>
      </c>
      <c r="R71" s="34">
        <f t="shared" si="24"/>
        <v>705</v>
      </c>
      <c r="S71" s="10">
        <f t="shared" si="25"/>
        <v>10895</v>
      </c>
      <c r="T71" s="33">
        <f t="shared" si="26"/>
        <v>2</v>
      </c>
      <c r="U71" s="36">
        <f t="shared" si="27"/>
        <v>183.57044515832951</v>
      </c>
      <c r="V71" s="38">
        <f t="shared" si="28"/>
        <v>2</v>
      </c>
      <c r="W71" s="36">
        <f t="shared" si="29"/>
        <v>18.326766242096582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>
        <v>441</v>
      </c>
      <c r="C72" s="29">
        <v>0</v>
      </c>
      <c r="D72" s="7">
        <f>'B&amp;J'!E72</f>
        <v>0</v>
      </c>
      <c r="E72" s="7">
        <f>'B&amp;J'!F72</f>
        <v>0</v>
      </c>
      <c r="G72" s="31">
        <f>'B&amp;J'!H72</f>
        <v>0</v>
      </c>
      <c r="H72" s="31">
        <f>'B&amp;J'!I72</f>
        <v>0</v>
      </c>
      <c r="I72" s="31">
        <f>'B&amp;J'!J72</f>
        <v>0</v>
      </c>
      <c r="J72" s="31">
        <f>'B&amp;J'!K72</f>
        <v>0</v>
      </c>
      <c r="K72" s="31">
        <f>'B&amp;J'!L72</f>
        <v>0</v>
      </c>
      <c r="L72" s="31">
        <f>'B&amp;J'!M72</f>
        <v>0</v>
      </c>
      <c r="N72" s="20">
        <f t="shared" si="20"/>
        <v>441</v>
      </c>
      <c r="O72" s="10">
        <f t="shared" si="21"/>
        <v>10382</v>
      </c>
      <c r="P72" s="33">
        <f t="shared" si="22"/>
        <v>2</v>
      </c>
      <c r="Q72" s="36">
        <f>(P72*1000000)/O72</f>
        <v>192.64110961279138</v>
      </c>
      <c r="R72" s="34">
        <f t="shared" si="24"/>
        <v>441</v>
      </c>
      <c r="S72" s="10">
        <f>SUM(R61:R72)</f>
        <v>10364</v>
      </c>
      <c r="T72" s="33">
        <f t="shared" si="26"/>
        <v>2</v>
      </c>
      <c r="U72" s="36">
        <f>(T72*1000000)/S72</f>
        <v>192.97568506368196</v>
      </c>
      <c r="V72" s="38">
        <f t="shared" si="28"/>
        <v>2</v>
      </c>
      <c r="W72" s="36">
        <f t="shared" si="29"/>
        <v>19.264110961279137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972</v>
      </c>
      <c r="C73" s="29">
        <v>0</v>
      </c>
      <c r="D73" s="7">
        <f>'B&amp;J'!E73</f>
        <v>0</v>
      </c>
      <c r="E73" s="7">
        <f>'B&amp;J'!F73</f>
        <v>0</v>
      </c>
      <c r="G73" s="31">
        <f>'B&amp;J'!H73</f>
        <v>0</v>
      </c>
      <c r="H73" s="31">
        <f>'B&amp;J'!I73</f>
        <v>0</v>
      </c>
      <c r="I73" s="31">
        <f>'B&amp;J'!J73</f>
        <v>0</v>
      </c>
      <c r="J73" s="31">
        <f>'B&amp;J'!K73</f>
        <v>0</v>
      </c>
      <c r="K73" s="31">
        <f>'B&amp;J'!L73</f>
        <v>0</v>
      </c>
      <c r="L73" s="31">
        <f>'B&amp;J'!M73</f>
        <v>0</v>
      </c>
      <c r="N73" s="20">
        <f t="shared" si="20"/>
        <v>972</v>
      </c>
      <c r="O73" s="10">
        <f>SUM(N62:N73)</f>
        <v>11012</v>
      </c>
      <c r="P73" s="33">
        <f t="shared" si="22"/>
        <v>2</v>
      </c>
      <c r="Q73" s="36">
        <f>(P73*1000000)/O73</f>
        <v>181.62005085361423</v>
      </c>
      <c r="R73" s="34">
        <f t="shared" si="24"/>
        <v>972</v>
      </c>
      <c r="S73" s="10">
        <f t="shared" si="25"/>
        <v>10994</v>
      </c>
      <c r="T73" s="33">
        <f t="shared" si="26"/>
        <v>2</v>
      </c>
      <c r="U73" s="36">
        <f t="shared" si="27"/>
        <v>181.91740949608877</v>
      </c>
      <c r="V73" s="38">
        <f t="shared" si="28"/>
        <v>2</v>
      </c>
      <c r="W73" s="36">
        <f t="shared" si="29"/>
        <v>18.162005085361425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1134</v>
      </c>
      <c r="C74" s="29">
        <v>18</v>
      </c>
      <c r="D74" s="7">
        <v>0</v>
      </c>
      <c r="E74" s="7">
        <f>'B&amp;J'!F74</f>
        <v>0</v>
      </c>
      <c r="G74" s="31">
        <f>'B&amp;J'!H74</f>
        <v>0</v>
      </c>
      <c r="H74" s="31">
        <f>'B&amp;J'!I74</f>
        <v>0</v>
      </c>
      <c r="I74" s="31">
        <f>'B&amp;J'!J74</f>
        <v>0</v>
      </c>
      <c r="J74" s="31">
        <f>'B&amp;J'!K74</f>
        <v>0</v>
      </c>
      <c r="K74" s="31">
        <f>'B&amp;J'!L74</f>
        <v>0</v>
      </c>
      <c r="L74" s="31">
        <f>'B&amp;J'!M74</f>
        <v>0</v>
      </c>
      <c r="N74" s="20">
        <f t="shared" ref="N74" si="30">SUM(B74:E74)</f>
        <v>1152</v>
      </c>
      <c r="O74" s="10">
        <f>SUM(N63:N74)</f>
        <v>10931</v>
      </c>
      <c r="P74" s="33">
        <f t="shared" ref="P74" si="31">SUM(G63:H74)</f>
        <v>2</v>
      </c>
      <c r="Q74" s="36">
        <f t="shared" ref="Q74" si="32">(P74*1000000)/O74</f>
        <v>182.96587686396487</v>
      </c>
      <c r="R74" s="34">
        <f t="shared" ref="R74" si="33">SUM(B74,D74:E74)</f>
        <v>1134</v>
      </c>
      <c r="S74" s="10">
        <f>SUM(R63:R74)</f>
        <v>10895</v>
      </c>
      <c r="T74" s="33">
        <f t="shared" ref="T74" si="34">SUM(G63:H74)</f>
        <v>2</v>
      </c>
      <c r="U74" s="36">
        <f t="shared" ref="U74" si="35">(T74*1000000)/S74</f>
        <v>183.57044515832951</v>
      </c>
      <c r="V74" s="38">
        <f t="shared" ref="V74" si="36">SUM(G63:G74)</f>
        <v>2</v>
      </c>
      <c r="W74" s="36">
        <f t="shared" ref="W74" si="37">(V74*100000)/O74</f>
        <v>18.296587686396489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792</v>
      </c>
      <c r="C75" s="29">
        <v>144</v>
      </c>
      <c r="D75" s="7">
        <v>192</v>
      </c>
      <c r="E75" s="7">
        <f>'B&amp;J'!F75</f>
        <v>0</v>
      </c>
      <c r="G75" s="31">
        <f>'B&amp;J'!H75</f>
        <v>0</v>
      </c>
      <c r="H75" s="31">
        <f>'B&amp;J'!I75</f>
        <v>0</v>
      </c>
      <c r="I75" s="31">
        <f>'B&amp;J'!J75</f>
        <v>0</v>
      </c>
      <c r="J75" s="31">
        <f>'B&amp;J'!K75</f>
        <v>0</v>
      </c>
      <c r="K75" s="31">
        <f>'B&amp;J'!L75</f>
        <v>0</v>
      </c>
      <c r="L75" s="31">
        <f>'B&amp;J'!M75</f>
        <v>0</v>
      </c>
      <c r="N75" s="20">
        <f t="shared" ref="N75:N76" si="38">SUM(B75:E75)</f>
        <v>1128</v>
      </c>
      <c r="O75" s="10">
        <f t="shared" ref="O75:O76" si="39">SUM(N64:N75)</f>
        <v>11267</v>
      </c>
      <c r="P75" s="33">
        <f t="shared" ref="P75:P76" si="40">SUM(G64:H75)</f>
        <v>2</v>
      </c>
      <c r="Q75" s="36">
        <f t="shared" ref="Q75" si="41">(P75*1000000)/O75</f>
        <v>177.50954113783615</v>
      </c>
      <c r="R75" s="34">
        <f t="shared" ref="R75:R76" si="42">SUM(B75,D75:E75)</f>
        <v>984</v>
      </c>
      <c r="S75" s="10">
        <f>SUM(R64:R75)</f>
        <v>11087</v>
      </c>
      <c r="T75" s="33">
        <f t="shared" ref="T75:T76" si="43">SUM(G64:H75)</f>
        <v>2</v>
      </c>
      <c r="U75" s="36">
        <f t="shared" ref="U75" si="44">(T75*1000000)/S75</f>
        <v>180.3914494452963</v>
      </c>
      <c r="V75" s="38">
        <f t="shared" ref="V75:V76" si="45">SUM(G64:G75)</f>
        <v>2</v>
      </c>
      <c r="W75" s="36">
        <f t="shared" ref="W75:W76" si="46">(V75*100000)/O75</f>
        <v>17.750954113783617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518</v>
      </c>
      <c r="C76" s="29">
        <v>45</v>
      </c>
      <c r="D76" s="7">
        <v>80</v>
      </c>
      <c r="E76" s="7">
        <f>'B&amp;J'!F76</f>
        <v>0</v>
      </c>
      <c r="G76" s="31">
        <f>'B&amp;J'!H76</f>
        <v>0</v>
      </c>
      <c r="H76" s="31">
        <f>'B&amp;J'!I76</f>
        <v>0</v>
      </c>
      <c r="I76" s="31">
        <f>'B&amp;J'!J76</f>
        <v>0</v>
      </c>
      <c r="J76" s="31">
        <f>'B&amp;J'!K76</f>
        <v>0</v>
      </c>
      <c r="K76" s="31">
        <f>'B&amp;J'!L76</f>
        <v>0</v>
      </c>
      <c r="L76" s="31">
        <f>'B&amp;J'!M76</f>
        <v>0</v>
      </c>
      <c r="N76" s="20">
        <f t="shared" si="38"/>
        <v>643</v>
      </c>
      <c r="O76" s="10">
        <f t="shared" si="39"/>
        <v>10772</v>
      </c>
      <c r="P76" s="33">
        <f t="shared" si="40"/>
        <v>2</v>
      </c>
      <c r="Q76" s="36">
        <f>(P76*1000000)/O76</f>
        <v>185.66654288897141</v>
      </c>
      <c r="R76" s="34">
        <f t="shared" si="42"/>
        <v>598</v>
      </c>
      <c r="S76" s="10">
        <f t="shared" ref="S76" si="47">SUM(R65:R76)</f>
        <v>10547</v>
      </c>
      <c r="T76" s="33">
        <f t="shared" si="43"/>
        <v>2</v>
      </c>
      <c r="U76" s="36">
        <f>(T76*1000000)/S76</f>
        <v>189.62738219398881</v>
      </c>
      <c r="V76" s="38">
        <f t="shared" si="45"/>
        <v>2</v>
      </c>
      <c r="W76" s="36">
        <f t="shared" si="46"/>
        <v>18.566654288897141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396</v>
      </c>
      <c r="C77" s="29">
        <v>0</v>
      </c>
      <c r="D77" s="7">
        <v>176</v>
      </c>
      <c r="E77" s="7">
        <f>'B&amp;J'!F77</f>
        <v>0</v>
      </c>
      <c r="G77" s="31">
        <f>'B&amp;J'!H77</f>
        <v>0</v>
      </c>
      <c r="H77" s="31">
        <f>'B&amp;J'!I77</f>
        <v>0</v>
      </c>
      <c r="I77" s="31">
        <f>'B&amp;J'!J77</f>
        <v>0</v>
      </c>
      <c r="J77" s="31">
        <f>'B&amp;J'!K77</f>
        <v>0</v>
      </c>
      <c r="K77" s="31">
        <f>'B&amp;J'!L77</f>
        <v>0</v>
      </c>
      <c r="L77" s="31">
        <f>'B&amp;J'!M77</f>
        <v>0</v>
      </c>
      <c r="N77" s="20">
        <f t="shared" ref="N77:N78" si="48">SUM(B77:E77)</f>
        <v>572</v>
      </c>
      <c r="O77" s="10">
        <f t="shared" ref="O77:O78" si="49">SUM(N66:N77)</f>
        <v>10582</v>
      </c>
      <c r="P77" s="33">
        <f t="shared" ref="P77:P78" si="50">SUM(G66:H77)</f>
        <v>2</v>
      </c>
      <c r="Q77" s="36">
        <f t="shared" ref="Q77" si="51">(P77*1000000)/O77</f>
        <v>189.00018900018901</v>
      </c>
      <c r="R77" s="34">
        <f t="shared" ref="R77:R78" si="52">SUM(B77,D77:E77)</f>
        <v>572</v>
      </c>
      <c r="S77" s="10">
        <f t="shared" ref="S77:S78" si="53">SUM(R66:R77)</f>
        <v>10357</v>
      </c>
      <c r="T77" s="33">
        <f t="shared" ref="T77:T78" si="54">SUM(G66:H77)</f>
        <v>2</v>
      </c>
      <c r="U77" s="36">
        <f t="shared" ref="U77:U78" si="55">(T77*1000000)/S77</f>
        <v>193.10611180843873</v>
      </c>
      <c r="V77" s="38">
        <f t="shared" ref="V77:V78" si="56">SUM(G66:G77)</f>
        <v>2</v>
      </c>
      <c r="W77" s="36">
        <f t="shared" ref="W77:W78" si="57">(V77*100000)/O77</f>
        <v>18.9000189000189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>
        <v>441</v>
      </c>
      <c r="C78" s="29">
        <v>18</v>
      </c>
      <c r="D78" s="7">
        <v>192</v>
      </c>
      <c r="E78" s="7">
        <f>'B&amp;J'!F78</f>
        <v>0</v>
      </c>
      <c r="G78" s="31">
        <f>'B&amp;J'!H78</f>
        <v>0</v>
      </c>
      <c r="H78" s="31">
        <f>'B&amp;J'!I78</f>
        <v>0</v>
      </c>
      <c r="I78" s="31">
        <f>'B&amp;J'!J78</f>
        <v>0</v>
      </c>
      <c r="J78" s="31">
        <f>'B&amp;J'!K78</f>
        <v>0</v>
      </c>
      <c r="K78" s="31">
        <f>'B&amp;J'!L78</f>
        <v>0</v>
      </c>
      <c r="L78" s="31">
        <f>'B&amp;J'!M78</f>
        <v>0</v>
      </c>
      <c r="N78" s="20">
        <f t="shared" si="48"/>
        <v>651</v>
      </c>
      <c r="O78" s="10">
        <f t="shared" si="49"/>
        <v>10369</v>
      </c>
      <c r="P78" s="33">
        <f t="shared" si="50"/>
        <v>2</v>
      </c>
      <c r="Q78" s="36">
        <f>(P78*1000000)/O78</f>
        <v>192.88263091908573</v>
      </c>
      <c r="R78" s="34">
        <f t="shared" si="52"/>
        <v>633</v>
      </c>
      <c r="S78" s="10">
        <f t="shared" si="53"/>
        <v>10126</v>
      </c>
      <c r="T78" s="33">
        <f t="shared" si="54"/>
        <v>2</v>
      </c>
      <c r="U78" s="36">
        <f t="shared" si="55"/>
        <v>197.51135690302192</v>
      </c>
      <c r="V78" s="38">
        <f t="shared" si="56"/>
        <v>2</v>
      </c>
      <c r="W78" s="36">
        <f t="shared" si="57"/>
        <v>19.288263091908572</v>
      </c>
      <c r="X78" s="41"/>
      <c r="Y78" s="1"/>
      <c r="Z78" s="1"/>
      <c r="AA78" s="1"/>
      <c r="AB78" s="1"/>
      <c r="AC78" s="1">
        <v>2</v>
      </c>
    </row>
  </sheetData>
  <phoneticPr fontId="9" type="noConversion"/>
  <conditionalFormatting sqref="G2:L78">
    <cfRule type="cellIs" dxfId="25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A58"/>
  <sheetViews>
    <sheetView zoomScale="70" zoomScaleNormal="70" workbookViewId="0">
      <pane ySplit="1" topLeftCell="A26" activePane="bottomLeft" state="frozen"/>
      <selection activeCell="X44" sqref="X44"/>
      <selection pane="bottomLeft" activeCell="X44" sqref="X44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7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</row>
    <row r="2" spans="1:27" ht="15.6">
      <c r="A2" s="5">
        <v>42370</v>
      </c>
      <c r="B2" s="6"/>
      <c r="C2" s="6"/>
      <c r="D2" s="7">
        <f>Template!E2</f>
        <v>0</v>
      </c>
      <c r="E2" s="7">
        <f>Template!F2</f>
        <v>0</v>
      </c>
      <c r="F2" s="8"/>
      <c r="G2" s="31">
        <f>Template!H2</f>
        <v>0</v>
      </c>
      <c r="H2" s="31">
        <f>Template!I2</f>
        <v>0</v>
      </c>
      <c r="I2" s="31">
        <f>Template!J2</f>
        <v>0</v>
      </c>
      <c r="J2" s="31">
        <f>Template!K2</f>
        <v>0</v>
      </c>
      <c r="K2" s="31">
        <f>Template!L2</f>
        <v>0</v>
      </c>
      <c r="L2" s="31">
        <f>Template!M2</f>
        <v>0</v>
      </c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33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</row>
    <row r="3" spans="1:27" ht="15.6">
      <c r="A3" s="5">
        <v>42401</v>
      </c>
      <c r="B3" s="6"/>
      <c r="C3" s="6"/>
      <c r="D3" s="7">
        <f>Template!E3</f>
        <v>0</v>
      </c>
      <c r="E3" s="7">
        <f>Template!F3</f>
        <v>0</v>
      </c>
      <c r="F3" s="8"/>
      <c r="G3" s="31">
        <f>Template!H3</f>
        <v>0</v>
      </c>
      <c r="H3" s="31">
        <f>Template!I3</f>
        <v>0</v>
      </c>
      <c r="I3" s="31">
        <f>Template!J3</f>
        <v>0</v>
      </c>
      <c r="J3" s="31">
        <f>Template!K3</f>
        <v>0</v>
      </c>
      <c r="K3" s="31">
        <f>Template!L3</f>
        <v>0</v>
      </c>
      <c r="L3" s="31">
        <f>Template!M3</f>
        <v>0</v>
      </c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8" si="2">(T3*1000000)/S3</f>
        <v>#DIV/0!</v>
      </c>
      <c r="V3" s="38">
        <f>SUM($G$2:G3)</f>
        <v>0</v>
      </c>
      <c r="W3" s="36" t="e">
        <f t="shared" ref="W3:W58" si="3">(V3*100000)/O3</f>
        <v>#DIV/0!</v>
      </c>
      <c r="X3" s="40"/>
      <c r="Y3" s="12"/>
      <c r="Z3" s="12"/>
      <c r="AA3" s="12"/>
    </row>
    <row r="4" spans="1:27" ht="15.6">
      <c r="A4" s="5">
        <v>42430</v>
      </c>
      <c r="B4" s="6"/>
      <c r="C4" s="6"/>
      <c r="D4" s="7">
        <f>Template!E4</f>
        <v>0</v>
      </c>
      <c r="E4" s="7">
        <f>Template!F4</f>
        <v>0</v>
      </c>
      <c r="F4" s="8"/>
      <c r="G4" s="31">
        <f>Template!H4</f>
        <v>0</v>
      </c>
      <c r="H4" s="31">
        <f>Template!I4</f>
        <v>0</v>
      </c>
      <c r="I4" s="31">
        <f>Template!J4</f>
        <v>0</v>
      </c>
      <c r="J4" s="31">
        <f>Template!K4</f>
        <v>0</v>
      </c>
      <c r="K4" s="31">
        <f>Template!L4</f>
        <v>0</v>
      </c>
      <c r="L4" s="31">
        <f>Template!M4</f>
        <v>0</v>
      </c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12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</row>
    <row r="5" spans="1:27" ht="15.6">
      <c r="A5" s="5">
        <v>42461</v>
      </c>
      <c r="B5" s="6"/>
      <c r="C5" s="6"/>
      <c r="D5" s="7">
        <f>Template!E5</f>
        <v>0</v>
      </c>
      <c r="E5" s="7">
        <f>Template!F5</f>
        <v>0</v>
      </c>
      <c r="F5" s="8"/>
      <c r="G5" s="31">
        <f>Template!H5</f>
        <v>0</v>
      </c>
      <c r="H5" s="31">
        <f>Template!I5</f>
        <v>0</v>
      </c>
      <c r="I5" s="31">
        <f>Template!J5</f>
        <v>0</v>
      </c>
      <c r="J5" s="31">
        <f>Template!K5</f>
        <v>0</v>
      </c>
      <c r="K5" s="31">
        <f>Template!L5</f>
        <v>0</v>
      </c>
      <c r="L5" s="31">
        <f>Template!M5</f>
        <v>0</v>
      </c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</row>
    <row r="6" spans="1:27" ht="15.6">
      <c r="A6" s="5">
        <v>42491</v>
      </c>
      <c r="B6" s="6"/>
      <c r="C6" s="6"/>
      <c r="D6" s="7">
        <f>Template!E6</f>
        <v>0</v>
      </c>
      <c r="E6" s="7">
        <f>Template!F6</f>
        <v>0</v>
      </c>
      <c r="F6" s="8"/>
      <c r="G6" s="31">
        <f>Template!H6</f>
        <v>0</v>
      </c>
      <c r="H6" s="31">
        <f>Template!I6</f>
        <v>0</v>
      </c>
      <c r="I6" s="31">
        <f>Template!J6</f>
        <v>0</v>
      </c>
      <c r="J6" s="31">
        <f>Template!K6</f>
        <v>0</v>
      </c>
      <c r="K6" s="31">
        <f>Template!L6</f>
        <v>0</v>
      </c>
      <c r="L6" s="31">
        <f>Template!M6</f>
        <v>0</v>
      </c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</row>
    <row r="7" spans="1:27" ht="15.6">
      <c r="A7" s="5">
        <v>42522</v>
      </c>
      <c r="B7" s="6"/>
      <c r="C7" s="6"/>
      <c r="D7" s="7">
        <f>Template!E7</f>
        <v>0</v>
      </c>
      <c r="E7" s="7">
        <f>Template!F7</f>
        <v>0</v>
      </c>
      <c r="F7" s="8"/>
      <c r="G7" s="31">
        <f>Template!H7</f>
        <v>0</v>
      </c>
      <c r="H7" s="31">
        <f>Template!I7</f>
        <v>0</v>
      </c>
      <c r="I7" s="31">
        <f>Template!J7</f>
        <v>0</v>
      </c>
      <c r="J7" s="31">
        <f>Template!K7</f>
        <v>0</v>
      </c>
      <c r="K7" s="31">
        <f>Template!L7</f>
        <v>0</v>
      </c>
      <c r="L7" s="31">
        <f>Template!M7</f>
        <v>0</v>
      </c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</row>
    <row r="8" spans="1:27" ht="15.6">
      <c r="A8" s="5">
        <v>42552</v>
      </c>
      <c r="B8" s="6"/>
      <c r="C8" s="6"/>
      <c r="D8" s="7">
        <f>Template!E8</f>
        <v>0</v>
      </c>
      <c r="E8" s="7">
        <f>Template!F8</f>
        <v>0</v>
      </c>
      <c r="F8" s="8"/>
      <c r="G8" s="31">
        <f>Template!H8</f>
        <v>0</v>
      </c>
      <c r="H8" s="31">
        <f>Template!I8</f>
        <v>0</v>
      </c>
      <c r="I8" s="31">
        <f>Template!J8</f>
        <v>0</v>
      </c>
      <c r="J8" s="31">
        <f>Template!K8</f>
        <v>0</v>
      </c>
      <c r="K8" s="31">
        <f>Template!L8</f>
        <v>0</v>
      </c>
      <c r="L8" s="31">
        <f>Template!M8</f>
        <v>0</v>
      </c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</row>
    <row r="9" spans="1:27" ht="15.6">
      <c r="A9" s="5">
        <v>42583</v>
      </c>
      <c r="B9" s="6"/>
      <c r="C9" s="6"/>
      <c r="D9" s="7">
        <f>Template!E9</f>
        <v>0</v>
      </c>
      <c r="E9" s="7">
        <f>Template!F9</f>
        <v>0</v>
      </c>
      <c r="F9" s="8"/>
      <c r="G9" s="31">
        <f>Template!H9</f>
        <v>0</v>
      </c>
      <c r="H9" s="31">
        <f>Template!I9</f>
        <v>0</v>
      </c>
      <c r="I9" s="31">
        <f>Template!J9</f>
        <v>0</v>
      </c>
      <c r="J9" s="31">
        <f>Template!K9</f>
        <v>0</v>
      </c>
      <c r="K9" s="31">
        <f>Template!L9</f>
        <v>0</v>
      </c>
      <c r="L9" s="31">
        <f>Template!M9</f>
        <v>0</v>
      </c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</row>
    <row r="10" spans="1:27" ht="15.6">
      <c r="A10" s="5">
        <v>42614</v>
      </c>
      <c r="B10" s="6"/>
      <c r="C10" s="6"/>
      <c r="D10" s="7">
        <f>Template!E10</f>
        <v>0</v>
      </c>
      <c r="E10" s="7">
        <f>Template!F10</f>
        <v>0</v>
      </c>
      <c r="F10" s="8"/>
      <c r="G10" s="31">
        <f>Template!H10</f>
        <v>0</v>
      </c>
      <c r="H10" s="31">
        <f>Template!I10</f>
        <v>0</v>
      </c>
      <c r="I10" s="31">
        <f>Template!J10</f>
        <v>0</v>
      </c>
      <c r="J10" s="31">
        <f>Template!K10</f>
        <v>0</v>
      </c>
      <c r="K10" s="31">
        <f>Template!L10</f>
        <v>0</v>
      </c>
      <c r="L10" s="31">
        <f>Template!M10</f>
        <v>0</v>
      </c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</row>
    <row r="11" spans="1:27" ht="15.6">
      <c r="A11" s="5">
        <v>42644</v>
      </c>
      <c r="B11" s="6"/>
      <c r="C11" s="6"/>
      <c r="D11" s="7">
        <f>Template!E11</f>
        <v>0</v>
      </c>
      <c r="E11" s="7">
        <f>Template!F11</f>
        <v>0</v>
      </c>
      <c r="F11" s="8"/>
      <c r="G11" s="31">
        <f>Template!H11</f>
        <v>0</v>
      </c>
      <c r="H11" s="31">
        <f>Template!I11</f>
        <v>0</v>
      </c>
      <c r="I11" s="31">
        <f>Template!J11</f>
        <v>0</v>
      </c>
      <c r="J11" s="31">
        <f>Template!K11</f>
        <v>0</v>
      </c>
      <c r="K11" s="31">
        <f>Template!L11</f>
        <v>0</v>
      </c>
      <c r="L11" s="31">
        <f>Template!M11</f>
        <v>0</v>
      </c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</row>
    <row r="12" spans="1:27" ht="15.6">
      <c r="A12" s="5">
        <v>42675</v>
      </c>
      <c r="B12" s="6"/>
      <c r="C12" s="6"/>
      <c r="D12" s="7">
        <f>Template!E12</f>
        <v>0</v>
      </c>
      <c r="E12" s="7">
        <f>Template!F12</f>
        <v>0</v>
      </c>
      <c r="F12" s="8"/>
      <c r="G12" s="31">
        <f>Template!H12</f>
        <v>0</v>
      </c>
      <c r="H12" s="31">
        <f>Template!I12</f>
        <v>0</v>
      </c>
      <c r="I12" s="31">
        <f>Template!J12</f>
        <v>0</v>
      </c>
      <c r="J12" s="31">
        <f>Template!K12</f>
        <v>0</v>
      </c>
      <c r="K12" s="31">
        <f>Template!L12</f>
        <v>0</v>
      </c>
      <c r="L12" s="31">
        <f>Template!M12</f>
        <v>0</v>
      </c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</row>
    <row r="13" spans="1:27" ht="15.6">
      <c r="A13" s="5">
        <v>42705</v>
      </c>
      <c r="B13" s="22"/>
      <c r="C13" s="22"/>
      <c r="D13" s="7">
        <f>Template!E13</f>
        <v>0</v>
      </c>
      <c r="E13" s="7">
        <f>Template!F13</f>
        <v>0</v>
      </c>
      <c r="F13" s="8"/>
      <c r="G13" s="31">
        <f>Template!H13</f>
        <v>0</v>
      </c>
      <c r="H13" s="31">
        <f>Template!I13</f>
        <v>0</v>
      </c>
      <c r="I13" s="31">
        <f>Template!J13</f>
        <v>0</v>
      </c>
      <c r="J13" s="31">
        <f>Template!K13</f>
        <v>0</v>
      </c>
      <c r="K13" s="31">
        <f>Template!L13</f>
        <v>0</v>
      </c>
      <c r="L13" s="31">
        <f>Template!M13</f>
        <v>0</v>
      </c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ref="R13:R58" si="5">SUM(B13,D13:E13)</f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</row>
    <row r="14" spans="1:27" ht="15.6">
      <c r="A14" s="5">
        <v>42736</v>
      </c>
      <c r="B14" s="22"/>
      <c r="C14" s="22"/>
      <c r="D14" s="7">
        <f>Template!E14</f>
        <v>0</v>
      </c>
      <c r="E14" s="7">
        <f>Template!F14</f>
        <v>0</v>
      </c>
      <c r="F14" s="8"/>
      <c r="G14" s="31">
        <f>Template!H14</f>
        <v>0</v>
      </c>
      <c r="H14" s="31">
        <f>Template!I14</f>
        <v>0</v>
      </c>
      <c r="I14" s="31">
        <f>Template!J14</f>
        <v>0</v>
      </c>
      <c r="J14" s="31">
        <f>Template!K14</f>
        <v>0</v>
      </c>
      <c r="K14" s="31">
        <f>Template!L14</f>
        <v>0</v>
      </c>
      <c r="L14" s="31">
        <f>Template!M14</f>
        <v>0</v>
      </c>
      <c r="M14" s="8"/>
      <c r="N14" s="20">
        <f t="shared" si="0"/>
        <v>0</v>
      </c>
      <c r="O14" s="10">
        <f t="shared" ref="O14:O58" si="6">SUM(N3:N14)</f>
        <v>0</v>
      </c>
      <c r="P14" s="33">
        <f>SUM(G3:H14)</f>
        <v>0</v>
      </c>
      <c r="Q14" s="36" t="e">
        <f t="shared" si="1"/>
        <v>#DIV/0!</v>
      </c>
      <c r="R14" s="34">
        <f t="shared" si="5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</row>
    <row r="15" spans="1:27" ht="15.6">
      <c r="A15" s="5">
        <v>42767</v>
      </c>
      <c r="B15" s="22"/>
      <c r="C15" s="22"/>
      <c r="D15" s="7">
        <f>Template!E15</f>
        <v>0</v>
      </c>
      <c r="E15" s="7">
        <f>Template!F15</f>
        <v>0</v>
      </c>
      <c r="F15" s="8"/>
      <c r="G15" s="31">
        <f>Template!H15</f>
        <v>0</v>
      </c>
      <c r="H15" s="31">
        <f>Template!I15</f>
        <v>0</v>
      </c>
      <c r="I15" s="31">
        <f>Template!J15</f>
        <v>0</v>
      </c>
      <c r="J15" s="31">
        <f>Template!K15</f>
        <v>0</v>
      </c>
      <c r="K15" s="31">
        <f>Template!L15</f>
        <v>0</v>
      </c>
      <c r="L15" s="31">
        <f>Template!M15</f>
        <v>0</v>
      </c>
      <c r="M15" s="8"/>
      <c r="N15" s="20">
        <f t="shared" si="0"/>
        <v>0</v>
      </c>
      <c r="O15" s="10">
        <f t="shared" si="6"/>
        <v>0</v>
      </c>
      <c r="P15" s="33">
        <f t="shared" ref="P15:P57" si="7">SUM(G4:H15)</f>
        <v>0</v>
      </c>
      <c r="Q15" s="36" t="e">
        <f t="shared" si="1"/>
        <v>#DIV/0!</v>
      </c>
      <c r="R15" s="34">
        <f t="shared" si="5"/>
        <v>0</v>
      </c>
      <c r="S15" s="10">
        <f t="shared" ref="S15:S57" si="8">SUM(R4:R15)</f>
        <v>0</v>
      </c>
      <c r="T15" s="33">
        <f t="shared" ref="T15:T58" si="9">SUM(G4:H15)</f>
        <v>0</v>
      </c>
      <c r="U15" s="36" t="e">
        <f t="shared" si="2"/>
        <v>#DIV/0!</v>
      </c>
      <c r="V15" s="38">
        <f t="shared" ref="V15:V58" si="10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</row>
    <row r="16" spans="1:27" ht="15.6">
      <c r="A16" s="5">
        <v>42795</v>
      </c>
      <c r="B16" s="22"/>
      <c r="C16" s="22"/>
      <c r="D16" s="7">
        <f>Template!E16</f>
        <v>0</v>
      </c>
      <c r="E16" s="7">
        <f>Template!F16</f>
        <v>0</v>
      </c>
      <c r="F16" s="8"/>
      <c r="G16" s="31">
        <f>Template!H16</f>
        <v>0</v>
      </c>
      <c r="H16" s="31">
        <f>Template!I16</f>
        <v>0</v>
      </c>
      <c r="I16" s="31">
        <f>Template!J16</f>
        <v>0</v>
      </c>
      <c r="J16" s="31">
        <f>Template!K16</f>
        <v>0</v>
      </c>
      <c r="K16" s="31">
        <f>Template!L16</f>
        <v>0</v>
      </c>
      <c r="L16" s="31">
        <f>Template!M16</f>
        <v>0</v>
      </c>
      <c r="M16" s="8"/>
      <c r="N16" s="20">
        <f t="shared" si="0"/>
        <v>0</v>
      </c>
      <c r="O16" s="10">
        <f t="shared" si="6"/>
        <v>0</v>
      </c>
      <c r="P16" s="33">
        <f t="shared" si="7"/>
        <v>0</v>
      </c>
      <c r="Q16" s="36" t="e">
        <f t="shared" si="1"/>
        <v>#DIV/0!</v>
      </c>
      <c r="R16" s="34">
        <f t="shared" si="5"/>
        <v>0</v>
      </c>
      <c r="S16" s="10">
        <f t="shared" si="8"/>
        <v>0</v>
      </c>
      <c r="T16" s="33">
        <f t="shared" si="9"/>
        <v>0</v>
      </c>
      <c r="U16" s="36" t="e">
        <f t="shared" si="2"/>
        <v>#DIV/0!</v>
      </c>
      <c r="V16" s="38">
        <f t="shared" si="10"/>
        <v>0</v>
      </c>
      <c r="W16" s="36" t="e">
        <f t="shared" si="3"/>
        <v>#DIV/0!</v>
      </c>
      <c r="X16" s="40">
        <v>4.25</v>
      </c>
      <c r="Y16" s="12"/>
      <c r="Z16" s="12"/>
      <c r="AA16" s="12"/>
    </row>
    <row r="17" spans="1:27" ht="15.6">
      <c r="A17" s="5">
        <v>42826</v>
      </c>
      <c r="B17" s="22"/>
      <c r="C17" s="22"/>
      <c r="D17" s="7">
        <f>Template!E17</f>
        <v>0</v>
      </c>
      <c r="E17" s="7">
        <f>Template!F17</f>
        <v>0</v>
      </c>
      <c r="F17" s="8"/>
      <c r="G17" s="31">
        <f>Template!H17</f>
        <v>0</v>
      </c>
      <c r="H17" s="31">
        <f>Template!I17</f>
        <v>0</v>
      </c>
      <c r="I17" s="31">
        <f>Template!J17</f>
        <v>0</v>
      </c>
      <c r="J17" s="31">
        <f>Template!K17</f>
        <v>0</v>
      </c>
      <c r="K17" s="31">
        <f>Template!L17</f>
        <v>0</v>
      </c>
      <c r="L17" s="31">
        <f>Template!M17</f>
        <v>0</v>
      </c>
      <c r="M17" s="8"/>
      <c r="N17" s="20">
        <f t="shared" si="0"/>
        <v>0</v>
      </c>
      <c r="O17" s="10">
        <f t="shared" si="6"/>
        <v>0</v>
      </c>
      <c r="P17" s="33">
        <f t="shared" si="7"/>
        <v>0</v>
      </c>
      <c r="Q17" s="36" t="e">
        <f t="shared" si="1"/>
        <v>#DIV/0!</v>
      </c>
      <c r="R17" s="34">
        <f t="shared" si="5"/>
        <v>0</v>
      </c>
      <c r="S17" s="10">
        <f t="shared" si="8"/>
        <v>0</v>
      </c>
      <c r="T17" s="33">
        <f t="shared" si="9"/>
        <v>0</v>
      </c>
      <c r="U17" s="36" t="e">
        <f t="shared" si="2"/>
        <v>#DIV/0!</v>
      </c>
      <c r="V17" s="38">
        <f t="shared" si="10"/>
        <v>0</v>
      </c>
      <c r="W17" s="36" t="e">
        <f t="shared" si="3"/>
        <v>#DIV/0!</v>
      </c>
      <c r="X17" s="40">
        <v>4.25</v>
      </c>
      <c r="Y17" s="12"/>
      <c r="Z17" s="12"/>
      <c r="AA17" s="12"/>
    </row>
    <row r="18" spans="1:27" ht="15.6">
      <c r="A18" s="5">
        <v>42856</v>
      </c>
      <c r="B18" s="22"/>
      <c r="C18" s="22"/>
      <c r="D18" s="7">
        <f>Template!E18</f>
        <v>0</v>
      </c>
      <c r="E18" s="7">
        <f>Template!F18</f>
        <v>0</v>
      </c>
      <c r="F18" s="8"/>
      <c r="G18" s="31">
        <f>Template!H18</f>
        <v>0</v>
      </c>
      <c r="H18" s="31">
        <f>Template!I18</f>
        <v>0</v>
      </c>
      <c r="I18" s="31">
        <f>Template!J18</f>
        <v>0</v>
      </c>
      <c r="J18" s="31">
        <f>Template!K18</f>
        <v>0</v>
      </c>
      <c r="K18" s="31">
        <f>Template!L18</f>
        <v>0</v>
      </c>
      <c r="L18" s="31">
        <f>Template!M18</f>
        <v>0</v>
      </c>
      <c r="M18" s="8"/>
      <c r="N18" s="20">
        <f t="shared" si="0"/>
        <v>0</v>
      </c>
      <c r="O18" s="10">
        <f t="shared" si="6"/>
        <v>0</v>
      </c>
      <c r="P18" s="33">
        <f t="shared" si="7"/>
        <v>0</v>
      </c>
      <c r="Q18" s="36" t="e">
        <f t="shared" si="1"/>
        <v>#DIV/0!</v>
      </c>
      <c r="R18" s="34">
        <f t="shared" si="5"/>
        <v>0</v>
      </c>
      <c r="S18" s="10">
        <f t="shared" si="8"/>
        <v>0</v>
      </c>
      <c r="T18" s="33">
        <f t="shared" si="9"/>
        <v>0</v>
      </c>
      <c r="U18" s="36" t="e">
        <f t="shared" si="2"/>
        <v>#DIV/0!</v>
      </c>
      <c r="V18" s="38">
        <f t="shared" si="10"/>
        <v>0</v>
      </c>
      <c r="W18" s="36" t="e">
        <f t="shared" si="3"/>
        <v>#DIV/0!</v>
      </c>
      <c r="X18" s="40">
        <v>4.25</v>
      </c>
      <c r="Y18" s="12"/>
      <c r="Z18" s="12"/>
      <c r="AA18" s="12"/>
    </row>
    <row r="19" spans="1:27" ht="15.6">
      <c r="A19" s="5">
        <v>42887</v>
      </c>
      <c r="B19" s="22"/>
      <c r="C19" s="22"/>
      <c r="D19" s="7">
        <f>Template!E19</f>
        <v>0</v>
      </c>
      <c r="E19" s="7">
        <f>Template!F19</f>
        <v>0</v>
      </c>
      <c r="F19" s="8"/>
      <c r="G19" s="31">
        <f>Template!H19</f>
        <v>0</v>
      </c>
      <c r="H19" s="31">
        <f>Template!I19</f>
        <v>0</v>
      </c>
      <c r="I19" s="31">
        <f>Template!J19</f>
        <v>0</v>
      </c>
      <c r="J19" s="31">
        <f>Template!K19</f>
        <v>0</v>
      </c>
      <c r="K19" s="31">
        <f>Template!L19</f>
        <v>0</v>
      </c>
      <c r="L19" s="31">
        <f>Template!M19</f>
        <v>0</v>
      </c>
      <c r="M19" s="8"/>
      <c r="N19" s="20">
        <f t="shared" si="0"/>
        <v>0</v>
      </c>
      <c r="O19" s="10">
        <f t="shared" si="6"/>
        <v>0</v>
      </c>
      <c r="P19" s="33">
        <f t="shared" si="7"/>
        <v>0</v>
      </c>
      <c r="Q19" s="36" t="e">
        <f t="shared" si="1"/>
        <v>#DIV/0!</v>
      </c>
      <c r="R19" s="34">
        <f t="shared" si="5"/>
        <v>0</v>
      </c>
      <c r="S19" s="10">
        <f t="shared" si="8"/>
        <v>0</v>
      </c>
      <c r="T19" s="33">
        <f t="shared" si="9"/>
        <v>0</v>
      </c>
      <c r="U19" s="36" t="e">
        <f t="shared" si="2"/>
        <v>#DIV/0!</v>
      </c>
      <c r="V19" s="38">
        <f t="shared" si="10"/>
        <v>0</v>
      </c>
      <c r="W19" s="36" t="e">
        <f t="shared" si="3"/>
        <v>#DIV/0!</v>
      </c>
      <c r="X19" s="40">
        <v>4.25</v>
      </c>
      <c r="Y19" s="12"/>
      <c r="Z19" s="12"/>
      <c r="AA19" s="12"/>
    </row>
    <row r="20" spans="1:27" ht="15.6">
      <c r="A20" s="5">
        <v>42917</v>
      </c>
      <c r="B20" s="22"/>
      <c r="C20" s="22"/>
      <c r="D20" s="7">
        <f>Template!E20</f>
        <v>0</v>
      </c>
      <c r="E20" s="7">
        <f>Template!F20</f>
        <v>0</v>
      </c>
      <c r="F20" s="8"/>
      <c r="G20" s="31">
        <f>Template!H20</f>
        <v>0</v>
      </c>
      <c r="H20" s="31">
        <f>Template!I20</f>
        <v>0</v>
      </c>
      <c r="I20" s="31">
        <f>Template!J20</f>
        <v>0</v>
      </c>
      <c r="J20" s="31">
        <f>Template!K20</f>
        <v>0</v>
      </c>
      <c r="K20" s="31">
        <f>Template!L20</f>
        <v>0</v>
      </c>
      <c r="L20" s="31">
        <f>Template!M20</f>
        <v>0</v>
      </c>
      <c r="M20" s="8"/>
      <c r="N20" s="20">
        <f t="shared" si="0"/>
        <v>0</v>
      </c>
      <c r="O20" s="10">
        <f t="shared" si="6"/>
        <v>0</v>
      </c>
      <c r="P20" s="33">
        <f t="shared" si="7"/>
        <v>0</v>
      </c>
      <c r="Q20" s="36" t="e">
        <f t="shared" si="1"/>
        <v>#DIV/0!</v>
      </c>
      <c r="R20" s="34">
        <f t="shared" si="5"/>
        <v>0</v>
      </c>
      <c r="S20" s="10">
        <f t="shared" si="8"/>
        <v>0</v>
      </c>
      <c r="T20" s="33">
        <f t="shared" si="9"/>
        <v>0</v>
      </c>
      <c r="U20" s="36" t="e">
        <f t="shared" si="2"/>
        <v>#DIV/0!</v>
      </c>
      <c r="V20" s="38">
        <f t="shared" si="10"/>
        <v>0</v>
      </c>
      <c r="W20" s="36" t="e">
        <f t="shared" si="3"/>
        <v>#DIV/0!</v>
      </c>
      <c r="X20" s="40">
        <v>4.25</v>
      </c>
      <c r="Y20" s="12"/>
      <c r="Z20" s="12"/>
      <c r="AA20" s="12"/>
    </row>
    <row r="21" spans="1:27" ht="15.6">
      <c r="A21" s="5">
        <v>42948</v>
      </c>
      <c r="B21" s="22"/>
      <c r="C21" s="22"/>
      <c r="D21" s="7">
        <f>Template!E21</f>
        <v>0</v>
      </c>
      <c r="E21" s="7">
        <f>Template!F21</f>
        <v>0</v>
      </c>
      <c r="F21" s="8"/>
      <c r="G21" s="31">
        <f>Template!H21</f>
        <v>0</v>
      </c>
      <c r="H21" s="31">
        <f>Template!I21</f>
        <v>0</v>
      </c>
      <c r="I21" s="31">
        <f>Template!J21</f>
        <v>0</v>
      </c>
      <c r="J21" s="31">
        <f>Template!K21</f>
        <v>0</v>
      </c>
      <c r="K21" s="31">
        <f>Template!L21</f>
        <v>0</v>
      </c>
      <c r="L21" s="31">
        <f>Template!M21</f>
        <v>0</v>
      </c>
      <c r="M21" s="8"/>
      <c r="N21" s="20">
        <f t="shared" si="0"/>
        <v>0</v>
      </c>
      <c r="O21" s="10">
        <f t="shared" si="6"/>
        <v>0</v>
      </c>
      <c r="P21" s="33">
        <f>SUM(G10:H21)</f>
        <v>0</v>
      </c>
      <c r="Q21" s="36" t="e">
        <f t="shared" si="1"/>
        <v>#DIV/0!</v>
      </c>
      <c r="R21" s="34">
        <f t="shared" si="5"/>
        <v>0</v>
      </c>
      <c r="S21" s="10">
        <f t="shared" si="8"/>
        <v>0</v>
      </c>
      <c r="T21" s="33">
        <f t="shared" si="9"/>
        <v>0</v>
      </c>
      <c r="U21" s="36" t="e">
        <f t="shared" si="2"/>
        <v>#DIV/0!</v>
      </c>
      <c r="V21" s="38">
        <f t="shared" si="10"/>
        <v>0</v>
      </c>
      <c r="W21" s="36" t="e">
        <f t="shared" si="3"/>
        <v>#DIV/0!</v>
      </c>
      <c r="X21" s="40">
        <v>4.25</v>
      </c>
      <c r="Y21" s="12"/>
      <c r="Z21" s="12"/>
      <c r="AA21" s="12"/>
    </row>
    <row r="22" spans="1:27" ht="15.6">
      <c r="A22" s="5">
        <v>42979</v>
      </c>
      <c r="B22" s="22"/>
      <c r="C22" s="22"/>
      <c r="D22" s="7">
        <f>Template!E22</f>
        <v>0</v>
      </c>
      <c r="E22" s="7">
        <f>Template!F22</f>
        <v>0</v>
      </c>
      <c r="F22" s="8"/>
      <c r="G22" s="31">
        <f>Template!H22</f>
        <v>0</v>
      </c>
      <c r="H22" s="31">
        <f>Template!I22</f>
        <v>0</v>
      </c>
      <c r="I22" s="31">
        <f>Template!J22</f>
        <v>0</v>
      </c>
      <c r="J22" s="31">
        <f>Template!K22</f>
        <v>0</v>
      </c>
      <c r="K22" s="31">
        <f>Template!L22</f>
        <v>0</v>
      </c>
      <c r="L22" s="31">
        <f>Template!M22</f>
        <v>0</v>
      </c>
      <c r="M22" s="8"/>
      <c r="N22" s="20">
        <f t="shared" si="0"/>
        <v>0</v>
      </c>
      <c r="O22" s="10">
        <f t="shared" si="6"/>
        <v>0</v>
      </c>
      <c r="P22" s="33">
        <f>SUM(G11:H22)</f>
        <v>0</v>
      </c>
      <c r="Q22" s="36" t="e">
        <f t="shared" si="1"/>
        <v>#DIV/0!</v>
      </c>
      <c r="R22" s="34">
        <f t="shared" si="5"/>
        <v>0</v>
      </c>
      <c r="S22" s="10">
        <f t="shared" si="8"/>
        <v>0</v>
      </c>
      <c r="T22" s="33">
        <f t="shared" si="9"/>
        <v>0</v>
      </c>
      <c r="U22" s="36" t="e">
        <f t="shared" si="2"/>
        <v>#DIV/0!</v>
      </c>
      <c r="V22" s="38">
        <f t="shared" si="10"/>
        <v>0</v>
      </c>
      <c r="W22" s="36" t="e">
        <f t="shared" si="3"/>
        <v>#DIV/0!</v>
      </c>
      <c r="X22" s="40">
        <v>4.25</v>
      </c>
      <c r="Y22" s="12"/>
      <c r="Z22" s="12"/>
      <c r="AA22" s="12"/>
    </row>
    <row r="23" spans="1:27" ht="15.6">
      <c r="A23" s="5">
        <v>43009</v>
      </c>
      <c r="B23" s="22"/>
      <c r="C23" s="22"/>
      <c r="D23" s="7">
        <f>Template!E23</f>
        <v>0</v>
      </c>
      <c r="E23" s="7">
        <f>Template!F23</f>
        <v>0</v>
      </c>
      <c r="F23" s="8"/>
      <c r="G23" s="31">
        <f>Template!H23</f>
        <v>0</v>
      </c>
      <c r="H23" s="31">
        <f>Template!I23</f>
        <v>0</v>
      </c>
      <c r="I23" s="31">
        <f>Template!J23</f>
        <v>0</v>
      </c>
      <c r="J23" s="31">
        <f>Template!K23</f>
        <v>0</v>
      </c>
      <c r="K23" s="31">
        <f>Template!L23</f>
        <v>0</v>
      </c>
      <c r="L23" s="31">
        <f>Template!M23</f>
        <v>0</v>
      </c>
      <c r="M23" s="8"/>
      <c r="N23" s="20">
        <f t="shared" si="0"/>
        <v>0</v>
      </c>
      <c r="O23" s="10">
        <f t="shared" si="6"/>
        <v>0</v>
      </c>
      <c r="P23" s="33">
        <f t="shared" si="7"/>
        <v>0</v>
      </c>
      <c r="Q23" s="36" t="e">
        <f t="shared" si="1"/>
        <v>#DIV/0!</v>
      </c>
      <c r="R23" s="34">
        <f t="shared" si="5"/>
        <v>0</v>
      </c>
      <c r="S23" s="10">
        <f t="shared" si="8"/>
        <v>0</v>
      </c>
      <c r="T23" s="33">
        <f t="shared" si="9"/>
        <v>0</v>
      </c>
      <c r="U23" s="36" t="e">
        <f t="shared" si="2"/>
        <v>#DIV/0!</v>
      </c>
      <c r="V23" s="38">
        <f t="shared" si="10"/>
        <v>0</v>
      </c>
      <c r="W23" s="36" t="e">
        <f t="shared" si="3"/>
        <v>#DIV/0!</v>
      </c>
      <c r="X23" s="40">
        <v>4.25</v>
      </c>
      <c r="Y23" s="12"/>
      <c r="Z23" s="12"/>
      <c r="AA23" s="12"/>
    </row>
    <row r="24" spans="1:27" ht="15.6">
      <c r="A24" s="5">
        <v>43040</v>
      </c>
      <c r="B24" s="22"/>
      <c r="C24" s="22"/>
      <c r="D24" s="7">
        <f>Template!E24</f>
        <v>0</v>
      </c>
      <c r="E24" s="7">
        <f>Template!F24</f>
        <v>0</v>
      </c>
      <c r="F24" s="8"/>
      <c r="G24" s="31">
        <f>Template!H24</f>
        <v>0</v>
      </c>
      <c r="H24" s="31">
        <f>Template!I24</f>
        <v>0</v>
      </c>
      <c r="I24" s="31">
        <f>Template!J24</f>
        <v>0</v>
      </c>
      <c r="J24" s="31">
        <f>Template!K24</f>
        <v>0</v>
      </c>
      <c r="K24" s="31">
        <f>Template!L24</f>
        <v>0</v>
      </c>
      <c r="L24" s="31">
        <f>Template!M24</f>
        <v>0</v>
      </c>
      <c r="M24" s="8"/>
      <c r="N24" s="20">
        <f t="shared" si="0"/>
        <v>0</v>
      </c>
      <c r="O24" s="10">
        <f t="shared" si="6"/>
        <v>0</v>
      </c>
      <c r="P24" s="33">
        <f t="shared" si="7"/>
        <v>0</v>
      </c>
      <c r="Q24" s="36" t="e">
        <f t="shared" si="1"/>
        <v>#DIV/0!</v>
      </c>
      <c r="R24" s="34">
        <f t="shared" si="5"/>
        <v>0</v>
      </c>
      <c r="S24" s="10">
        <f t="shared" si="8"/>
        <v>0</v>
      </c>
      <c r="T24" s="33">
        <f t="shared" si="9"/>
        <v>0</v>
      </c>
      <c r="U24" s="36" t="e">
        <f t="shared" si="2"/>
        <v>#DIV/0!</v>
      </c>
      <c r="V24" s="38">
        <f t="shared" si="10"/>
        <v>0</v>
      </c>
      <c r="W24" s="36" t="e">
        <f t="shared" si="3"/>
        <v>#DIV/0!</v>
      </c>
      <c r="X24" s="40">
        <v>4.25</v>
      </c>
      <c r="Y24" s="12"/>
      <c r="Z24" s="12"/>
      <c r="AA24" s="12"/>
    </row>
    <row r="25" spans="1:27" ht="15.6">
      <c r="A25" s="5">
        <v>43070</v>
      </c>
      <c r="B25" s="22"/>
      <c r="C25" s="22"/>
      <c r="D25" s="7">
        <f>Template!E25</f>
        <v>0</v>
      </c>
      <c r="E25" s="7">
        <f>Template!F25</f>
        <v>0</v>
      </c>
      <c r="F25" s="8"/>
      <c r="G25" s="31">
        <f>Template!H25</f>
        <v>0</v>
      </c>
      <c r="H25" s="31">
        <f>Template!I25</f>
        <v>0</v>
      </c>
      <c r="I25" s="31">
        <f>Template!J25</f>
        <v>0</v>
      </c>
      <c r="J25" s="31">
        <f>Template!K25</f>
        <v>0</v>
      </c>
      <c r="K25" s="31">
        <f>Template!L25</f>
        <v>0</v>
      </c>
      <c r="L25" s="31">
        <f>Template!M25</f>
        <v>0</v>
      </c>
      <c r="M25" s="8"/>
      <c r="N25" s="20">
        <f t="shared" si="0"/>
        <v>0</v>
      </c>
      <c r="O25" s="10">
        <f t="shared" si="6"/>
        <v>0</v>
      </c>
      <c r="P25" s="33">
        <f t="shared" si="7"/>
        <v>0</v>
      </c>
      <c r="Q25" s="36" t="e">
        <f t="shared" si="1"/>
        <v>#DIV/0!</v>
      </c>
      <c r="R25" s="34">
        <f t="shared" si="5"/>
        <v>0</v>
      </c>
      <c r="S25" s="10">
        <f t="shared" si="8"/>
        <v>0</v>
      </c>
      <c r="T25" s="33">
        <f t="shared" si="9"/>
        <v>0</v>
      </c>
      <c r="U25" s="36" t="e">
        <f t="shared" si="2"/>
        <v>#DIV/0!</v>
      </c>
      <c r="V25" s="38">
        <f t="shared" si="10"/>
        <v>0</v>
      </c>
      <c r="W25" s="36" t="e">
        <f t="shared" si="3"/>
        <v>#DIV/0!</v>
      </c>
      <c r="X25" s="40">
        <v>4.25</v>
      </c>
      <c r="Y25" s="12"/>
      <c r="Z25" s="12"/>
      <c r="AA25" s="12"/>
    </row>
    <row r="26" spans="1:27" ht="15.6">
      <c r="A26" s="5">
        <v>43101</v>
      </c>
      <c r="B26" s="22"/>
      <c r="C26" s="22"/>
      <c r="D26" s="7">
        <f>Template!E26</f>
        <v>0</v>
      </c>
      <c r="E26" s="7">
        <f>Template!F26</f>
        <v>0</v>
      </c>
      <c r="F26" s="8"/>
      <c r="G26" s="31">
        <f>Template!H26</f>
        <v>0</v>
      </c>
      <c r="H26" s="31">
        <f>Template!I26</f>
        <v>0</v>
      </c>
      <c r="I26" s="31">
        <f>Template!J26</f>
        <v>0</v>
      </c>
      <c r="J26" s="31">
        <f>Template!K26</f>
        <v>0</v>
      </c>
      <c r="K26" s="31">
        <f>Template!L26</f>
        <v>0</v>
      </c>
      <c r="L26" s="31">
        <f>Template!M26</f>
        <v>0</v>
      </c>
      <c r="M26" s="8"/>
      <c r="N26" s="20">
        <f t="shared" si="0"/>
        <v>0</v>
      </c>
      <c r="O26" s="10">
        <f t="shared" si="6"/>
        <v>0</v>
      </c>
      <c r="P26" s="33">
        <f t="shared" si="7"/>
        <v>0</v>
      </c>
      <c r="Q26" s="36" t="e">
        <f t="shared" si="1"/>
        <v>#DIV/0!</v>
      </c>
      <c r="R26" s="34">
        <f t="shared" si="5"/>
        <v>0</v>
      </c>
      <c r="S26" s="10">
        <f t="shared" si="8"/>
        <v>0</v>
      </c>
      <c r="T26" s="33">
        <f t="shared" si="9"/>
        <v>0</v>
      </c>
      <c r="U26" s="36" t="e">
        <f t="shared" si="2"/>
        <v>#DIV/0!</v>
      </c>
      <c r="V26" s="38">
        <f t="shared" si="10"/>
        <v>0</v>
      </c>
      <c r="W26" s="36" t="e">
        <f t="shared" si="3"/>
        <v>#DIV/0!</v>
      </c>
      <c r="X26" s="40"/>
      <c r="Y26" s="12">
        <v>4</v>
      </c>
      <c r="Z26" s="12"/>
      <c r="AA26" s="12"/>
    </row>
    <row r="27" spans="1:27" ht="15.6">
      <c r="A27" s="5">
        <v>43132</v>
      </c>
      <c r="B27" s="22"/>
      <c r="C27" s="22"/>
      <c r="D27" s="7">
        <f>Template!E27</f>
        <v>0</v>
      </c>
      <c r="E27" s="7">
        <f>Template!F27</f>
        <v>0</v>
      </c>
      <c r="F27" s="8"/>
      <c r="G27" s="31">
        <f>Template!H27</f>
        <v>0</v>
      </c>
      <c r="H27" s="31">
        <f>Template!I27</f>
        <v>0</v>
      </c>
      <c r="I27" s="31">
        <f>Template!J27</f>
        <v>0</v>
      </c>
      <c r="J27" s="31">
        <f>Template!K27</f>
        <v>0</v>
      </c>
      <c r="K27" s="31">
        <f>Template!L27</f>
        <v>0</v>
      </c>
      <c r="L27" s="31">
        <f>Template!M27</f>
        <v>0</v>
      </c>
      <c r="M27" s="8"/>
      <c r="N27" s="20">
        <f t="shared" si="0"/>
        <v>0</v>
      </c>
      <c r="O27" s="10">
        <f t="shared" si="6"/>
        <v>0</v>
      </c>
      <c r="P27" s="33">
        <f t="shared" si="7"/>
        <v>0</v>
      </c>
      <c r="Q27" s="36" t="e">
        <f t="shared" si="1"/>
        <v>#DIV/0!</v>
      </c>
      <c r="R27" s="34">
        <f t="shared" si="5"/>
        <v>0</v>
      </c>
      <c r="S27" s="10">
        <f t="shared" si="8"/>
        <v>0</v>
      </c>
      <c r="T27" s="33">
        <f t="shared" si="9"/>
        <v>0</v>
      </c>
      <c r="U27" s="36" t="e">
        <f t="shared" si="2"/>
        <v>#DIV/0!</v>
      </c>
      <c r="V27" s="38">
        <f t="shared" si="10"/>
        <v>0</v>
      </c>
      <c r="W27" s="36" t="e">
        <f t="shared" si="3"/>
        <v>#DIV/0!</v>
      </c>
      <c r="X27" s="40"/>
      <c r="Y27" s="12">
        <v>4</v>
      </c>
      <c r="Z27" s="12"/>
      <c r="AA27" s="12"/>
    </row>
    <row r="28" spans="1:27" ht="15.6">
      <c r="A28" s="5">
        <v>43160</v>
      </c>
      <c r="B28" s="22"/>
      <c r="C28" s="22"/>
      <c r="D28" s="7">
        <f>Template!E28</f>
        <v>0</v>
      </c>
      <c r="E28" s="7">
        <f>Template!F28</f>
        <v>0</v>
      </c>
      <c r="F28" s="8"/>
      <c r="G28" s="31">
        <f>Template!H28</f>
        <v>0</v>
      </c>
      <c r="H28" s="31">
        <f>Template!I28</f>
        <v>0</v>
      </c>
      <c r="I28" s="31">
        <f>Template!J28</f>
        <v>0</v>
      </c>
      <c r="J28" s="31">
        <f>Template!K28</f>
        <v>0</v>
      </c>
      <c r="K28" s="31">
        <f>Template!L28</f>
        <v>0</v>
      </c>
      <c r="L28" s="31">
        <f>Template!M28</f>
        <v>0</v>
      </c>
      <c r="M28" s="8"/>
      <c r="N28" s="20">
        <f t="shared" si="0"/>
        <v>0</v>
      </c>
      <c r="O28" s="10">
        <f t="shared" si="6"/>
        <v>0</v>
      </c>
      <c r="P28" s="33">
        <f t="shared" si="7"/>
        <v>0</v>
      </c>
      <c r="Q28" s="36" t="e">
        <f t="shared" si="1"/>
        <v>#DIV/0!</v>
      </c>
      <c r="R28" s="34">
        <f t="shared" si="5"/>
        <v>0</v>
      </c>
      <c r="S28" s="10">
        <f t="shared" si="8"/>
        <v>0</v>
      </c>
      <c r="T28" s="33">
        <f t="shared" si="9"/>
        <v>0</v>
      </c>
      <c r="U28" s="36" t="e">
        <f t="shared" si="2"/>
        <v>#DIV/0!</v>
      </c>
      <c r="V28" s="38">
        <f t="shared" si="10"/>
        <v>0</v>
      </c>
      <c r="W28" s="36" t="e">
        <f t="shared" si="3"/>
        <v>#DIV/0!</v>
      </c>
      <c r="X28" s="40"/>
      <c r="Y28" s="12">
        <v>4</v>
      </c>
      <c r="Z28" s="12"/>
      <c r="AA28" s="12"/>
    </row>
    <row r="29" spans="1:27" ht="15.6">
      <c r="A29" s="5">
        <v>43191</v>
      </c>
      <c r="B29" s="22"/>
      <c r="C29" s="22"/>
      <c r="D29" s="7">
        <f>Template!E29</f>
        <v>0</v>
      </c>
      <c r="E29" s="7">
        <f>Template!F29</f>
        <v>0</v>
      </c>
      <c r="F29" s="8"/>
      <c r="G29" s="31">
        <f>Template!H29</f>
        <v>0</v>
      </c>
      <c r="H29" s="31">
        <f>Template!I29</f>
        <v>0</v>
      </c>
      <c r="I29" s="31">
        <f>Template!J29</f>
        <v>0</v>
      </c>
      <c r="J29" s="31">
        <f>Template!K29</f>
        <v>0</v>
      </c>
      <c r="K29" s="31">
        <f>Template!L29</f>
        <v>0</v>
      </c>
      <c r="L29" s="31">
        <f>Template!M29</f>
        <v>0</v>
      </c>
      <c r="M29" s="8"/>
      <c r="N29" s="20">
        <f t="shared" si="0"/>
        <v>0</v>
      </c>
      <c r="O29" s="10">
        <f t="shared" si="6"/>
        <v>0</v>
      </c>
      <c r="P29" s="33">
        <f t="shared" si="7"/>
        <v>0</v>
      </c>
      <c r="Q29" s="36" t="e">
        <f t="shared" si="1"/>
        <v>#DIV/0!</v>
      </c>
      <c r="R29" s="34">
        <f t="shared" si="5"/>
        <v>0</v>
      </c>
      <c r="S29" s="10">
        <f t="shared" si="8"/>
        <v>0</v>
      </c>
      <c r="T29" s="33">
        <f t="shared" si="9"/>
        <v>0</v>
      </c>
      <c r="U29" s="36" t="e">
        <f t="shared" si="2"/>
        <v>#DIV/0!</v>
      </c>
      <c r="V29" s="38">
        <f t="shared" si="10"/>
        <v>0</v>
      </c>
      <c r="W29" s="36" t="e">
        <f t="shared" si="3"/>
        <v>#DIV/0!</v>
      </c>
      <c r="X29" s="40"/>
      <c r="Y29" s="12">
        <v>4</v>
      </c>
      <c r="Z29" s="12"/>
      <c r="AA29" s="12"/>
    </row>
    <row r="30" spans="1:27" ht="15.6">
      <c r="A30" s="5">
        <v>43221</v>
      </c>
      <c r="B30" s="22"/>
      <c r="C30" s="22"/>
      <c r="D30" s="7">
        <f>Template!E30</f>
        <v>0</v>
      </c>
      <c r="E30" s="7">
        <f>Template!F30</f>
        <v>0</v>
      </c>
      <c r="F30" s="8"/>
      <c r="G30" s="31">
        <f>Template!H30</f>
        <v>0</v>
      </c>
      <c r="H30" s="31">
        <f>Template!I30</f>
        <v>0</v>
      </c>
      <c r="I30" s="31">
        <f>Template!J30</f>
        <v>0</v>
      </c>
      <c r="J30" s="31">
        <f>Template!K30</f>
        <v>0</v>
      </c>
      <c r="K30" s="31">
        <f>Template!L30</f>
        <v>0</v>
      </c>
      <c r="L30" s="31">
        <f>Template!M30</f>
        <v>0</v>
      </c>
      <c r="M30" s="8"/>
      <c r="N30" s="20">
        <f t="shared" si="0"/>
        <v>0</v>
      </c>
      <c r="O30" s="10">
        <f t="shared" si="6"/>
        <v>0</v>
      </c>
      <c r="P30" s="33">
        <f t="shared" si="7"/>
        <v>0</v>
      </c>
      <c r="Q30" s="36" t="e">
        <f t="shared" si="1"/>
        <v>#DIV/0!</v>
      </c>
      <c r="R30" s="34">
        <f t="shared" si="5"/>
        <v>0</v>
      </c>
      <c r="S30" s="10">
        <f t="shared" si="8"/>
        <v>0</v>
      </c>
      <c r="T30" s="33">
        <f t="shared" si="9"/>
        <v>0</v>
      </c>
      <c r="U30" s="36" t="e">
        <f t="shared" si="2"/>
        <v>#DIV/0!</v>
      </c>
      <c r="V30" s="38">
        <f t="shared" si="10"/>
        <v>0</v>
      </c>
      <c r="W30" s="36" t="e">
        <f t="shared" si="3"/>
        <v>#DIV/0!</v>
      </c>
      <c r="X30" s="40"/>
      <c r="Y30" s="12">
        <v>4</v>
      </c>
      <c r="Z30" s="12"/>
      <c r="AA30" s="12"/>
    </row>
    <row r="31" spans="1:27" ht="15.6">
      <c r="A31" s="5">
        <v>43252</v>
      </c>
      <c r="B31" s="22"/>
      <c r="C31" s="22"/>
      <c r="D31" s="7">
        <f>Template!E31</f>
        <v>0</v>
      </c>
      <c r="E31" s="7">
        <f>Template!F31</f>
        <v>0</v>
      </c>
      <c r="F31" s="8"/>
      <c r="G31" s="31">
        <f>Template!H31</f>
        <v>0</v>
      </c>
      <c r="H31" s="31">
        <f>Template!I31</f>
        <v>0</v>
      </c>
      <c r="I31" s="31">
        <f>Template!J31</f>
        <v>0</v>
      </c>
      <c r="J31" s="31">
        <f>Template!K31</f>
        <v>0</v>
      </c>
      <c r="K31" s="31">
        <f>Template!L31</f>
        <v>0</v>
      </c>
      <c r="L31" s="31">
        <f>Template!M31</f>
        <v>0</v>
      </c>
      <c r="M31" s="8"/>
      <c r="N31" s="20">
        <f t="shared" si="0"/>
        <v>0</v>
      </c>
      <c r="O31" s="10">
        <f t="shared" si="6"/>
        <v>0</v>
      </c>
      <c r="P31" s="33">
        <f t="shared" si="7"/>
        <v>0</v>
      </c>
      <c r="Q31" s="36" t="e">
        <f t="shared" si="1"/>
        <v>#DIV/0!</v>
      </c>
      <c r="R31" s="34">
        <f t="shared" si="5"/>
        <v>0</v>
      </c>
      <c r="S31" s="10">
        <f t="shared" si="8"/>
        <v>0</v>
      </c>
      <c r="T31" s="33">
        <f t="shared" si="9"/>
        <v>0</v>
      </c>
      <c r="U31" s="36" t="e">
        <f t="shared" si="2"/>
        <v>#DIV/0!</v>
      </c>
      <c r="V31" s="38">
        <f t="shared" si="10"/>
        <v>0</v>
      </c>
      <c r="W31" s="36" t="e">
        <f t="shared" si="3"/>
        <v>#DIV/0!</v>
      </c>
      <c r="X31" s="40"/>
      <c r="Y31" s="12">
        <v>4</v>
      </c>
      <c r="Z31" s="12"/>
      <c r="AA31" s="12"/>
    </row>
    <row r="32" spans="1:27" ht="15.6">
      <c r="A32" s="5">
        <v>43282</v>
      </c>
      <c r="B32" s="22"/>
      <c r="C32" s="22"/>
      <c r="D32" s="7">
        <f>Template!E32</f>
        <v>0</v>
      </c>
      <c r="E32" s="7">
        <f>Template!F32</f>
        <v>0</v>
      </c>
      <c r="F32" s="8"/>
      <c r="G32" s="31">
        <f>Template!H32</f>
        <v>0</v>
      </c>
      <c r="H32" s="31">
        <f>Template!I32</f>
        <v>0</v>
      </c>
      <c r="I32" s="31">
        <f>Template!J32</f>
        <v>0</v>
      </c>
      <c r="J32" s="31">
        <f>Template!K32</f>
        <v>0</v>
      </c>
      <c r="K32" s="31">
        <f>Template!L32</f>
        <v>0</v>
      </c>
      <c r="L32" s="31">
        <f>Template!M32</f>
        <v>0</v>
      </c>
      <c r="M32" s="8"/>
      <c r="N32" s="20">
        <f t="shared" si="0"/>
        <v>0</v>
      </c>
      <c r="O32" s="10">
        <f t="shared" si="6"/>
        <v>0</v>
      </c>
      <c r="P32" s="33">
        <f t="shared" si="7"/>
        <v>0</v>
      </c>
      <c r="Q32" s="36" t="e">
        <f t="shared" si="1"/>
        <v>#DIV/0!</v>
      </c>
      <c r="R32" s="34">
        <f t="shared" si="5"/>
        <v>0</v>
      </c>
      <c r="S32" s="10">
        <f t="shared" si="8"/>
        <v>0</v>
      </c>
      <c r="T32" s="33">
        <f t="shared" si="9"/>
        <v>0</v>
      </c>
      <c r="U32" s="36" t="e">
        <f t="shared" si="2"/>
        <v>#DIV/0!</v>
      </c>
      <c r="V32" s="38">
        <f t="shared" si="10"/>
        <v>0</v>
      </c>
      <c r="W32" s="36" t="e">
        <f t="shared" si="3"/>
        <v>#DIV/0!</v>
      </c>
      <c r="X32" s="40"/>
      <c r="Y32" s="12">
        <v>4</v>
      </c>
      <c r="Z32" s="12"/>
      <c r="AA32" s="12"/>
    </row>
    <row r="33" spans="1:27" ht="15.6">
      <c r="A33" s="5">
        <v>43313</v>
      </c>
      <c r="B33" s="22"/>
      <c r="C33" s="22"/>
      <c r="D33" s="7">
        <f>Template!E33</f>
        <v>0</v>
      </c>
      <c r="E33" s="7">
        <f>Template!F33</f>
        <v>0</v>
      </c>
      <c r="F33" s="8"/>
      <c r="G33" s="31">
        <f>Template!H33</f>
        <v>0</v>
      </c>
      <c r="H33" s="31">
        <f>Template!I33</f>
        <v>0</v>
      </c>
      <c r="I33" s="31">
        <f>Template!J33</f>
        <v>0</v>
      </c>
      <c r="J33" s="31">
        <f>Template!K33</f>
        <v>0</v>
      </c>
      <c r="K33" s="31">
        <f>Template!L33</f>
        <v>0</v>
      </c>
      <c r="L33" s="31">
        <f>Template!M33</f>
        <v>0</v>
      </c>
      <c r="M33" s="8"/>
      <c r="N33" s="20">
        <f t="shared" si="0"/>
        <v>0</v>
      </c>
      <c r="O33" s="10">
        <f t="shared" si="6"/>
        <v>0</v>
      </c>
      <c r="P33" s="33">
        <f t="shared" si="7"/>
        <v>0</v>
      </c>
      <c r="Q33" s="36" t="e">
        <f t="shared" si="1"/>
        <v>#DIV/0!</v>
      </c>
      <c r="R33" s="34">
        <f t="shared" si="5"/>
        <v>0</v>
      </c>
      <c r="S33" s="10">
        <f t="shared" si="8"/>
        <v>0</v>
      </c>
      <c r="T33" s="33">
        <f t="shared" si="9"/>
        <v>0</v>
      </c>
      <c r="U33" s="36" t="e">
        <f t="shared" si="2"/>
        <v>#DIV/0!</v>
      </c>
      <c r="V33" s="38">
        <f t="shared" si="10"/>
        <v>0</v>
      </c>
      <c r="W33" s="36" t="e">
        <f t="shared" si="3"/>
        <v>#DIV/0!</v>
      </c>
      <c r="X33" s="40"/>
      <c r="Y33" s="12">
        <v>4</v>
      </c>
      <c r="Z33" s="12"/>
      <c r="AA33" s="12"/>
    </row>
    <row r="34" spans="1:27" ht="15.6">
      <c r="A34" s="5">
        <v>43344</v>
      </c>
      <c r="B34" s="22"/>
      <c r="C34" s="22"/>
      <c r="D34" s="7">
        <f>Template!E34</f>
        <v>0</v>
      </c>
      <c r="E34" s="7">
        <f>Template!F34</f>
        <v>0</v>
      </c>
      <c r="G34" s="31">
        <f>Template!H34</f>
        <v>0</v>
      </c>
      <c r="H34" s="31">
        <f>Template!I34</f>
        <v>0</v>
      </c>
      <c r="I34" s="31">
        <f>Template!J34</f>
        <v>0</v>
      </c>
      <c r="J34" s="31">
        <f>Template!K34</f>
        <v>0</v>
      </c>
      <c r="K34" s="31">
        <f>Template!L34</f>
        <v>0</v>
      </c>
      <c r="L34" s="31">
        <f>Template!M34</f>
        <v>0</v>
      </c>
      <c r="N34" s="20">
        <f t="shared" ref="N34:N58" si="11">SUM(B34:E34)</f>
        <v>0</v>
      </c>
      <c r="O34" s="10">
        <f t="shared" si="6"/>
        <v>0</v>
      </c>
      <c r="P34" s="33">
        <f t="shared" si="7"/>
        <v>0</v>
      </c>
      <c r="Q34" s="36" t="e">
        <f t="shared" ref="Q34:Q58" si="12">(P34*1000000)/O34</f>
        <v>#DIV/0!</v>
      </c>
      <c r="R34" s="34">
        <f t="shared" si="5"/>
        <v>0</v>
      </c>
      <c r="S34" s="10">
        <f t="shared" si="8"/>
        <v>0</v>
      </c>
      <c r="T34" s="33">
        <f t="shared" si="9"/>
        <v>0</v>
      </c>
      <c r="U34" s="36" t="e">
        <f t="shared" si="2"/>
        <v>#DIV/0!</v>
      </c>
      <c r="V34" s="38">
        <f t="shared" si="10"/>
        <v>0</v>
      </c>
      <c r="W34" s="36" t="e">
        <f t="shared" si="3"/>
        <v>#DIV/0!</v>
      </c>
      <c r="X34" s="41"/>
      <c r="Y34" s="1">
        <v>4</v>
      </c>
      <c r="Z34" s="1"/>
      <c r="AA34" s="1"/>
    </row>
    <row r="35" spans="1:27" ht="15.6">
      <c r="A35" s="5">
        <v>43374</v>
      </c>
      <c r="B35" s="22"/>
      <c r="C35" s="22"/>
      <c r="D35" s="7">
        <f>Template!E35</f>
        <v>0</v>
      </c>
      <c r="E35" s="7">
        <f>Template!F35</f>
        <v>0</v>
      </c>
      <c r="G35" s="31">
        <f>Template!H35</f>
        <v>0</v>
      </c>
      <c r="H35" s="31">
        <f>Template!I35</f>
        <v>0</v>
      </c>
      <c r="I35" s="31">
        <f>Template!J35</f>
        <v>0</v>
      </c>
      <c r="J35" s="31">
        <f>Template!K35</f>
        <v>0</v>
      </c>
      <c r="K35" s="31">
        <f>Template!L35</f>
        <v>0</v>
      </c>
      <c r="L35" s="31">
        <f>Template!M35</f>
        <v>0</v>
      </c>
      <c r="N35" s="20">
        <f t="shared" si="11"/>
        <v>0</v>
      </c>
      <c r="O35" s="10">
        <f t="shared" si="6"/>
        <v>0</v>
      </c>
      <c r="P35" s="33">
        <f t="shared" si="7"/>
        <v>0</v>
      </c>
      <c r="Q35" s="36" t="e">
        <f t="shared" si="12"/>
        <v>#DIV/0!</v>
      </c>
      <c r="R35" s="34">
        <f t="shared" si="5"/>
        <v>0</v>
      </c>
      <c r="S35" s="10">
        <f t="shared" si="8"/>
        <v>0</v>
      </c>
      <c r="T35" s="33">
        <f t="shared" si="9"/>
        <v>0</v>
      </c>
      <c r="U35" s="36" t="e">
        <f t="shared" si="2"/>
        <v>#DIV/0!</v>
      </c>
      <c r="V35" s="38">
        <f t="shared" si="10"/>
        <v>0</v>
      </c>
      <c r="W35" s="36" t="e">
        <f t="shared" si="3"/>
        <v>#DIV/0!</v>
      </c>
      <c r="X35" s="41"/>
      <c r="Y35" s="1">
        <v>4</v>
      </c>
      <c r="Z35" s="1"/>
      <c r="AA35" s="1"/>
    </row>
    <row r="36" spans="1:27" ht="15.6">
      <c r="A36" s="5">
        <v>43405</v>
      </c>
      <c r="B36" s="22"/>
      <c r="C36" s="22"/>
      <c r="D36" s="7">
        <f>Template!E36</f>
        <v>0</v>
      </c>
      <c r="E36" s="7">
        <f>Template!F36</f>
        <v>0</v>
      </c>
      <c r="G36" s="31">
        <f>Template!H36</f>
        <v>0</v>
      </c>
      <c r="H36" s="31">
        <f>Template!I36</f>
        <v>0</v>
      </c>
      <c r="I36" s="31">
        <f>Template!J36</f>
        <v>0</v>
      </c>
      <c r="J36" s="31">
        <f>Template!K36</f>
        <v>0</v>
      </c>
      <c r="K36" s="31">
        <f>Template!L36</f>
        <v>0</v>
      </c>
      <c r="L36" s="31">
        <f>Template!M36</f>
        <v>0</v>
      </c>
      <c r="N36" s="20">
        <f t="shared" si="11"/>
        <v>0</v>
      </c>
      <c r="O36" s="10">
        <f t="shared" si="6"/>
        <v>0</v>
      </c>
      <c r="P36" s="33">
        <f t="shared" si="7"/>
        <v>0</v>
      </c>
      <c r="Q36" s="36" t="e">
        <f t="shared" si="12"/>
        <v>#DIV/0!</v>
      </c>
      <c r="R36" s="34">
        <f t="shared" si="5"/>
        <v>0</v>
      </c>
      <c r="S36" s="10">
        <f t="shared" si="8"/>
        <v>0</v>
      </c>
      <c r="T36" s="33">
        <f t="shared" si="9"/>
        <v>0</v>
      </c>
      <c r="U36" s="36" t="e">
        <f t="shared" si="2"/>
        <v>#DIV/0!</v>
      </c>
      <c r="V36" s="38">
        <f t="shared" si="10"/>
        <v>0</v>
      </c>
      <c r="W36" s="36" t="e">
        <f t="shared" si="3"/>
        <v>#DIV/0!</v>
      </c>
      <c r="X36" s="41"/>
      <c r="Y36" s="1">
        <v>4</v>
      </c>
      <c r="Z36" s="1"/>
      <c r="AA36" s="1"/>
    </row>
    <row r="37" spans="1:27" ht="15.6">
      <c r="A37" s="5">
        <v>43435</v>
      </c>
      <c r="B37" s="22"/>
      <c r="C37" s="22"/>
      <c r="D37" s="7">
        <f>Template!E37</f>
        <v>0</v>
      </c>
      <c r="E37" s="7">
        <f>Template!F37</f>
        <v>0</v>
      </c>
      <c r="G37" s="31">
        <f>Template!H37</f>
        <v>0</v>
      </c>
      <c r="H37" s="31">
        <f>Template!I37</f>
        <v>0</v>
      </c>
      <c r="I37" s="31">
        <f>Template!J37</f>
        <v>0</v>
      </c>
      <c r="J37" s="31">
        <f>Template!K37</f>
        <v>0</v>
      </c>
      <c r="K37" s="31">
        <f>Template!L37</f>
        <v>0</v>
      </c>
      <c r="L37" s="31">
        <f>Template!M37</f>
        <v>0</v>
      </c>
      <c r="N37" s="20">
        <f t="shared" si="11"/>
        <v>0</v>
      </c>
      <c r="O37" s="10">
        <f t="shared" si="6"/>
        <v>0</v>
      </c>
      <c r="P37" s="33">
        <f t="shared" si="7"/>
        <v>0</v>
      </c>
      <c r="Q37" s="36" t="e">
        <f t="shared" si="12"/>
        <v>#DIV/0!</v>
      </c>
      <c r="R37" s="34">
        <f t="shared" si="5"/>
        <v>0</v>
      </c>
      <c r="S37" s="10">
        <f t="shared" si="8"/>
        <v>0</v>
      </c>
      <c r="T37" s="33">
        <f t="shared" si="9"/>
        <v>0</v>
      </c>
      <c r="U37" s="36" t="e">
        <f t="shared" si="2"/>
        <v>#DIV/0!</v>
      </c>
      <c r="V37" s="38">
        <f t="shared" si="10"/>
        <v>0</v>
      </c>
      <c r="W37" s="36" t="e">
        <f t="shared" si="3"/>
        <v>#DIV/0!</v>
      </c>
      <c r="X37" s="41"/>
      <c r="Y37" s="1">
        <v>4</v>
      </c>
      <c r="Z37" s="1"/>
      <c r="AA37" s="1"/>
    </row>
    <row r="38" spans="1:27" ht="15.6">
      <c r="A38" s="5">
        <v>43466</v>
      </c>
      <c r="B38" s="22"/>
      <c r="C38" s="22"/>
      <c r="D38" s="7">
        <f>Template!E38</f>
        <v>0</v>
      </c>
      <c r="E38" s="7">
        <f>Template!F38</f>
        <v>0</v>
      </c>
      <c r="G38" s="31">
        <f>Template!H38</f>
        <v>0</v>
      </c>
      <c r="H38" s="31">
        <f>Template!I38</f>
        <v>0</v>
      </c>
      <c r="I38" s="31">
        <f>Template!J38</f>
        <v>0</v>
      </c>
      <c r="J38" s="31">
        <f>Template!K38</f>
        <v>0</v>
      </c>
      <c r="K38" s="31">
        <f>Template!L38</f>
        <v>0</v>
      </c>
      <c r="L38" s="31">
        <f>Template!M38</f>
        <v>0</v>
      </c>
      <c r="N38" s="20">
        <f t="shared" si="11"/>
        <v>0</v>
      </c>
      <c r="O38" s="10">
        <f t="shared" si="6"/>
        <v>0</v>
      </c>
      <c r="P38" s="33">
        <f t="shared" si="7"/>
        <v>0</v>
      </c>
      <c r="Q38" s="36" t="e">
        <f t="shared" si="12"/>
        <v>#DIV/0!</v>
      </c>
      <c r="R38" s="34">
        <f t="shared" si="5"/>
        <v>0</v>
      </c>
      <c r="S38" s="10">
        <f t="shared" si="8"/>
        <v>0</v>
      </c>
      <c r="T38" s="33">
        <f t="shared" si="9"/>
        <v>0</v>
      </c>
      <c r="U38" s="36" t="e">
        <f t="shared" si="2"/>
        <v>#DIV/0!</v>
      </c>
      <c r="V38" s="38">
        <f t="shared" si="10"/>
        <v>0</v>
      </c>
      <c r="W38" s="36" t="e">
        <f t="shared" si="3"/>
        <v>#DIV/0!</v>
      </c>
      <c r="X38" s="41"/>
      <c r="Y38" s="1"/>
      <c r="Z38" s="1">
        <v>3.5</v>
      </c>
      <c r="AA38" s="1"/>
    </row>
    <row r="39" spans="1:27" ht="15.6">
      <c r="A39" s="5">
        <v>43497</v>
      </c>
      <c r="B39" s="22"/>
      <c r="C39" s="22"/>
      <c r="D39" s="7">
        <f>Template!E39</f>
        <v>0</v>
      </c>
      <c r="E39" s="7">
        <f>Template!F39</f>
        <v>0</v>
      </c>
      <c r="G39" s="31">
        <f>Template!H39</f>
        <v>0</v>
      </c>
      <c r="H39" s="31">
        <f>Template!I39</f>
        <v>0</v>
      </c>
      <c r="I39" s="31">
        <f>Template!J39</f>
        <v>0</v>
      </c>
      <c r="J39" s="31">
        <f>Template!K39</f>
        <v>0</v>
      </c>
      <c r="K39" s="31">
        <f>Template!L39</f>
        <v>0</v>
      </c>
      <c r="L39" s="31">
        <f>Template!M39</f>
        <v>0</v>
      </c>
      <c r="N39" s="20">
        <f t="shared" si="11"/>
        <v>0</v>
      </c>
      <c r="O39" s="10">
        <f t="shared" si="6"/>
        <v>0</v>
      </c>
      <c r="P39" s="33">
        <f t="shared" si="7"/>
        <v>0</v>
      </c>
      <c r="Q39" s="36" t="e">
        <f t="shared" si="12"/>
        <v>#DIV/0!</v>
      </c>
      <c r="R39" s="34">
        <f t="shared" si="5"/>
        <v>0</v>
      </c>
      <c r="S39" s="10">
        <f t="shared" si="8"/>
        <v>0</v>
      </c>
      <c r="T39" s="33">
        <f t="shared" si="9"/>
        <v>0</v>
      </c>
      <c r="U39" s="36" t="e">
        <f t="shared" si="2"/>
        <v>#DIV/0!</v>
      </c>
      <c r="V39" s="38">
        <f t="shared" si="10"/>
        <v>0</v>
      </c>
      <c r="W39" s="36" t="e">
        <f t="shared" si="3"/>
        <v>#DIV/0!</v>
      </c>
      <c r="X39" s="41"/>
      <c r="Y39" s="1"/>
      <c r="Z39" s="1">
        <v>3.5</v>
      </c>
      <c r="AA39" s="1"/>
    </row>
    <row r="40" spans="1:27" ht="15.6">
      <c r="A40" s="5">
        <v>43525</v>
      </c>
      <c r="B40" s="22"/>
      <c r="C40" s="22"/>
      <c r="D40" s="7">
        <f>Template!E40</f>
        <v>0</v>
      </c>
      <c r="E40" s="7">
        <f>Template!F40</f>
        <v>0</v>
      </c>
      <c r="G40" s="31">
        <f>Template!H40</f>
        <v>0</v>
      </c>
      <c r="H40" s="31">
        <f>Template!I40</f>
        <v>0</v>
      </c>
      <c r="I40" s="31">
        <f>Template!J40</f>
        <v>0</v>
      </c>
      <c r="J40" s="31">
        <f>Template!K40</f>
        <v>0</v>
      </c>
      <c r="K40" s="31">
        <f>Template!L40</f>
        <v>0</v>
      </c>
      <c r="L40" s="31">
        <f>Template!M40</f>
        <v>0</v>
      </c>
      <c r="N40" s="20">
        <f t="shared" si="11"/>
        <v>0</v>
      </c>
      <c r="O40" s="10">
        <f t="shared" si="6"/>
        <v>0</v>
      </c>
      <c r="P40" s="33">
        <f t="shared" si="7"/>
        <v>0</v>
      </c>
      <c r="Q40" s="36" t="e">
        <f t="shared" si="12"/>
        <v>#DIV/0!</v>
      </c>
      <c r="R40" s="34">
        <f t="shared" si="5"/>
        <v>0</v>
      </c>
      <c r="S40" s="10">
        <f t="shared" si="8"/>
        <v>0</v>
      </c>
      <c r="T40" s="33">
        <f t="shared" si="9"/>
        <v>0</v>
      </c>
      <c r="U40" s="36" t="e">
        <f t="shared" si="2"/>
        <v>#DIV/0!</v>
      </c>
      <c r="V40" s="38">
        <f t="shared" si="10"/>
        <v>0</v>
      </c>
      <c r="W40" s="36" t="e">
        <f t="shared" si="3"/>
        <v>#DIV/0!</v>
      </c>
      <c r="X40" s="41"/>
      <c r="Y40" s="1"/>
      <c r="Z40" s="1">
        <v>3.5</v>
      </c>
      <c r="AA40" s="1"/>
    </row>
    <row r="41" spans="1:27" ht="15.6">
      <c r="A41" s="5">
        <v>43556</v>
      </c>
      <c r="B41" s="22"/>
      <c r="C41" s="22"/>
      <c r="D41" s="7">
        <f>Template!E41</f>
        <v>0</v>
      </c>
      <c r="E41" s="7">
        <f>Template!F41</f>
        <v>0</v>
      </c>
      <c r="G41" s="31">
        <f>Template!H41</f>
        <v>0</v>
      </c>
      <c r="H41" s="31">
        <f>Template!I41</f>
        <v>0</v>
      </c>
      <c r="I41" s="31">
        <f>Template!J41</f>
        <v>0</v>
      </c>
      <c r="J41" s="31">
        <f>Template!K41</f>
        <v>0</v>
      </c>
      <c r="K41" s="31">
        <f>Template!L41</f>
        <v>0</v>
      </c>
      <c r="L41" s="31">
        <f>Template!M41</f>
        <v>0</v>
      </c>
      <c r="N41" s="20">
        <f t="shared" si="11"/>
        <v>0</v>
      </c>
      <c r="O41" s="10">
        <f t="shared" si="6"/>
        <v>0</v>
      </c>
      <c r="P41" s="33">
        <f t="shared" si="7"/>
        <v>0</v>
      </c>
      <c r="Q41" s="36" t="e">
        <f t="shared" si="12"/>
        <v>#DIV/0!</v>
      </c>
      <c r="R41" s="34">
        <f t="shared" si="5"/>
        <v>0</v>
      </c>
      <c r="S41" s="10">
        <f t="shared" si="8"/>
        <v>0</v>
      </c>
      <c r="T41" s="33">
        <f t="shared" si="9"/>
        <v>0</v>
      </c>
      <c r="U41" s="36" t="e">
        <f t="shared" si="2"/>
        <v>#DIV/0!</v>
      </c>
      <c r="V41" s="38">
        <f t="shared" si="10"/>
        <v>0</v>
      </c>
      <c r="W41" s="36" t="e">
        <f t="shared" si="3"/>
        <v>#DIV/0!</v>
      </c>
      <c r="X41" s="41"/>
      <c r="Y41" s="1"/>
      <c r="Z41" s="1">
        <v>3.5</v>
      </c>
      <c r="AA41" s="1"/>
    </row>
    <row r="42" spans="1:27" ht="15.6">
      <c r="A42" s="5">
        <v>43586</v>
      </c>
      <c r="B42" s="22"/>
      <c r="C42" s="22"/>
      <c r="D42" s="7">
        <f>Template!E42</f>
        <v>0</v>
      </c>
      <c r="E42" s="7">
        <f>Template!F42</f>
        <v>0</v>
      </c>
      <c r="G42" s="31">
        <f>Template!H42</f>
        <v>0</v>
      </c>
      <c r="H42" s="31">
        <f>Template!I42</f>
        <v>0</v>
      </c>
      <c r="I42" s="31">
        <f>Template!J42</f>
        <v>0</v>
      </c>
      <c r="J42" s="31">
        <f>Template!K42</f>
        <v>0</v>
      </c>
      <c r="K42" s="31">
        <f>Template!L42</f>
        <v>0</v>
      </c>
      <c r="L42" s="31">
        <f>Template!M42</f>
        <v>0</v>
      </c>
      <c r="N42" s="20">
        <f t="shared" si="11"/>
        <v>0</v>
      </c>
      <c r="O42" s="10">
        <f t="shared" si="6"/>
        <v>0</v>
      </c>
      <c r="P42" s="33">
        <f t="shared" si="7"/>
        <v>0</v>
      </c>
      <c r="Q42" s="36" t="e">
        <f t="shared" si="12"/>
        <v>#DIV/0!</v>
      </c>
      <c r="R42" s="34">
        <f t="shared" si="5"/>
        <v>0</v>
      </c>
      <c r="S42" s="10">
        <f t="shared" si="8"/>
        <v>0</v>
      </c>
      <c r="T42" s="33">
        <f t="shared" si="9"/>
        <v>0</v>
      </c>
      <c r="U42" s="36" t="e">
        <f t="shared" si="2"/>
        <v>#DIV/0!</v>
      </c>
      <c r="V42" s="38">
        <f t="shared" si="10"/>
        <v>0</v>
      </c>
      <c r="W42" s="36" t="e">
        <f t="shared" si="3"/>
        <v>#DIV/0!</v>
      </c>
      <c r="X42" s="41"/>
      <c r="Y42" s="1"/>
      <c r="Z42" s="1">
        <v>3.5</v>
      </c>
      <c r="AA42" s="1"/>
    </row>
    <row r="43" spans="1:27" ht="15.6">
      <c r="A43" s="5">
        <v>43617</v>
      </c>
      <c r="B43" s="22"/>
      <c r="C43" s="22"/>
      <c r="D43" s="7">
        <f>Template!E43</f>
        <v>0</v>
      </c>
      <c r="E43" s="7">
        <f>Template!F43</f>
        <v>0</v>
      </c>
      <c r="G43" s="31">
        <f>Template!H43</f>
        <v>0</v>
      </c>
      <c r="H43" s="31">
        <f>Template!I43</f>
        <v>0</v>
      </c>
      <c r="I43" s="31">
        <f>Template!J43</f>
        <v>0</v>
      </c>
      <c r="J43" s="31">
        <f>Template!K43</f>
        <v>0</v>
      </c>
      <c r="K43" s="31">
        <f>Template!L43</f>
        <v>0</v>
      </c>
      <c r="L43" s="31">
        <f>Template!M43</f>
        <v>0</v>
      </c>
      <c r="N43" s="20">
        <f t="shared" si="11"/>
        <v>0</v>
      </c>
      <c r="O43" s="10">
        <f t="shared" si="6"/>
        <v>0</v>
      </c>
      <c r="P43" s="33">
        <f t="shared" si="7"/>
        <v>0</v>
      </c>
      <c r="Q43" s="36" t="e">
        <f t="shared" si="12"/>
        <v>#DIV/0!</v>
      </c>
      <c r="R43" s="34">
        <f t="shared" si="5"/>
        <v>0</v>
      </c>
      <c r="S43" s="10">
        <f t="shared" si="8"/>
        <v>0</v>
      </c>
      <c r="T43" s="33">
        <f t="shared" si="9"/>
        <v>0</v>
      </c>
      <c r="U43" s="36" t="e">
        <f t="shared" si="2"/>
        <v>#DIV/0!</v>
      </c>
      <c r="V43" s="38">
        <f t="shared" si="10"/>
        <v>0</v>
      </c>
      <c r="W43" s="36" t="e">
        <f t="shared" si="3"/>
        <v>#DIV/0!</v>
      </c>
      <c r="X43" s="41"/>
      <c r="Y43" s="1"/>
      <c r="Z43" s="1">
        <v>3.5</v>
      </c>
      <c r="AA43" s="1"/>
    </row>
    <row r="44" spans="1:27" ht="15.6">
      <c r="A44" s="5">
        <v>43647</v>
      </c>
      <c r="B44" s="22"/>
      <c r="C44" s="22"/>
      <c r="D44" s="7">
        <f>Template!E44</f>
        <v>0</v>
      </c>
      <c r="E44" s="7">
        <f>Template!F44</f>
        <v>0</v>
      </c>
      <c r="G44" s="31">
        <f>Template!H44</f>
        <v>0</v>
      </c>
      <c r="H44" s="31">
        <f>Template!I44</f>
        <v>0</v>
      </c>
      <c r="I44" s="31">
        <f>Template!J44</f>
        <v>0</v>
      </c>
      <c r="J44" s="31">
        <f>Template!K44</f>
        <v>0</v>
      </c>
      <c r="K44" s="31">
        <f>Template!L44</f>
        <v>0</v>
      </c>
      <c r="L44" s="31">
        <f>Template!M44</f>
        <v>0</v>
      </c>
      <c r="N44" s="20">
        <f t="shared" si="11"/>
        <v>0</v>
      </c>
      <c r="O44" s="10">
        <f t="shared" si="6"/>
        <v>0</v>
      </c>
      <c r="P44" s="33">
        <f t="shared" si="7"/>
        <v>0</v>
      </c>
      <c r="Q44" s="36" t="e">
        <f t="shared" si="12"/>
        <v>#DIV/0!</v>
      </c>
      <c r="R44" s="34">
        <f t="shared" si="5"/>
        <v>0</v>
      </c>
      <c r="S44" s="10">
        <f t="shared" si="8"/>
        <v>0</v>
      </c>
      <c r="T44" s="33">
        <f t="shared" si="9"/>
        <v>0</v>
      </c>
      <c r="U44" s="36" t="e">
        <f t="shared" si="2"/>
        <v>#DIV/0!</v>
      </c>
      <c r="V44" s="38">
        <f t="shared" si="10"/>
        <v>0</v>
      </c>
      <c r="W44" s="36" t="e">
        <f t="shared" si="3"/>
        <v>#DIV/0!</v>
      </c>
      <c r="X44" s="41"/>
      <c r="Y44" s="1"/>
      <c r="Z44" s="1">
        <v>3.5</v>
      </c>
      <c r="AA44" s="1"/>
    </row>
    <row r="45" spans="1:27" ht="15.6">
      <c r="A45" s="5">
        <v>43678</v>
      </c>
      <c r="B45" s="22"/>
      <c r="C45" s="22"/>
      <c r="D45" s="7">
        <f>Template!E45</f>
        <v>0</v>
      </c>
      <c r="E45" s="7">
        <f>Template!F45</f>
        <v>0</v>
      </c>
      <c r="G45" s="31">
        <f>Template!H45</f>
        <v>0</v>
      </c>
      <c r="H45" s="31">
        <f>Template!I45</f>
        <v>0</v>
      </c>
      <c r="I45" s="31">
        <f>Template!J45</f>
        <v>0</v>
      </c>
      <c r="J45" s="31">
        <f>Template!K45</f>
        <v>0</v>
      </c>
      <c r="K45" s="31">
        <f>Template!L45</f>
        <v>0</v>
      </c>
      <c r="L45" s="31">
        <f>Template!M45</f>
        <v>0</v>
      </c>
      <c r="N45" s="20">
        <f t="shared" si="11"/>
        <v>0</v>
      </c>
      <c r="O45" s="10">
        <f t="shared" si="6"/>
        <v>0</v>
      </c>
      <c r="P45" s="33">
        <f t="shared" si="7"/>
        <v>0</v>
      </c>
      <c r="Q45" s="36" t="e">
        <f t="shared" si="12"/>
        <v>#DIV/0!</v>
      </c>
      <c r="R45" s="34">
        <f t="shared" si="5"/>
        <v>0</v>
      </c>
      <c r="S45" s="10">
        <f t="shared" si="8"/>
        <v>0</v>
      </c>
      <c r="T45" s="33">
        <f t="shared" si="9"/>
        <v>0</v>
      </c>
      <c r="U45" s="36" t="e">
        <f t="shared" si="2"/>
        <v>#DIV/0!</v>
      </c>
      <c r="V45" s="38">
        <f t="shared" si="10"/>
        <v>0</v>
      </c>
      <c r="W45" s="36" t="e">
        <f t="shared" si="3"/>
        <v>#DIV/0!</v>
      </c>
      <c r="X45" s="41"/>
      <c r="Y45" s="1"/>
      <c r="Z45" s="1">
        <v>3.5</v>
      </c>
      <c r="AA45" s="1"/>
    </row>
    <row r="46" spans="1:27" ht="15.6">
      <c r="A46" s="5">
        <v>43709</v>
      </c>
      <c r="B46" s="22"/>
      <c r="C46" s="22"/>
      <c r="D46" s="7">
        <f>Template!E46</f>
        <v>0</v>
      </c>
      <c r="E46" s="7">
        <f>Template!F46</f>
        <v>0</v>
      </c>
      <c r="G46" s="31">
        <f>Template!H46</f>
        <v>0</v>
      </c>
      <c r="H46" s="31">
        <f>Template!I46</f>
        <v>0</v>
      </c>
      <c r="I46" s="31">
        <f>Template!J46</f>
        <v>0</v>
      </c>
      <c r="J46" s="31">
        <f>Template!K46</f>
        <v>0</v>
      </c>
      <c r="K46" s="31">
        <f>Template!L46</f>
        <v>0</v>
      </c>
      <c r="L46" s="31">
        <f>Template!M46</f>
        <v>0</v>
      </c>
      <c r="N46" s="20">
        <f t="shared" si="11"/>
        <v>0</v>
      </c>
      <c r="O46" s="10">
        <f t="shared" si="6"/>
        <v>0</v>
      </c>
      <c r="P46" s="33">
        <f t="shared" si="7"/>
        <v>0</v>
      </c>
      <c r="Q46" s="36" t="e">
        <f t="shared" si="12"/>
        <v>#DIV/0!</v>
      </c>
      <c r="R46" s="34">
        <f t="shared" si="5"/>
        <v>0</v>
      </c>
      <c r="S46" s="10">
        <f t="shared" si="8"/>
        <v>0</v>
      </c>
      <c r="T46" s="33">
        <f t="shared" si="9"/>
        <v>0</v>
      </c>
      <c r="U46" s="36" t="e">
        <f t="shared" si="2"/>
        <v>#DIV/0!</v>
      </c>
      <c r="V46" s="38">
        <f t="shared" si="10"/>
        <v>0</v>
      </c>
      <c r="W46" s="36" t="e">
        <f t="shared" si="3"/>
        <v>#DIV/0!</v>
      </c>
      <c r="X46" s="41"/>
      <c r="Y46" s="1"/>
      <c r="Z46" s="1">
        <v>3.5</v>
      </c>
      <c r="AA46" s="1"/>
    </row>
    <row r="47" spans="1:27" ht="15.6">
      <c r="A47" s="5">
        <v>43739</v>
      </c>
      <c r="B47" s="22"/>
      <c r="C47" s="22"/>
      <c r="D47" s="7">
        <f>Template!E47</f>
        <v>0</v>
      </c>
      <c r="E47" s="7">
        <f>Template!F47</f>
        <v>0</v>
      </c>
      <c r="G47" s="31">
        <f>Template!H47</f>
        <v>0</v>
      </c>
      <c r="H47" s="31">
        <f>Template!I47</f>
        <v>0</v>
      </c>
      <c r="I47" s="31">
        <f>Template!J47</f>
        <v>0</v>
      </c>
      <c r="J47" s="31">
        <f>Template!K47</f>
        <v>0</v>
      </c>
      <c r="K47" s="31">
        <f>Template!L47</f>
        <v>0</v>
      </c>
      <c r="L47" s="31">
        <f>Template!M47</f>
        <v>0</v>
      </c>
      <c r="N47" s="20">
        <f t="shared" si="11"/>
        <v>0</v>
      </c>
      <c r="O47" s="10">
        <f t="shared" si="6"/>
        <v>0</v>
      </c>
      <c r="P47" s="33">
        <f t="shared" si="7"/>
        <v>0</v>
      </c>
      <c r="Q47" s="36" t="e">
        <f t="shared" si="12"/>
        <v>#DIV/0!</v>
      </c>
      <c r="R47" s="34">
        <f t="shared" si="5"/>
        <v>0</v>
      </c>
      <c r="S47" s="10">
        <f t="shared" si="8"/>
        <v>0</v>
      </c>
      <c r="T47" s="33">
        <f t="shared" si="9"/>
        <v>0</v>
      </c>
      <c r="U47" s="36" t="e">
        <f t="shared" si="2"/>
        <v>#DIV/0!</v>
      </c>
      <c r="V47" s="38">
        <f t="shared" si="10"/>
        <v>0</v>
      </c>
      <c r="W47" s="36" t="e">
        <f t="shared" si="3"/>
        <v>#DIV/0!</v>
      </c>
      <c r="X47" s="41"/>
      <c r="Y47" s="1"/>
      <c r="Z47" s="1">
        <v>3.5</v>
      </c>
      <c r="AA47" s="1"/>
    </row>
    <row r="48" spans="1:27" ht="15.6">
      <c r="A48" s="5">
        <v>43770</v>
      </c>
      <c r="B48" s="22"/>
      <c r="C48" s="22"/>
      <c r="D48" s="7">
        <f>Template!E48</f>
        <v>0</v>
      </c>
      <c r="E48" s="7">
        <f>Template!F48</f>
        <v>0</v>
      </c>
      <c r="G48" s="31">
        <f>Template!H48</f>
        <v>0</v>
      </c>
      <c r="H48" s="31">
        <f>Template!I48</f>
        <v>0</v>
      </c>
      <c r="I48" s="31">
        <f>Template!J48</f>
        <v>0</v>
      </c>
      <c r="J48" s="31">
        <f>Template!K48</f>
        <v>0</v>
      </c>
      <c r="K48" s="31">
        <f>Template!L48</f>
        <v>0</v>
      </c>
      <c r="L48" s="31">
        <f>Template!M48</f>
        <v>0</v>
      </c>
      <c r="N48" s="20">
        <f t="shared" si="11"/>
        <v>0</v>
      </c>
      <c r="O48" s="10">
        <f t="shared" si="6"/>
        <v>0</v>
      </c>
      <c r="P48" s="33">
        <f t="shared" si="7"/>
        <v>0</v>
      </c>
      <c r="Q48" s="36" t="e">
        <f t="shared" si="12"/>
        <v>#DIV/0!</v>
      </c>
      <c r="R48" s="34">
        <f t="shared" si="5"/>
        <v>0</v>
      </c>
      <c r="S48" s="10">
        <f t="shared" si="8"/>
        <v>0</v>
      </c>
      <c r="T48" s="33">
        <f t="shared" si="9"/>
        <v>0</v>
      </c>
      <c r="U48" s="36" t="e">
        <f t="shared" si="2"/>
        <v>#DIV/0!</v>
      </c>
      <c r="V48" s="38">
        <f t="shared" si="10"/>
        <v>0</v>
      </c>
      <c r="W48" s="36" t="e">
        <f t="shared" si="3"/>
        <v>#DIV/0!</v>
      </c>
      <c r="X48" s="41"/>
      <c r="Y48" s="1"/>
      <c r="Z48" s="1">
        <v>3.5</v>
      </c>
      <c r="AA48" s="1"/>
    </row>
    <row r="49" spans="1:27" ht="15.6">
      <c r="A49" s="5">
        <v>43800</v>
      </c>
      <c r="B49" s="22"/>
      <c r="C49" s="22"/>
      <c r="D49" s="7">
        <f>Template!E49</f>
        <v>0</v>
      </c>
      <c r="E49" s="7">
        <f>Template!F49</f>
        <v>0</v>
      </c>
      <c r="G49" s="31">
        <f>Template!H49</f>
        <v>0</v>
      </c>
      <c r="H49" s="31">
        <f>Template!I49</f>
        <v>0</v>
      </c>
      <c r="I49" s="31">
        <f>Template!J49</f>
        <v>0</v>
      </c>
      <c r="J49" s="31">
        <f>Template!K49</f>
        <v>0</v>
      </c>
      <c r="K49" s="31">
        <f>Template!L49</f>
        <v>0</v>
      </c>
      <c r="L49" s="31">
        <f>Template!M49</f>
        <v>0</v>
      </c>
      <c r="N49" s="20">
        <f t="shared" si="11"/>
        <v>0</v>
      </c>
      <c r="O49" s="10">
        <f t="shared" si="6"/>
        <v>0</v>
      </c>
      <c r="P49" s="33">
        <f t="shared" si="7"/>
        <v>0</v>
      </c>
      <c r="Q49" s="36" t="e">
        <f t="shared" si="12"/>
        <v>#DIV/0!</v>
      </c>
      <c r="R49" s="34">
        <f t="shared" si="5"/>
        <v>0</v>
      </c>
      <c r="S49" s="10">
        <f t="shared" si="8"/>
        <v>0</v>
      </c>
      <c r="T49" s="33">
        <f t="shared" si="9"/>
        <v>0</v>
      </c>
      <c r="U49" s="36" t="e">
        <f t="shared" si="2"/>
        <v>#DIV/0!</v>
      </c>
      <c r="V49" s="38">
        <f t="shared" si="10"/>
        <v>0</v>
      </c>
      <c r="W49" s="36" t="e">
        <f t="shared" si="3"/>
        <v>#DIV/0!</v>
      </c>
      <c r="X49" s="41"/>
      <c r="Y49" s="1"/>
      <c r="Z49" s="1">
        <v>3.5</v>
      </c>
      <c r="AA49" s="1"/>
    </row>
    <row r="50" spans="1:27" ht="15.6">
      <c r="A50" s="5">
        <v>43831</v>
      </c>
      <c r="B50" s="22"/>
      <c r="C50" s="22"/>
      <c r="D50" s="7">
        <f>Template!E50</f>
        <v>0</v>
      </c>
      <c r="E50" s="7">
        <f>Template!F50</f>
        <v>0</v>
      </c>
      <c r="G50" s="31">
        <f>Template!H50</f>
        <v>0</v>
      </c>
      <c r="H50" s="31">
        <f>Template!I50</f>
        <v>0</v>
      </c>
      <c r="I50" s="31">
        <f>Template!J50</f>
        <v>0</v>
      </c>
      <c r="J50" s="31">
        <f>Template!K50</f>
        <v>0</v>
      </c>
      <c r="K50" s="31">
        <f>Template!L50</f>
        <v>0</v>
      </c>
      <c r="L50" s="31">
        <f>Template!M50</f>
        <v>0</v>
      </c>
      <c r="N50" s="20">
        <f t="shared" si="11"/>
        <v>0</v>
      </c>
      <c r="O50" s="10">
        <f t="shared" si="6"/>
        <v>0</v>
      </c>
      <c r="P50" s="33">
        <f t="shared" si="7"/>
        <v>0</v>
      </c>
      <c r="Q50" s="36" t="e">
        <f t="shared" si="12"/>
        <v>#DIV/0!</v>
      </c>
      <c r="R50" s="34">
        <f t="shared" si="5"/>
        <v>0</v>
      </c>
      <c r="S50" s="10">
        <f t="shared" si="8"/>
        <v>0</v>
      </c>
      <c r="T50" s="33">
        <f t="shared" si="9"/>
        <v>0</v>
      </c>
      <c r="U50" s="36" t="e">
        <f t="shared" si="2"/>
        <v>#DIV/0!</v>
      </c>
      <c r="V50" s="38">
        <f t="shared" si="10"/>
        <v>0</v>
      </c>
      <c r="W50" s="36" t="e">
        <f t="shared" si="3"/>
        <v>#DIV/0!</v>
      </c>
      <c r="X50" s="41"/>
      <c r="Y50" s="1"/>
      <c r="Z50" s="1"/>
      <c r="AA50" s="1">
        <v>3</v>
      </c>
    </row>
    <row r="51" spans="1:27" ht="15.6">
      <c r="A51" s="5">
        <v>43862</v>
      </c>
      <c r="B51" s="22"/>
      <c r="C51" s="22"/>
      <c r="D51" s="7">
        <f>Template!E51</f>
        <v>0</v>
      </c>
      <c r="E51" s="7">
        <f>Template!F51</f>
        <v>0</v>
      </c>
      <c r="G51" s="31">
        <f>Template!H51</f>
        <v>0</v>
      </c>
      <c r="H51" s="31">
        <f>Template!I51</f>
        <v>0</v>
      </c>
      <c r="I51" s="31">
        <f>Template!J51</f>
        <v>0</v>
      </c>
      <c r="J51" s="31">
        <f>Template!K51</f>
        <v>0</v>
      </c>
      <c r="K51" s="31">
        <f>Template!L51</f>
        <v>0</v>
      </c>
      <c r="L51" s="31">
        <f>Template!M51</f>
        <v>0</v>
      </c>
      <c r="N51" s="20">
        <f t="shared" si="11"/>
        <v>0</v>
      </c>
      <c r="O51" s="10">
        <f t="shared" si="6"/>
        <v>0</v>
      </c>
      <c r="P51" s="33">
        <f t="shared" si="7"/>
        <v>0</v>
      </c>
      <c r="Q51" s="36" t="e">
        <f t="shared" si="12"/>
        <v>#DIV/0!</v>
      </c>
      <c r="R51" s="34">
        <f t="shared" si="5"/>
        <v>0</v>
      </c>
      <c r="S51" s="10">
        <f t="shared" si="8"/>
        <v>0</v>
      </c>
      <c r="T51" s="33">
        <f t="shared" si="9"/>
        <v>0</v>
      </c>
      <c r="U51" s="36" t="e">
        <f t="shared" si="2"/>
        <v>#DIV/0!</v>
      </c>
      <c r="V51" s="38">
        <f t="shared" si="10"/>
        <v>0</v>
      </c>
      <c r="W51" s="36" t="e">
        <f t="shared" si="3"/>
        <v>#DIV/0!</v>
      </c>
      <c r="X51" s="41"/>
      <c r="Y51" s="1"/>
      <c r="Z51" s="1"/>
      <c r="AA51" s="1">
        <v>3</v>
      </c>
    </row>
    <row r="52" spans="1:27" ht="15.6">
      <c r="A52" s="5">
        <v>43891</v>
      </c>
      <c r="B52" s="22"/>
      <c r="C52" s="22"/>
      <c r="D52" s="7">
        <f>Template!E52</f>
        <v>0</v>
      </c>
      <c r="E52" s="7">
        <f>Template!F52</f>
        <v>0</v>
      </c>
      <c r="G52" s="31">
        <f>Template!H52</f>
        <v>0</v>
      </c>
      <c r="H52" s="31">
        <f>Template!I52</f>
        <v>0</v>
      </c>
      <c r="I52" s="31">
        <f>Template!J52</f>
        <v>0</v>
      </c>
      <c r="J52" s="31">
        <f>Template!K52</f>
        <v>0</v>
      </c>
      <c r="K52" s="31">
        <f>Template!L52</f>
        <v>0</v>
      </c>
      <c r="L52" s="31">
        <f>Template!M52</f>
        <v>0</v>
      </c>
      <c r="N52" s="20">
        <f t="shared" si="11"/>
        <v>0</v>
      </c>
      <c r="O52" s="10">
        <f t="shared" si="6"/>
        <v>0</v>
      </c>
      <c r="P52" s="33">
        <f t="shared" si="7"/>
        <v>0</v>
      </c>
      <c r="Q52" s="36" t="e">
        <f t="shared" si="12"/>
        <v>#DIV/0!</v>
      </c>
      <c r="R52" s="34">
        <f t="shared" si="5"/>
        <v>0</v>
      </c>
      <c r="S52" s="10">
        <f t="shared" si="8"/>
        <v>0</v>
      </c>
      <c r="T52" s="33">
        <f t="shared" si="9"/>
        <v>0</v>
      </c>
      <c r="U52" s="36" t="e">
        <f t="shared" si="2"/>
        <v>#DIV/0!</v>
      </c>
      <c r="V52" s="38">
        <f t="shared" si="10"/>
        <v>0</v>
      </c>
      <c r="W52" s="36" t="e">
        <f t="shared" si="3"/>
        <v>#DIV/0!</v>
      </c>
      <c r="X52" s="41"/>
      <c r="Y52" s="1"/>
      <c r="Z52" s="1"/>
      <c r="AA52" s="1">
        <v>3</v>
      </c>
    </row>
    <row r="53" spans="1:27" ht="15.6">
      <c r="A53" s="5">
        <v>43922</v>
      </c>
      <c r="B53" s="22"/>
      <c r="C53" s="22"/>
      <c r="D53" s="7">
        <f>Template!E53</f>
        <v>0</v>
      </c>
      <c r="E53" s="7">
        <f>Template!F53</f>
        <v>0</v>
      </c>
      <c r="G53" s="31">
        <f>Template!H53</f>
        <v>0</v>
      </c>
      <c r="H53" s="31">
        <f>Template!I53</f>
        <v>0</v>
      </c>
      <c r="I53" s="31">
        <f>Template!J53</f>
        <v>0</v>
      </c>
      <c r="J53" s="31">
        <f>Template!K53</f>
        <v>0</v>
      </c>
      <c r="K53" s="31">
        <f>Template!L53</f>
        <v>0</v>
      </c>
      <c r="L53" s="31">
        <f>Template!M53</f>
        <v>0</v>
      </c>
      <c r="N53" s="20">
        <f t="shared" si="11"/>
        <v>0</v>
      </c>
      <c r="O53" s="10">
        <f t="shared" si="6"/>
        <v>0</v>
      </c>
      <c r="P53" s="33">
        <f t="shared" si="7"/>
        <v>0</v>
      </c>
      <c r="Q53" s="36" t="e">
        <f t="shared" si="12"/>
        <v>#DIV/0!</v>
      </c>
      <c r="R53" s="34">
        <f t="shared" si="5"/>
        <v>0</v>
      </c>
      <c r="S53" s="10">
        <f t="shared" si="8"/>
        <v>0</v>
      </c>
      <c r="T53" s="33">
        <f t="shared" si="9"/>
        <v>0</v>
      </c>
      <c r="U53" s="36" t="e">
        <f t="shared" si="2"/>
        <v>#DIV/0!</v>
      </c>
      <c r="V53" s="38">
        <f t="shared" si="10"/>
        <v>0</v>
      </c>
      <c r="W53" s="36" t="e">
        <f t="shared" si="3"/>
        <v>#DIV/0!</v>
      </c>
      <c r="X53" s="41"/>
      <c r="Y53" s="1"/>
      <c r="Z53" s="1"/>
      <c r="AA53" s="1">
        <v>3</v>
      </c>
    </row>
    <row r="54" spans="1:27" ht="15.6">
      <c r="A54" s="5">
        <v>43952</v>
      </c>
      <c r="B54" s="22"/>
      <c r="C54" s="22"/>
      <c r="D54" s="7">
        <f>Template!E54</f>
        <v>0</v>
      </c>
      <c r="E54" s="7">
        <f>Template!F54</f>
        <v>0</v>
      </c>
      <c r="G54" s="31">
        <f>Template!H54</f>
        <v>0</v>
      </c>
      <c r="H54" s="31">
        <f>Template!I54</f>
        <v>0</v>
      </c>
      <c r="I54" s="31">
        <f>Template!J54</f>
        <v>0</v>
      </c>
      <c r="J54" s="31">
        <f>Template!K54</f>
        <v>0</v>
      </c>
      <c r="K54" s="31">
        <f>Template!L54</f>
        <v>0</v>
      </c>
      <c r="L54" s="31">
        <f>Template!M54</f>
        <v>0</v>
      </c>
      <c r="N54" s="20">
        <f t="shared" si="11"/>
        <v>0</v>
      </c>
      <c r="O54" s="10">
        <f t="shared" si="6"/>
        <v>0</v>
      </c>
      <c r="P54" s="33">
        <f t="shared" si="7"/>
        <v>0</v>
      </c>
      <c r="Q54" s="36" t="e">
        <f t="shared" si="12"/>
        <v>#DIV/0!</v>
      </c>
      <c r="R54" s="34">
        <f t="shared" si="5"/>
        <v>0</v>
      </c>
      <c r="S54" s="10">
        <f t="shared" si="8"/>
        <v>0</v>
      </c>
      <c r="T54" s="33">
        <f t="shared" si="9"/>
        <v>0</v>
      </c>
      <c r="U54" s="36" t="e">
        <f t="shared" si="2"/>
        <v>#DIV/0!</v>
      </c>
      <c r="V54" s="38">
        <f t="shared" si="10"/>
        <v>0</v>
      </c>
      <c r="W54" s="36" t="e">
        <f t="shared" si="3"/>
        <v>#DIV/0!</v>
      </c>
      <c r="X54" s="41"/>
      <c r="Y54" s="1"/>
      <c r="Z54" s="1"/>
      <c r="AA54" s="1">
        <v>3</v>
      </c>
    </row>
    <row r="55" spans="1:27" ht="15.6">
      <c r="A55" s="5">
        <v>43983</v>
      </c>
      <c r="B55" s="22"/>
      <c r="C55" s="22"/>
      <c r="D55" s="7">
        <f>Template!E55</f>
        <v>0</v>
      </c>
      <c r="E55" s="7">
        <f>Template!F55</f>
        <v>0</v>
      </c>
      <c r="G55" s="31">
        <f>Template!H55</f>
        <v>0</v>
      </c>
      <c r="H55" s="31">
        <f>Template!I55</f>
        <v>0</v>
      </c>
      <c r="I55" s="31">
        <f>Template!J55</f>
        <v>0</v>
      </c>
      <c r="J55" s="31">
        <f>Template!K55</f>
        <v>0</v>
      </c>
      <c r="K55" s="31">
        <f>Template!L55</f>
        <v>0</v>
      </c>
      <c r="L55" s="31">
        <f>Template!M55</f>
        <v>0</v>
      </c>
      <c r="N55" s="20">
        <f t="shared" si="11"/>
        <v>0</v>
      </c>
      <c r="O55" s="10">
        <f t="shared" si="6"/>
        <v>0</v>
      </c>
      <c r="P55" s="33">
        <f t="shared" si="7"/>
        <v>0</v>
      </c>
      <c r="Q55" s="36" t="e">
        <f t="shared" si="12"/>
        <v>#DIV/0!</v>
      </c>
      <c r="R55" s="34">
        <f t="shared" si="5"/>
        <v>0</v>
      </c>
      <c r="S55" s="10">
        <f t="shared" si="8"/>
        <v>0</v>
      </c>
      <c r="T55" s="33">
        <f t="shared" si="9"/>
        <v>0</v>
      </c>
      <c r="U55" s="36" t="e">
        <f t="shared" si="2"/>
        <v>#DIV/0!</v>
      </c>
      <c r="V55" s="38">
        <f t="shared" si="10"/>
        <v>0</v>
      </c>
      <c r="W55" s="36" t="e">
        <f t="shared" si="3"/>
        <v>#DIV/0!</v>
      </c>
      <c r="X55" s="41"/>
      <c r="Y55" s="1"/>
      <c r="Z55" s="1"/>
      <c r="AA55" s="1">
        <v>3</v>
      </c>
    </row>
    <row r="56" spans="1:27" ht="15.6">
      <c r="A56" s="5">
        <v>44013</v>
      </c>
      <c r="B56" s="22"/>
      <c r="C56" s="22"/>
      <c r="D56" s="7">
        <f>Template!E56</f>
        <v>0</v>
      </c>
      <c r="E56" s="7">
        <f>Template!F56</f>
        <v>0</v>
      </c>
      <c r="G56" s="31">
        <f>Template!H56</f>
        <v>0</v>
      </c>
      <c r="H56" s="31">
        <f>Template!I56</f>
        <v>0</v>
      </c>
      <c r="I56" s="31">
        <f>Template!J56</f>
        <v>0</v>
      </c>
      <c r="J56" s="31">
        <f>Template!K56</f>
        <v>0</v>
      </c>
      <c r="K56" s="31">
        <f>Template!L56</f>
        <v>0</v>
      </c>
      <c r="L56" s="31">
        <f>Template!M56</f>
        <v>0</v>
      </c>
      <c r="N56" s="20">
        <f t="shared" si="11"/>
        <v>0</v>
      </c>
      <c r="O56" s="10">
        <f t="shared" si="6"/>
        <v>0</v>
      </c>
      <c r="P56" s="33">
        <f t="shared" si="7"/>
        <v>0</v>
      </c>
      <c r="Q56" s="36" t="e">
        <f t="shared" si="12"/>
        <v>#DIV/0!</v>
      </c>
      <c r="R56" s="34">
        <f t="shared" si="5"/>
        <v>0</v>
      </c>
      <c r="S56" s="10">
        <f t="shared" si="8"/>
        <v>0</v>
      </c>
      <c r="T56" s="33">
        <f t="shared" si="9"/>
        <v>0</v>
      </c>
      <c r="U56" s="36" t="e">
        <f t="shared" si="2"/>
        <v>#DIV/0!</v>
      </c>
      <c r="V56" s="38">
        <f t="shared" si="10"/>
        <v>0</v>
      </c>
      <c r="W56" s="36" t="e">
        <f t="shared" si="3"/>
        <v>#DIV/0!</v>
      </c>
      <c r="X56" s="41"/>
      <c r="Y56" s="1"/>
      <c r="Z56" s="1"/>
      <c r="AA56" s="1">
        <v>3</v>
      </c>
    </row>
    <row r="57" spans="1:27" ht="15.6">
      <c r="A57" s="5">
        <v>44044</v>
      </c>
      <c r="B57" s="22"/>
      <c r="C57" s="22"/>
      <c r="D57" s="7">
        <f>Template!E57</f>
        <v>0</v>
      </c>
      <c r="E57" s="7">
        <f>Template!F57</f>
        <v>0</v>
      </c>
      <c r="G57" s="31">
        <f>Template!H57</f>
        <v>0</v>
      </c>
      <c r="H57" s="31">
        <f>Template!I57</f>
        <v>0</v>
      </c>
      <c r="I57" s="31">
        <f>Template!J57</f>
        <v>0</v>
      </c>
      <c r="J57" s="31">
        <f>Template!K57</f>
        <v>0</v>
      </c>
      <c r="K57" s="31">
        <f>Template!L57</f>
        <v>0</v>
      </c>
      <c r="L57" s="31">
        <f>Template!M57</f>
        <v>0</v>
      </c>
      <c r="N57" s="20">
        <f t="shared" si="11"/>
        <v>0</v>
      </c>
      <c r="O57" s="10">
        <f t="shared" si="6"/>
        <v>0</v>
      </c>
      <c r="P57" s="33">
        <f t="shared" si="7"/>
        <v>0</v>
      </c>
      <c r="Q57" s="36" t="e">
        <f t="shared" si="12"/>
        <v>#DIV/0!</v>
      </c>
      <c r="R57" s="34">
        <f t="shared" si="5"/>
        <v>0</v>
      </c>
      <c r="S57" s="10">
        <f t="shared" si="8"/>
        <v>0</v>
      </c>
      <c r="T57" s="33">
        <f t="shared" si="9"/>
        <v>0</v>
      </c>
      <c r="U57" s="36" t="e">
        <f t="shared" si="2"/>
        <v>#DIV/0!</v>
      </c>
      <c r="V57" s="38">
        <f t="shared" si="10"/>
        <v>0</v>
      </c>
      <c r="W57" s="36" t="e">
        <f t="shared" si="3"/>
        <v>#DIV/0!</v>
      </c>
      <c r="X57" s="41"/>
      <c r="Y57" s="1"/>
      <c r="Z57" s="1"/>
      <c r="AA57" s="1">
        <v>3</v>
      </c>
    </row>
    <row r="58" spans="1:27" ht="15.6">
      <c r="A58" s="5">
        <v>44075</v>
      </c>
      <c r="B58" s="29"/>
      <c r="C58" s="29"/>
      <c r="D58" s="7">
        <f>Template!E58</f>
        <v>0</v>
      </c>
      <c r="E58" s="7">
        <f>Template!F58</f>
        <v>0</v>
      </c>
      <c r="G58" s="31">
        <f>Template!H58</f>
        <v>0</v>
      </c>
      <c r="H58" s="31">
        <f>Template!I58</f>
        <v>0</v>
      </c>
      <c r="I58" s="31">
        <f>Template!J58</f>
        <v>0</v>
      </c>
      <c r="J58" s="31">
        <f>Template!K58</f>
        <v>0</v>
      </c>
      <c r="K58" s="31">
        <f>Template!L58</f>
        <v>0</v>
      </c>
      <c r="L58" s="31">
        <f>Template!M58</f>
        <v>0</v>
      </c>
      <c r="N58" s="20">
        <f t="shared" si="11"/>
        <v>0</v>
      </c>
      <c r="O58" s="10">
        <f t="shared" si="6"/>
        <v>0</v>
      </c>
      <c r="P58" s="33">
        <f>SUM(G47:H58)</f>
        <v>0</v>
      </c>
      <c r="Q58" s="36" t="e">
        <f t="shared" si="12"/>
        <v>#DIV/0!</v>
      </c>
      <c r="R58" s="34">
        <f t="shared" si="5"/>
        <v>0</v>
      </c>
      <c r="S58" s="10">
        <f>SUM(R47:R58)</f>
        <v>0</v>
      </c>
      <c r="T58" s="33">
        <f t="shared" si="9"/>
        <v>0</v>
      </c>
      <c r="U58" s="36" t="e">
        <f t="shared" si="2"/>
        <v>#DIV/0!</v>
      </c>
      <c r="V58" s="38">
        <f t="shared" si="10"/>
        <v>0</v>
      </c>
      <c r="W58" s="36" t="e">
        <f t="shared" si="3"/>
        <v>#DIV/0!</v>
      </c>
      <c r="X58" s="41"/>
      <c r="Y58" s="1"/>
      <c r="Z58" s="1"/>
      <c r="AA58" s="1">
        <v>3</v>
      </c>
    </row>
  </sheetData>
  <phoneticPr fontId="9" type="noConversion"/>
  <conditionalFormatting sqref="G2:L58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59999389629810485"/>
  </sheetPr>
  <dimension ref="A1:AB62"/>
  <sheetViews>
    <sheetView zoomScale="85" zoomScaleNormal="85" workbookViewId="0">
      <pane ySplit="1" topLeftCell="A46" activePane="bottomLeft" state="frozen"/>
      <selection activeCell="Y90" sqref="Y90"/>
      <selection pane="bottomLeft" activeCell="E59" sqref="E59:E62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>
        <f t="shared" ref="O2:O58" si="0">SUM(C2:F2)</f>
        <v>0</v>
      </c>
      <c r="P2" s="10">
        <f>O2</f>
        <v>0</v>
      </c>
      <c r="Q2" s="33">
        <f>SUM(H2:I2)</f>
        <v>0</v>
      </c>
      <c r="R2" s="36" t="e">
        <f t="shared" ref="R2:R58" si="1">(Q2*1000000)/P2</f>
        <v>#DIV/0!</v>
      </c>
      <c r="S2" s="34">
        <f>SUM(C2,E2:F2)</f>
        <v>0</v>
      </c>
      <c r="T2" s="10">
        <f>S2</f>
        <v>0</v>
      </c>
      <c r="U2" s="33">
        <f>SUM(H2:I2)</f>
        <v>0</v>
      </c>
      <c r="V2" s="36" t="e">
        <f>(U2*1000000)/T2</f>
        <v>#DIV/0!</v>
      </c>
      <c r="W2" s="38">
        <f>H2</f>
        <v>0</v>
      </c>
      <c r="X2" s="36" t="e">
        <f>(W2*100000)/P2</f>
        <v>#DIV/0!</v>
      </c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>
        <f t="shared" si="0"/>
        <v>0</v>
      </c>
      <c r="P3" s="10">
        <f>SUM($O$2:O3)</f>
        <v>0</v>
      </c>
      <c r="Q3" s="33">
        <f>SUM($H$2:I3)</f>
        <v>0</v>
      </c>
      <c r="R3" s="36" t="e">
        <f t="shared" si="1"/>
        <v>#DIV/0!</v>
      </c>
      <c r="S3" s="34">
        <f>SUM(C3,E3:F3)</f>
        <v>0</v>
      </c>
      <c r="T3" s="10">
        <f>SUM($S$2:S3)</f>
        <v>0</v>
      </c>
      <c r="U3" s="33">
        <f>SUM($H$2:I3)</f>
        <v>0</v>
      </c>
      <c r="V3" s="36" t="e">
        <f t="shared" ref="V3:V58" si="2">(U3*1000000)/T3</f>
        <v>#DIV/0!</v>
      </c>
      <c r="W3" s="38">
        <f>SUM($H$2:H3)</f>
        <v>0</v>
      </c>
      <c r="X3" s="36" t="e">
        <f t="shared" ref="X3:X58" si="3">(W3*100000)/P3</f>
        <v>#DIV/0!</v>
      </c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>
        <f t="shared" si="0"/>
        <v>0</v>
      </c>
      <c r="P4" s="10">
        <f>SUM($O$2:O4)</f>
        <v>0</v>
      </c>
      <c r="Q4" s="33">
        <f>SUM($H$2:I4)</f>
        <v>0</v>
      </c>
      <c r="R4" s="36" t="e">
        <f t="shared" si="1"/>
        <v>#DIV/0!</v>
      </c>
      <c r="S4" s="34">
        <f t="shared" ref="S4:S58" si="4">SUM(C4,E4:F4)</f>
        <v>0</v>
      </c>
      <c r="T4" s="10">
        <f>SUM($S$2:S4)</f>
        <v>0</v>
      </c>
      <c r="U4" s="33">
        <f>SUM($H$2:I4)</f>
        <v>0</v>
      </c>
      <c r="V4" s="36" t="e">
        <f t="shared" si="2"/>
        <v>#DIV/0!</v>
      </c>
      <c r="W4" s="38">
        <f>SUM($H$2:H4)</f>
        <v>0</v>
      </c>
      <c r="X4" s="36" t="e">
        <f t="shared" si="3"/>
        <v>#DIV/0!</v>
      </c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>
        <f t="shared" si="0"/>
        <v>0</v>
      </c>
      <c r="P5" s="10">
        <f>SUM($O$2:O5)</f>
        <v>0</v>
      </c>
      <c r="Q5" s="33">
        <f>SUM($H$2:I5)</f>
        <v>0</v>
      </c>
      <c r="R5" s="36" t="e">
        <f t="shared" si="1"/>
        <v>#DIV/0!</v>
      </c>
      <c r="S5" s="34">
        <f>SUM(C5,E5:F5)</f>
        <v>0</v>
      </c>
      <c r="T5" s="10">
        <f>SUM($S$2:S5)</f>
        <v>0</v>
      </c>
      <c r="U5" s="33">
        <f>SUM($H$2:I5)</f>
        <v>0</v>
      </c>
      <c r="V5" s="36" t="e">
        <f t="shared" si="2"/>
        <v>#DIV/0!</v>
      </c>
      <c r="W5" s="38">
        <f>SUM($H$2:H5)</f>
        <v>0</v>
      </c>
      <c r="X5" s="36" t="e">
        <f t="shared" si="3"/>
        <v>#DIV/0!</v>
      </c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>
        <f t="shared" si="0"/>
        <v>0</v>
      </c>
      <c r="P6" s="10">
        <f>SUM($O$2:O6)</f>
        <v>0</v>
      </c>
      <c r="Q6" s="33">
        <f>SUM($H$2:I6)</f>
        <v>0</v>
      </c>
      <c r="R6" s="36" t="e">
        <f t="shared" si="1"/>
        <v>#DIV/0!</v>
      </c>
      <c r="S6" s="34">
        <f t="shared" si="4"/>
        <v>0</v>
      </c>
      <c r="T6" s="10">
        <f>SUM($S$2:S6)</f>
        <v>0</v>
      </c>
      <c r="U6" s="33">
        <f>SUM($H$2:I6)</f>
        <v>0</v>
      </c>
      <c r="V6" s="36" t="e">
        <f t="shared" si="2"/>
        <v>#DIV/0!</v>
      </c>
      <c r="W6" s="38">
        <f>SUM($H$2:H6)</f>
        <v>0</v>
      </c>
      <c r="X6" s="36" t="e">
        <f t="shared" si="3"/>
        <v>#DIV/0!</v>
      </c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>
        <f t="shared" si="0"/>
        <v>0</v>
      </c>
      <c r="P7" s="10">
        <f>SUM($O$2:O7)</f>
        <v>0</v>
      </c>
      <c r="Q7" s="33">
        <f>SUM($H$2:I7)</f>
        <v>0</v>
      </c>
      <c r="R7" s="36" t="e">
        <f t="shared" si="1"/>
        <v>#DIV/0!</v>
      </c>
      <c r="S7" s="34">
        <f t="shared" si="4"/>
        <v>0</v>
      </c>
      <c r="T7" s="10">
        <f>SUM($S$2:S7)</f>
        <v>0</v>
      </c>
      <c r="U7" s="33">
        <f>SUM($H$2:I7)</f>
        <v>0</v>
      </c>
      <c r="V7" s="36" t="e">
        <f t="shared" si="2"/>
        <v>#DIV/0!</v>
      </c>
      <c r="W7" s="38">
        <f>SUM($H$2:H7)</f>
        <v>0</v>
      </c>
      <c r="X7" s="36" t="e">
        <f t="shared" si="3"/>
        <v>#DIV/0!</v>
      </c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>
        <f t="shared" si="0"/>
        <v>0</v>
      </c>
      <c r="P8" s="10">
        <f>SUM($O$2:O8)</f>
        <v>0</v>
      </c>
      <c r="Q8" s="33">
        <f>SUM($H$2:I8)</f>
        <v>0</v>
      </c>
      <c r="R8" s="36" t="e">
        <f t="shared" si="1"/>
        <v>#DIV/0!</v>
      </c>
      <c r="S8" s="34">
        <f t="shared" si="4"/>
        <v>0</v>
      </c>
      <c r="T8" s="10">
        <f>SUM($S$2:S8)</f>
        <v>0</v>
      </c>
      <c r="U8" s="33">
        <f>SUM($H$2:I8)</f>
        <v>0</v>
      </c>
      <c r="V8" s="36" t="e">
        <f t="shared" si="2"/>
        <v>#DIV/0!</v>
      </c>
      <c r="W8" s="38">
        <f>SUM($H$2:H8)</f>
        <v>0</v>
      </c>
      <c r="X8" s="36" t="e">
        <f t="shared" si="3"/>
        <v>#DIV/0!</v>
      </c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>
        <f t="shared" si="0"/>
        <v>0</v>
      </c>
      <c r="P9" s="10">
        <f>SUM($O$2:O9)</f>
        <v>0</v>
      </c>
      <c r="Q9" s="33">
        <f>SUM($H$2:I9)</f>
        <v>0</v>
      </c>
      <c r="R9" s="36" t="e">
        <f t="shared" si="1"/>
        <v>#DIV/0!</v>
      </c>
      <c r="S9" s="34">
        <f t="shared" si="4"/>
        <v>0</v>
      </c>
      <c r="T9" s="10">
        <f>SUM($S$2:S9)</f>
        <v>0</v>
      </c>
      <c r="U9" s="33">
        <f>SUM($H$2:I9)</f>
        <v>0</v>
      </c>
      <c r="V9" s="36" t="e">
        <f t="shared" si="2"/>
        <v>#DIV/0!</v>
      </c>
      <c r="W9" s="38">
        <f>SUM($H$2:H9)</f>
        <v>0</v>
      </c>
      <c r="X9" s="36" t="e">
        <f t="shared" si="3"/>
        <v>#DIV/0!</v>
      </c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>
        <f t="shared" si="0"/>
        <v>0</v>
      </c>
      <c r="P10" s="10">
        <f>SUM($O$2:O10)</f>
        <v>0</v>
      </c>
      <c r="Q10" s="33">
        <f>SUM($H$2:I10)</f>
        <v>0</v>
      </c>
      <c r="R10" s="36" t="e">
        <f t="shared" si="1"/>
        <v>#DIV/0!</v>
      </c>
      <c r="S10" s="34">
        <f t="shared" si="4"/>
        <v>0</v>
      </c>
      <c r="T10" s="10">
        <f>SUM($S$2:S10)</f>
        <v>0</v>
      </c>
      <c r="U10" s="33">
        <f>SUM($H$2:I10)</f>
        <v>0</v>
      </c>
      <c r="V10" s="36" t="e">
        <f t="shared" si="2"/>
        <v>#DIV/0!</v>
      </c>
      <c r="W10" s="38">
        <f>SUM($H$2:H10)</f>
        <v>0</v>
      </c>
      <c r="X10" s="36" t="e">
        <f t="shared" si="3"/>
        <v>#DIV/0!</v>
      </c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>
        <f t="shared" si="0"/>
        <v>0</v>
      </c>
      <c r="P11" s="10">
        <f>SUM($O$2:O11)</f>
        <v>0</v>
      </c>
      <c r="Q11" s="33">
        <f>SUM($H$2:I11)</f>
        <v>0</v>
      </c>
      <c r="R11" s="36" t="e">
        <f t="shared" si="1"/>
        <v>#DIV/0!</v>
      </c>
      <c r="S11" s="34">
        <f t="shared" si="4"/>
        <v>0</v>
      </c>
      <c r="T11" s="10">
        <f>SUM($S$2:S11)</f>
        <v>0</v>
      </c>
      <c r="U11" s="33">
        <f>SUM($H$2:I11)</f>
        <v>0</v>
      </c>
      <c r="V11" s="36" t="e">
        <f t="shared" si="2"/>
        <v>#DIV/0!</v>
      </c>
      <c r="W11" s="38">
        <f>SUM($H$2:H11)</f>
        <v>0</v>
      </c>
      <c r="X11" s="36" t="e">
        <f t="shared" si="3"/>
        <v>#DIV/0!</v>
      </c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>
        <f t="shared" si="0"/>
        <v>0</v>
      </c>
      <c r="P12" s="10">
        <f>SUM($O$2:O12)</f>
        <v>0</v>
      </c>
      <c r="Q12" s="33">
        <f>SUM($H$2:I12)</f>
        <v>0</v>
      </c>
      <c r="R12" s="36" t="e">
        <f t="shared" si="1"/>
        <v>#DIV/0!</v>
      </c>
      <c r="S12" s="34">
        <f t="shared" si="4"/>
        <v>0</v>
      </c>
      <c r="T12" s="10">
        <f>SUM($S$2:S12)</f>
        <v>0</v>
      </c>
      <c r="U12" s="33">
        <f>SUM($H$2:I12)</f>
        <v>0</v>
      </c>
      <c r="V12" s="36" t="e">
        <f t="shared" si="2"/>
        <v>#DIV/0!</v>
      </c>
      <c r="W12" s="38">
        <f>SUM($H$2:H12)</f>
        <v>0</v>
      </c>
      <c r="X12" s="36" t="e">
        <f t="shared" si="3"/>
        <v>#DIV/0!</v>
      </c>
      <c r="Y12" s="40"/>
      <c r="Z12" s="12"/>
      <c r="AA12" s="12"/>
      <c r="AB12" s="12"/>
    </row>
    <row r="13" spans="1:28" ht="15.6">
      <c r="A13" s="5">
        <v>42705</v>
      </c>
      <c r="B13" s="13"/>
      <c r="C13" s="23">
        <f>B13*0.8</f>
        <v>0</v>
      </c>
      <c r="D13" s="23">
        <f>B13*0.2</f>
        <v>0</v>
      </c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>
        <f t="shared" si="0"/>
        <v>0</v>
      </c>
      <c r="P13" s="10">
        <f>SUM($O$2:O13)</f>
        <v>0</v>
      </c>
      <c r="Q13" s="33">
        <f>SUM($H$2:I13)</f>
        <v>0</v>
      </c>
      <c r="R13" s="36" t="e">
        <f t="shared" si="1"/>
        <v>#DIV/0!</v>
      </c>
      <c r="S13" s="34">
        <f t="shared" si="4"/>
        <v>0</v>
      </c>
      <c r="T13" s="10">
        <f>SUM($S$2:S13)</f>
        <v>0</v>
      </c>
      <c r="U13" s="33">
        <f>SUM($H$2:I13)</f>
        <v>0</v>
      </c>
      <c r="V13" s="36" t="e">
        <f t="shared" si="2"/>
        <v>#DIV/0!</v>
      </c>
      <c r="W13" s="38">
        <f>SUM($H$2:H13)</f>
        <v>0</v>
      </c>
      <c r="X13" s="36" t="e">
        <f t="shared" si="3"/>
        <v>#DIV/0!</v>
      </c>
      <c r="Y13" s="40"/>
      <c r="Z13" s="12"/>
      <c r="AA13" s="12"/>
      <c r="AB13" s="12"/>
    </row>
    <row r="14" spans="1:28" ht="15.6">
      <c r="A14" s="5">
        <v>42736</v>
      </c>
      <c r="B14" s="6"/>
      <c r="C14" s="23">
        <f t="shared" ref="C14:C58" si="5">B14*0.8</f>
        <v>0</v>
      </c>
      <c r="D14" s="23">
        <f t="shared" ref="D14:D58" si="6">B14*0.2</f>
        <v>0</v>
      </c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>
        <f t="shared" si="0"/>
        <v>0</v>
      </c>
      <c r="P14" s="10">
        <f t="shared" ref="P14:P58" si="7">SUM(O3:O14)</f>
        <v>0</v>
      </c>
      <c r="Q14" s="33">
        <f>SUM(H3:I14)</f>
        <v>0</v>
      </c>
      <c r="R14" s="36" t="e">
        <f t="shared" si="1"/>
        <v>#DIV/0!</v>
      </c>
      <c r="S14" s="34">
        <f t="shared" si="4"/>
        <v>0</v>
      </c>
      <c r="T14" s="10">
        <f>SUM(S3:S14)</f>
        <v>0</v>
      </c>
      <c r="U14" s="33">
        <f>SUM(H3:I14)</f>
        <v>0</v>
      </c>
      <c r="V14" s="36" t="e">
        <f t="shared" si="2"/>
        <v>#DIV/0!</v>
      </c>
      <c r="W14" s="38">
        <f>SUM(H3:H14)</f>
        <v>0</v>
      </c>
      <c r="X14" s="36" t="e">
        <f t="shared" si="3"/>
        <v>#DIV/0!</v>
      </c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>
        <f t="shared" si="5"/>
        <v>0</v>
      </c>
      <c r="D15" s="23">
        <f t="shared" si="6"/>
        <v>0</v>
      </c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>
        <f t="shared" si="0"/>
        <v>0</v>
      </c>
      <c r="P15" s="10">
        <f t="shared" si="7"/>
        <v>0</v>
      </c>
      <c r="Q15" s="33">
        <f t="shared" ref="Q15:Q57" si="8">SUM(H4:I15)</f>
        <v>0</v>
      </c>
      <c r="R15" s="36" t="e">
        <f t="shared" si="1"/>
        <v>#DIV/0!</v>
      </c>
      <c r="S15" s="34">
        <f t="shared" si="4"/>
        <v>0</v>
      </c>
      <c r="T15" s="10">
        <f t="shared" ref="T15:T57" si="9">SUM(S4:S15)</f>
        <v>0</v>
      </c>
      <c r="U15" s="33">
        <f t="shared" ref="U15:U58" si="10">SUM(H4:I15)</f>
        <v>0</v>
      </c>
      <c r="V15" s="36" t="e">
        <f t="shared" si="2"/>
        <v>#DIV/0!</v>
      </c>
      <c r="W15" s="38">
        <f t="shared" ref="W15:W58" si="11">SUM(H4:H15)</f>
        <v>0</v>
      </c>
      <c r="X15" s="36" t="e">
        <f t="shared" si="3"/>
        <v>#DIV/0!</v>
      </c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>
        <f t="shared" si="5"/>
        <v>0</v>
      </c>
      <c r="D16" s="23">
        <f t="shared" si="6"/>
        <v>0</v>
      </c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>
        <f t="shared" si="0"/>
        <v>0</v>
      </c>
      <c r="P16" s="10">
        <f t="shared" si="7"/>
        <v>0</v>
      </c>
      <c r="Q16" s="33">
        <f t="shared" si="8"/>
        <v>0</v>
      </c>
      <c r="R16" s="36" t="e">
        <f t="shared" si="1"/>
        <v>#DIV/0!</v>
      </c>
      <c r="S16" s="34">
        <f t="shared" si="4"/>
        <v>0</v>
      </c>
      <c r="T16" s="10">
        <f t="shared" si="9"/>
        <v>0</v>
      </c>
      <c r="U16" s="33">
        <f t="shared" si="10"/>
        <v>0</v>
      </c>
      <c r="V16" s="36" t="e">
        <f t="shared" si="2"/>
        <v>#DIV/0!</v>
      </c>
      <c r="W16" s="38">
        <f t="shared" si="11"/>
        <v>0</v>
      </c>
      <c r="X16" s="36" t="e">
        <f t="shared" si="3"/>
        <v>#DIV/0!</v>
      </c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>
        <f t="shared" si="5"/>
        <v>0</v>
      </c>
      <c r="D17" s="23">
        <f t="shared" si="6"/>
        <v>0</v>
      </c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>
        <f t="shared" si="0"/>
        <v>0</v>
      </c>
      <c r="P17" s="10">
        <f t="shared" si="7"/>
        <v>0</v>
      </c>
      <c r="Q17" s="33">
        <f t="shared" si="8"/>
        <v>0</v>
      </c>
      <c r="R17" s="36" t="e">
        <f t="shared" si="1"/>
        <v>#DIV/0!</v>
      </c>
      <c r="S17" s="34">
        <f t="shared" si="4"/>
        <v>0</v>
      </c>
      <c r="T17" s="10">
        <f t="shared" si="9"/>
        <v>0</v>
      </c>
      <c r="U17" s="33">
        <f t="shared" si="10"/>
        <v>0</v>
      </c>
      <c r="V17" s="36" t="e">
        <f t="shared" si="2"/>
        <v>#DIV/0!</v>
      </c>
      <c r="W17" s="38">
        <f t="shared" si="11"/>
        <v>0</v>
      </c>
      <c r="X17" s="36" t="e">
        <f t="shared" si="3"/>
        <v>#DIV/0!</v>
      </c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>
        <f t="shared" si="5"/>
        <v>0</v>
      </c>
      <c r="D18" s="23">
        <f t="shared" si="6"/>
        <v>0</v>
      </c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>
        <f t="shared" si="0"/>
        <v>0</v>
      </c>
      <c r="P18" s="10">
        <f t="shared" si="7"/>
        <v>0</v>
      </c>
      <c r="Q18" s="33">
        <f t="shared" si="8"/>
        <v>0</v>
      </c>
      <c r="R18" s="36" t="e">
        <f t="shared" si="1"/>
        <v>#DIV/0!</v>
      </c>
      <c r="S18" s="34">
        <f t="shared" si="4"/>
        <v>0</v>
      </c>
      <c r="T18" s="10">
        <f t="shared" si="9"/>
        <v>0</v>
      </c>
      <c r="U18" s="33">
        <f t="shared" si="10"/>
        <v>0</v>
      </c>
      <c r="V18" s="36" t="e">
        <f t="shared" si="2"/>
        <v>#DIV/0!</v>
      </c>
      <c r="W18" s="38">
        <f t="shared" si="11"/>
        <v>0</v>
      </c>
      <c r="X18" s="36" t="e">
        <f t="shared" si="3"/>
        <v>#DIV/0!</v>
      </c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>
        <f t="shared" si="5"/>
        <v>0</v>
      </c>
      <c r="D19" s="23">
        <f t="shared" si="6"/>
        <v>0</v>
      </c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>
        <f t="shared" si="0"/>
        <v>0</v>
      </c>
      <c r="P19" s="10">
        <f t="shared" si="7"/>
        <v>0</v>
      </c>
      <c r="Q19" s="33">
        <f t="shared" si="8"/>
        <v>0</v>
      </c>
      <c r="R19" s="36" t="e">
        <f t="shared" si="1"/>
        <v>#DIV/0!</v>
      </c>
      <c r="S19" s="34">
        <f t="shared" si="4"/>
        <v>0</v>
      </c>
      <c r="T19" s="10">
        <f t="shared" si="9"/>
        <v>0</v>
      </c>
      <c r="U19" s="33">
        <f t="shared" si="10"/>
        <v>0</v>
      </c>
      <c r="V19" s="36" t="e">
        <f t="shared" si="2"/>
        <v>#DIV/0!</v>
      </c>
      <c r="W19" s="38">
        <f t="shared" si="11"/>
        <v>0</v>
      </c>
      <c r="X19" s="36" t="e">
        <f t="shared" si="3"/>
        <v>#DIV/0!</v>
      </c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>
        <f t="shared" si="5"/>
        <v>0</v>
      </c>
      <c r="D20" s="23">
        <f t="shared" si="6"/>
        <v>0</v>
      </c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>
        <f t="shared" si="0"/>
        <v>0</v>
      </c>
      <c r="P20" s="10">
        <f t="shared" si="7"/>
        <v>0</v>
      </c>
      <c r="Q20" s="33">
        <f t="shared" si="8"/>
        <v>0</v>
      </c>
      <c r="R20" s="36" t="e">
        <f t="shared" si="1"/>
        <v>#DIV/0!</v>
      </c>
      <c r="S20" s="34">
        <f t="shared" si="4"/>
        <v>0</v>
      </c>
      <c r="T20" s="10">
        <f t="shared" si="9"/>
        <v>0</v>
      </c>
      <c r="U20" s="33">
        <f t="shared" si="10"/>
        <v>0</v>
      </c>
      <c r="V20" s="36" t="e">
        <f t="shared" si="2"/>
        <v>#DIV/0!</v>
      </c>
      <c r="W20" s="38">
        <f t="shared" si="11"/>
        <v>0</v>
      </c>
      <c r="X20" s="36" t="e">
        <f t="shared" si="3"/>
        <v>#DIV/0!</v>
      </c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>
        <f t="shared" si="5"/>
        <v>0</v>
      </c>
      <c r="D21" s="23">
        <f t="shared" si="6"/>
        <v>0</v>
      </c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>
        <f t="shared" si="0"/>
        <v>0</v>
      </c>
      <c r="P21" s="10">
        <f t="shared" si="7"/>
        <v>0</v>
      </c>
      <c r="Q21" s="33">
        <f t="shared" si="8"/>
        <v>0</v>
      </c>
      <c r="R21" s="36" t="e">
        <f t="shared" si="1"/>
        <v>#DIV/0!</v>
      </c>
      <c r="S21" s="34">
        <f t="shared" si="4"/>
        <v>0</v>
      </c>
      <c r="T21" s="10">
        <f t="shared" si="9"/>
        <v>0</v>
      </c>
      <c r="U21" s="33">
        <f t="shared" si="10"/>
        <v>0</v>
      </c>
      <c r="V21" s="36" t="e">
        <f t="shared" si="2"/>
        <v>#DIV/0!</v>
      </c>
      <c r="W21" s="38">
        <f t="shared" si="11"/>
        <v>0</v>
      </c>
      <c r="X21" s="36" t="e">
        <f t="shared" si="3"/>
        <v>#DIV/0!</v>
      </c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>
        <f t="shared" si="5"/>
        <v>0</v>
      </c>
      <c r="D22" s="23">
        <f t="shared" si="6"/>
        <v>0</v>
      </c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>
        <f t="shared" si="0"/>
        <v>0</v>
      </c>
      <c r="P22" s="10">
        <f t="shared" si="7"/>
        <v>0</v>
      </c>
      <c r="Q22" s="33">
        <f>SUM(H11:I22)</f>
        <v>0</v>
      </c>
      <c r="R22" s="36" t="e">
        <f t="shared" si="1"/>
        <v>#DIV/0!</v>
      </c>
      <c r="S22" s="34">
        <f t="shared" si="4"/>
        <v>0</v>
      </c>
      <c r="T22" s="10">
        <f t="shared" si="9"/>
        <v>0</v>
      </c>
      <c r="U22" s="33">
        <f t="shared" si="10"/>
        <v>0</v>
      </c>
      <c r="V22" s="36" t="e">
        <f t="shared" si="2"/>
        <v>#DIV/0!</v>
      </c>
      <c r="W22" s="38">
        <f t="shared" si="11"/>
        <v>0</v>
      </c>
      <c r="X22" s="36" t="e">
        <f t="shared" si="3"/>
        <v>#DIV/0!</v>
      </c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>
        <f t="shared" si="5"/>
        <v>0</v>
      </c>
      <c r="D23" s="23">
        <f t="shared" si="6"/>
        <v>0</v>
      </c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>
        <f t="shared" si="0"/>
        <v>0</v>
      </c>
      <c r="P23" s="10">
        <f t="shared" si="7"/>
        <v>0</v>
      </c>
      <c r="Q23" s="33">
        <f t="shared" si="8"/>
        <v>0</v>
      </c>
      <c r="R23" s="36" t="e">
        <f t="shared" si="1"/>
        <v>#DIV/0!</v>
      </c>
      <c r="S23" s="34">
        <f t="shared" si="4"/>
        <v>0</v>
      </c>
      <c r="T23" s="10">
        <f t="shared" si="9"/>
        <v>0</v>
      </c>
      <c r="U23" s="33">
        <f t="shared" si="10"/>
        <v>0</v>
      </c>
      <c r="V23" s="36" t="e">
        <f t="shared" si="2"/>
        <v>#DIV/0!</v>
      </c>
      <c r="W23" s="38">
        <f t="shared" si="11"/>
        <v>0</v>
      </c>
      <c r="X23" s="36" t="e">
        <f t="shared" si="3"/>
        <v>#DIV/0!</v>
      </c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>
        <f t="shared" si="5"/>
        <v>0</v>
      </c>
      <c r="D24" s="23">
        <f t="shared" si="6"/>
        <v>0</v>
      </c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>
        <f t="shared" si="0"/>
        <v>0</v>
      </c>
      <c r="P24" s="10">
        <f t="shared" si="7"/>
        <v>0</v>
      </c>
      <c r="Q24" s="33">
        <f t="shared" si="8"/>
        <v>0</v>
      </c>
      <c r="R24" s="36" t="e">
        <f t="shared" si="1"/>
        <v>#DIV/0!</v>
      </c>
      <c r="S24" s="34">
        <f t="shared" si="4"/>
        <v>0</v>
      </c>
      <c r="T24" s="10">
        <f t="shared" si="9"/>
        <v>0</v>
      </c>
      <c r="U24" s="33">
        <f t="shared" si="10"/>
        <v>0</v>
      </c>
      <c r="V24" s="36" t="e">
        <f t="shared" si="2"/>
        <v>#DIV/0!</v>
      </c>
      <c r="W24" s="38">
        <f t="shared" si="11"/>
        <v>0</v>
      </c>
      <c r="X24" s="36" t="e">
        <f t="shared" si="3"/>
        <v>#DIV/0!</v>
      </c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>
        <f t="shared" si="5"/>
        <v>0</v>
      </c>
      <c r="D25" s="23">
        <f t="shared" si="6"/>
        <v>0</v>
      </c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>
        <f t="shared" si="0"/>
        <v>0</v>
      </c>
      <c r="P25" s="10">
        <f t="shared" si="7"/>
        <v>0</v>
      </c>
      <c r="Q25" s="33">
        <f t="shared" si="8"/>
        <v>0</v>
      </c>
      <c r="R25" s="36" t="e">
        <f t="shared" si="1"/>
        <v>#DIV/0!</v>
      </c>
      <c r="S25" s="34">
        <f t="shared" si="4"/>
        <v>0</v>
      </c>
      <c r="T25" s="10">
        <f t="shared" si="9"/>
        <v>0</v>
      </c>
      <c r="U25" s="33">
        <f t="shared" si="10"/>
        <v>0</v>
      </c>
      <c r="V25" s="36" t="e">
        <f t="shared" si="2"/>
        <v>#DIV/0!</v>
      </c>
      <c r="W25" s="38">
        <f t="shared" si="11"/>
        <v>0</v>
      </c>
      <c r="X25" s="36" t="e">
        <f t="shared" si="3"/>
        <v>#DIV/0!</v>
      </c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>
        <f t="shared" si="5"/>
        <v>0</v>
      </c>
      <c r="D26" s="23">
        <f t="shared" si="6"/>
        <v>0</v>
      </c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>
        <f t="shared" si="0"/>
        <v>0</v>
      </c>
      <c r="P26" s="10">
        <f t="shared" si="7"/>
        <v>0</v>
      </c>
      <c r="Q26" s="33">
        <f t="shared" si="8"/>
        <v>0</v>
      </c>
      <c r="R26" s="36" t="e">
        <f t="shared" si="1"/>
        <v>#DIV/0!</v>
      </c>
      <c r="S26" s="34">
        <f t="shared" si="4"/>
        <v>0</v>
      </c>
      <c r="T26" s="10">
        <f t="shared" si="9"/>
        <v>0</v>
      </c>
      <c r="U26" s="33">
        <f t="shared" si="10"/>
        <v>0</v>
      </c>
      <c r="V26" s="36" t="e">
        <f t="shared" si="2"/>
        <v>#DIV/0!</v>
      </c>
      <c r="W26" s="38">
        <f t="shared" si="11"/>
        <v>0</v>
      </c>
      <c r="X26" s="36" t="e">
        <f t="shared" si="3"/>
        <v>#DIV/0!</v>
      </c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>
        <f t="shared" si="5"/>
        <v>0</v>
      </c>
      <c r="D27" s="23">
        <f t="shared" si="6"/>
        <v>0</v>
      </c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>
        <f t="shared" si="0"/>
        <v>0</v>
      </c>
      <c r="P27" s="10">
        <f t="shared" si="7"/>
        <v>0</v>
      </c>
      <c r="Q27" s="33">
        <f t="shared" si="8"/>
        <v>0</v>
      </c>
      <c r="R27" s="36" t="e">
        <f t="shared" si="1"/>
        <v>#DIV/0!</v>
      </c>
      <c r="S27" s="34">
        <f t="shared" si="4"/>
        <v>0</v>
      </c>
      <c r="T27" s="10">
        <f t="shared" si="9"/>
        <v>0</v>
      </c>
      <c r="U27" s="33">
        <f t="shared" si="10"/>
        <v>0</v>
      </c>
      <c r="V27" s="36" t="e">
        <f t="shared" si="2"/>
        <v>#DIV/0!</v>
      </c>
      <c r="W27" s="38">
        <f t="shared" si="11"/>
        <v>0</v>
      </c>
      <c r="X27" s="36" t="e">
        <f t="shared" si="3"/>
        <v>#DIV/0!</v>
      </c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>
        <f t="shared" si="5"/>
        <v>0</v>
      </c>
      <c r="D28" s="23">
        <f t="shared" si="6"/>
        <v>0</v>
      </c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>
        <f t="shared" si="0"/>
        <v>0</v>
      </c>
      <c r="P28" s="10">
        <f t="shared" si="7"/>
        <v>0</v>
      </c>
      <c r="Q28" s="33">
        <f t="shared" si="8"/>
        <v>0</v>
      </c>
      <c r="R28" s="36" t="e">
        <f t="shared" si="1"/>
        <v>#DIV/0!</v>
      </c>
      <c r="S28" s="34">
        <f t="shared" si="4"/>
        <v>0</v>
      </c>
      <c r="T28" s="10">
        <f t="shared" si="9"/>
        <v>0</v>
      </c>
      <c r="U28" s="33">
        <f t="shared" si="10"/>
        <v>0</v>
      </c>
      <c r="V28" s="36" t="e">
        <f t="shared" si="2"/>
        <v>#DIV/0!</v>
      </c>
      <c r="W28" s="38">
        <f t="shared" si="11"/>
        <v>0</v>
      </c>
      <c r="X28" s="36" t="e">
        <f t="shared" si="3"/>
        <v>#DIV/0!</v>
      </c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>
        <f t="shared" si="5"/>
        <v>0</v>
      </c>
      <c r="D29" s="23">
        <f t="shared" si="6"/>
        <v>0</v>
      </c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>
        <f t="shared" si="0"/>
        <v>0</v>
      </c>
      <c r="P29" s="10">
        <f t="shared" si="7"/>
        <v>0</v>
      </c>
      <c r="Q29" s="33">
        <f t="shared" si="8"/>
        <v>0</v>
      </c>
      <c r="R29" s="36" t="e">
        <f t="shared" si="1"/>
        <v>#DIV/0!</v>
      </c>
      <c r="S29" s="34">
        <f t="shared" si="4"/>
        <v>0</v>
      </c>
      <c r="T29" s="10">
        <f t="shared" si="9"/>
        <v>0</v>
      </c>
      <c r="U29" s="33">
        <f t="shared" si="10"/>
        <v>0</v>
      </c>
      <c r="V29" s="36" t="e">
        <f t="shared" si="2"/>
        <v>#DIV/0!</v>
      </c>
      <c r="W29" s="38">
        <f t="shared" si="11"/>
        <v>0</v>
      </c>
      <c r="X29" s="36" t="e">
        <f t="shared" si="3"/>
        <v>#DIV/0!</v>
      </c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>
        <f t="shared" si="5"/>
        <v>0</v>
      </c>
      <c r="D30" s="23">
        <f t="shared" si="6"/>
        <v>0</v>
      </c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>
        <f t="shared" si="0"/>
        <v>0</v>
      </c>
      <c r="P30" s="10">
        <f t="shared" si="7"/>
        <v>0</v>
      </c>
      <c r="Q30" s="33">
        <f t="shared" si="8"/>
        <v>0</v>
      </c>
      <c r="R30" s="36" t="e">
        <f t="shared" si="1"/>
        <v>#DIV/0!</v>
      </c>
      <c r="S30" s="34">
        <f t="shared" si="4"/>
        <v>0</v>
      </c>
      <c r="T30" s="10">
        <f t="shared" si="9"/>
        <v>0</v>
      </c>
      <c r="U30" s="33">
        <f t="shared" si="10"/>
        <v>0</v>
      </c>
      <c r="V30" s="36" t="e">
        <f t="shared" si="2"/>
        <v>#DIV/0!</v>
      </c>
      <c r="W30" s="38">
        <f t="shared" si="11"/>
        <v>0</v>
      </c>
      <c r="X30" s="36" t="e">
        <f t="shared" si="3"/>
        <v>#DIV/0!</v>
      </c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>
        <f t="shared" si="5"/>
        <v>0</v>
      </c>
      <c r="D31" s="23">
        <f t="shared" si="6"/>
        <v>0</v>
      </c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>
        <f t="shared" si="0"/>
        <v>0</v>
      </c>
      <c r="P31" s="10">
        <f t="shared" si="7"/>
        <v>0</v>
      </c>
      <c r="Q31" s="33">
        <f t="shared" si="8"/>
        <v>0</v>
      </c>
      <c r="R31" s="36" t="e">
        <f t="shared" si="1"/>
        <v>#DIV/0!</v>
      </c>
      <c r="S31" s="34">
        <f t="shared" si="4"/>
        <v>0</v>
      </c>
      <c r="T31" s="10">
        <f t="shared" si="9"/>
        <v>0</v>
      </c>
      <c r="U31" s="33">
        <f t="shared" si="10"/>
        <v>0</v>
      </c>
      <c r="V31" s="36" t="e">
        <f t="shared" si="2"/>
        <v>#DIV/0!</v>
      </c>
      <c r="W31" s="38">
        <f t="shared" si="11"/>
        <v>0</v>
      </c>
      <c r="X31" s="36" t="e">
        <f t="shared" si="3"/>
        <v>#DIV/0!</v>
      </c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>
        <f t="shared" si="5"/>
        <v>0</v>
      </c>
      <c r="D32" s="23">
        <f t="shared" si="6"/>
        <v>0</v>
      </c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>
        <f t="shared" si="0"/>
        <v>0</v>
      </c>
      <c r="P32" s="10">
        <f t="shared" si="7"/>
        <v>0</v>
      </c>
      <c r="Q32" s="33">
        <f t="shared" si="8"/>
        <v>0</v>
      </c>
      <c r="R32" s="36" t="e">
        <f t="shared" si="1"/>
        <v>#DIV/0!</v>
      </c>
      <c r="S32" s="34">
        <f t="shared" si="4"/>
        <v>0</v>
      </c>
      <c r="T32" s="10">
        <f t="shared" si="9"/>
        <v>0</v>
      </c>
      <c r="U32" s="33">
        <f t="shared" si="10"/>
        <v>0</v>
      </c>
      <c r="V32" s="36" t="e">
        <f t="shared" si="2"/>
        <v>#DIV/0!</v>
      </c>
      <c r="W32" s="38">
        <f t="shared" si="11"/>
        <v>0</v>
      </c>
      <c r="X32" s="36" t="e">
        <f t="shared" si="3"/>
        <v>#DIV/0!</v>
      </c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>
        <f t="shared" si="5"/>
        <v>0</v>
      </c>
      <c r="D33" s="23">
        <f t="shared" si="6"/>
        <v>0</v>
      </c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>
        <f t="shared" si="0"/>
        <v>0</v>
      </c>
      <c r="P33" s="10">
        <f t="shared" si="7"/>
        <v>0</v>
      </c>
      <c r="Q33" s="33">
        <f t="shared" si="8"/>
        <v>0</v>
      </c>
      <c r="R33" s="36" t="e">
        <f t="shared" si="1"/>
        <v>#DIV/0!</v>
      </c>
      <c r="S33" s="34">
        <f t="shared" si="4"/>
        <v>0</v>
      </c>
      <c r="T33" s="10">
        <f t="shared" si="9"/>
        <v>0</v>
      </c>
      <c r="U33" s="33">
        <f t="shared" si="10"/>
        <v>0</v>
      </c>
      <c r="V33" s="36" t="e">
        <f t="shared" si="2"/>
        <v>#DIV/0!</v>
      </c>
      <c r="W33" s="38">
        <f t="shared" si="11"/>
        <v>0</v>
      </c>
      <c r="X33" s="36" t="e">
        <f t="shared" si="3"/>
        <v>#DIV/0!</v>
      </c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>
        <f t="shared" si="5"/>
        <v>0</v>
      </c>
      <c r="D34" s="23">
        <f t="shared" si="6"/>
        <v>0</v>
      </c>
      <c r="E34" s="6"/>
      <c r="F34" s="6"/>
      <c r="H34" s="28"/>
      <c r="I34" s="28"/>
      <c r="J34" s="28"/>
      <c r="K34" s="28"/>
      <c r="L34" s="28"/>
      <c r="M34" s="28"/>
      <c r="O34" s="20">
        <f t="shared" si="0"/>
        <v>0</v>
      </c>
      <c r="P34" s="10">
        <f t="shared" si="7"/>
        <v>0</v>
      </c>
      <c r="Q34" s="33">
        <f t="shared" si="8"/>
        <v>0</v>
      </c>
      <c r="R34" s="36" t="e">
        <f t="shared" si="1"/>
        <v>#DIV/0!</v>
      </c>
      <c r="S34" s="34">
        <f t="shared" si="4"/>
        <v>0</v>
      </c>
      <c r="T34" s="10">
        <f t="shared" si="9"/>
        <v>0</v>
      </c>
      <c r="U34" s="33">
        <f t="shared" si="10"/>
        <v>0</v>
      </c>
      <c r="V34" s="36" t="e">
        <f t="shared" si="2"/>
        <v>#DIV/0!</v>
      </c>
      <c r="W34" s="38">
        <f t="shared" si="11"/>
        <v>0</v>
      </c>
      <c r="X34" s="36" t="e">
        <f t="shared" si="3"/>
        <v>#DIV/0!</v>
      </c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>
        <f t="shared" si="5"/>
        <v>0</v>
      </c>
      <c r="D35" s="23">
        <f t="shared" si="6"/>
        <v>0</v>
      </c>
      <c r="E35" s="6"/>
      <c r="F35" s="6"/>
      <c r="H35" s="28"/>
      <c r="I35" s="28"/>
      <c r="J35" s="28"/>
      <c r="K35" s="28"/>
      <c r="L35" s="28"/>
      <c r="M35" s="28"/>
      <c r="O35" s="20">
        <f t="shared" si="0"/>
        <v>0</v>
      </c>
      <c r="P35" s="10">
        <f t="shared" si="7"/>
        <v>0</v>
      </c>
      <c r="Q35" s="33">
        <f t="shared" si="8"/>
        <v>0</v>
      </c>
      <c r="R35" s="36" t="e">
        <f t="shared" si="1"/>
        <v>#DIV/0!</v>
      </c>
      <c r="S35" s="34">
        <f t="shared" si="4"/>
        <v>0</v>
      </c>
      <c r="T35" s="10">
        <f t="shared" si="9"/>
        <v>0</v>
      </c>
      <c r="U35" s="33">
        <f t="shared" si="10"/>
        <v>0</v>
      </c>
      <c r="V35" s="36" t="e">
        <f t="shared" si="2"/>
        <v>#DIV/0!</v>
      </c>
      <c r="W35" s="38">
        <f t="shared" si="11"/>
        <v>0</v>
      </c>
      <c r="X35" s="36" t="e">
        <f t="shared" si="3"/>
        <v>#DIV/0!</v>
      </c>
      <c r="Y35" s="41"/>
      <c r="Z35" s="1">
        <v>4</v>
      </c>
      <c r="AA35" s="1"/>
      <c r="AB35" s="1"/>
    </row>
    <row r="36" spans="1:28">
      <c r="A36" s="5">
        <v>43405</v>
      </c>
      <c r="B36" s="6"/>
      <c r="C36" s="23">
        <f t="shared" si="5"/>
        <v>0</v>
      </c>
      <c r="D36" s="23">
        <f t="shared" si="6"/>
        <v>0</v>
      </c>
      <c r="E36" s="6"/>
      <c r="F36" s="6"/>
      <c r="H36" s="29"/>
      <c r="I36" s="29"/>
      <c r="J36" s="29"/>
      <c r="K36" s="29"/>
      <c r="L36" s="29"/>
      <c r="M36" s="29"/>
      <c r="O36" s="20">
        <f t="shared" si="0"/>
        <v>0</v>
      </c>
      <c r="P36" s="10">
        <f t="shared" si="7"/>
        <v>0</v>
      </c>
      <c r="Q36" s="33">
        <f t="shared" si="8"/>
        <v>0</v>
      </c>
      <c r="R36" s="36" t="e">
        <f t="shared" si="1"/>
        <v>#DIV/0!</v>
      </c>
      <c r="S36" s="34">
        <f t="shared" si="4"/>
        <v>0</v>
      </c>
      <c r="T36" s="10">
        <f t="shared" si="9"/>
        <v>0</v>
      </c>
      <c r="U36" s="33">
        <f t="shared" si="10"/>
        <v>0</v>
      </c>
      <c r="V36" s="36" t="e">
        <f t="shared" si="2"/>
        <v>#DIV/0!</v>
      </c>
      <c r="W36" s="38">
        <f t="shared" si="11"/>
        <v>0</v>
      </c>
      <c r="X36" s="36" t="e">
        <f t="shared" si="3"/>
        <v>#DIV/0!</v>
      </c>
      <c r="Y36" s="41"/>
      <c r="Z36" s="1">
        <v>4</v>
      </c>
      <c r="AA36" s="1"/>
      <c r="AB36" s="1"/>
    </row>
    <row r="37" spans="1:28">
      <c r="A37" s="5">
        <v>43435</v>
      </c>
      <c r="B37" s="6"/>
      <c r="C37" s="23">
        <f t="shared" si="5"/>
        <v>0</v>
      </c>
      <c r="D37" s="23">
        <f t="shared" si="6"/>
        <v>0</v>
      </c>
      <c r="E37" s="6"/>
      <c r="F37" s="6"/>
      <c r="H37" s="29"/>
      <c r="I37" s="29"/>
      <c r="J37" s="29"/>
      <c r="K37" s="29"/>
      <c r="L37" s="29"/>
      <c r="M37" s="29"/>
      <c r="O37" s="20">
        <f t="shared" si="0"/>
        <v>0</v>
      </c>
      <c r="P37" s="10">
        <f t="shared" si="7"/>
        <v>0</v>
      </c>
      <c r="Q37" s="33">
        <f t="shared" si="8"/>
        <v>0</v>
      </c>
      <c r="R37" s="36" t="e">
        <f t="shared" si="1"/>
        <v>#DIV/0!</v>
      </c>
      <c r="S37" s="34">
        <f t="shared" si="4"/>
        <v>0</v>
      </c>
      <c r="T37" s="10">
        <f t="shared" si="9"/>
        <v>0</v>
      </c>
      <c r="U37" s="33">
        <f t="shared" si="10"/>
        <v>0</v>
      </c>
      <c r="V37" s="36" t="e">
        <f t="shared" si="2"/>
        <v>#DIV/0!</v>
      </c>
      <c r="W37" s="38">
        <f t="shared" si="11"/>
        <v>0</v>
      </c>
      <c r="X37" s="36" t="e">
        <f t="shared" si="3"/>
        <v>#DIV/0!</v>
      </c>
      <c r="Y37" s="41"/>
      <c r="Z37" s="1">
        <v>4</v>
      </c>
      <c r="AA37" s="1"/>
      <c r="AB37" s="1"/>
    </row>
    <row r="38" spans="1:28">
      <c r="A38" s="5">
        <v>43466</v>
      </c>
      <c r="B38" s="15"/>
      <c r="C38" s="23">
        <f t="shared" si="5"/>
        <v>0</v>
      </c>
      <c r="D38" s="23">
        <f t="shared" si="6"/>
        <v>0</v>
      </c>
      <c r="E38" s="15"/>
      <c r="F38" s="15"/>
      <c r="H38" s="29"/>
      <c r="I38" s="29"/>
      <c r="J38" s="29"/>
      <c r="K38" s="29"/>
      <c r="L38" s="29"/>
      <c r="M38" s="29"/>
      <c r="O38" s="20">
        <f t="shared" si="0"/>
        <v>0</v>
      </c>
      <c r="P38" s="10">
        <f t="shared" si="7"/>
        <v>0</v>
      </c>
      <c r="Q38" s="33">
        <f t="shared" si="8"/>
        <v>0</v>
      </c>
      <c r="R38" s="36" t="e">
        <f t="shared" si="1"/>
        <v>#DIV/0!</v>
      </c>
      <c r="S38" s="34">
        <f t="shared" si="4"/>
        <v>0</v>
      </c>
      <c r="T38" s="10">
        <f t="shared" si="9"/>
        <v>0</v>
      </c>
      <c r="U38" s="33">
        <f t="shared" si="10"/>
        <v>0</v>
      </c>
      <c r="V38" s="36" t="e">
        <f t="shared" si="2"/>
        <v>#DIV/0!</v>
      </c>
      <c r="W38" s="38">
        <f t="shared" si="11"/>
        <v>0</v>
      </c>
      <c r="X38" s="36" t="e">
        <f t="shared" si="3"/>
        <v>#DIV/0!</v>
      </c>
      <c r="Y38" s="41"/>
      <c r="Z38" s="1"/>
      <c r="AA38" s="1">
        <v>3.5</v>
      </c>
      <c r="AB38" s="1"/>
    </row>
    <row r="39" spans="1:28">
      <c r="A39" s="5">
        <v>43497</v>
      </c>
      <c r="B39" s="6"/>
      <c r="C39" s="23">
        <f t="shared" si="5"/>
        <v>0</v>
      </c>
      <c r="D39" s="23">
        <f t="shared" si="6"/>
        <v>0</v>
      </c>
      <c r="E39" s="6"/>
      <c r="F39" s="6"/>
      <c r="H39" s="29"/>
      <c r="I39" s="29"/>
      <c r="J39" s="29"/>
      <c r="K39" s="29"/>
      <c r="L39" s="29"/>
      <c r="M39" s="29"/>
      <c r="O39" s="20">
        <f t="shared" si="0"/>
        <v>0</v>
      </c>
      <c r="P39" s="10">
        <f t="shared" si="7"/>
        <v>0</v>
      </c>
      <c r="Q39" s="33">
        <f t="shared" si="8"/>
        <v>0</v>
      </c>
      <c r="R39" s="36" t="e">
        <f t="shared" si="1"/>
        <v>#DIV/0!</v>
      </c>
      <c r="S39" s="34">
        <f t="shared" si="4"/>
        <v>0</v>
      </c>
      <c r="T39" s="10">
        <f t="shared" si="9"/>
        <v>0</v>
      </c>
      <c r="U39" s="33">
        <f t="shared" si="10"/>
        <v>0</v>
      </c>
      <c r="V39" s="36" t="e">
        <f t="shared" si="2"/>
        <v>#DIV/0!</v>
      </c>
      <c r="W39" s="38">
        <f t="shared" si="11"/>
        <v>0</v>
      </c>
      <c r="X39" s="36" t="e">
        <f t="shared" si="3"/>
        <v>#DIV/0!</v>
      </c>
      <c r="Y39" s="41"/>
      <c r="Z39" s="1"/>
      <c r="AA39" s="1">
        <v>3.5</v>
      </c>
      <c r="AB39" s="1"/>
    </row>
    <row r="40" spans="1:28">
      <c r="A40" s="5">
        <v>43525</v>
      </c>
      <c r="B40" s="6"/>
      <c r="C40" s="23">
        <f t="shared" si="5"/>
        <v>0</v>
      </c>
      <c r="D40" s="23">
        <f t="shared" si="6"/>
        <v>0</v>
      </c>
      <c r="E40" s="6"/>
      <c r="F40" s="6"/>
      <c r="H40" s="29"/>
      <c r="I40" s="29"/>
      <c r="J40" s="29"/>
      <c r="K40" s="29"/>
      <c r="L40" s="29"/>
      <c r="M40" s="29"/>
      <c r="O40" s="20">
        <f t="shared" si="0"/>
        <v>0</v>
      </c>
      <c r="P40" s="10">
        <f t="shared" si="7"/>
        <v>0</v>
      </c>
      <c r="Q40" s="33">
        <f t="shared" si="8"/>
        <v>0</v>
      </c>
      <c r="R40" s="36" t="e">
        <f t="shared" si="1"/>
        <v>#DIV/0!</v>
      </c>
      <c r="S40" s="34">
        <f t="shared" si="4"/>
        <v>0</v>
      </c>
      <c r="T40" s="10">
        <f t="shared" si="9"/>
        <v>0</v>
      </c>
      <c r="U40" s="33">
        <f t="shared" si="10"/>
        <v>0</v>
      </c>
      <c r="V40" s="36" t="e">
        <f t="shared" si="2"/>
        <v>#DIV/0!</v>
      </c>
      <c r="W40" s="38">
        <f t="shared" si="11"/>
        <v>0</v>
      </c>
      <c r="X40" s="36" t="e">
        <f t="shared" si="3"/>
        <v>#DIV/0!</v>
      </c>
      <c r="Y40" s="41"/>
      <c r="Z40" s="1"/>
      <c r="AA40" s="1">
        <v>3.5</v>
      </c>
      <c r="AB40" s="1"/>
    </row>
    <row r="41" spans="1:28">
      <c r="A41" s="5">
        <v>43556</v>
      </c>
      <c r="B41" s="6"/>
      <c r="C41" s="23">
        <f t="shared" si="5"/>
        <v>0</v>
      </c>
      <c r="D41" s="23">
        <f t="shared" si="6"/>
        <v>0</v>
      </c>
      <c r="E41" s="6"/>
      <c r="F41" s="6"/>
      <c r="H41" s="29"/>
      <c r="I41" s="29"/>
      <c r="J41" s="29"/>
      <c r="K41" s="29"/>
      <c r="L41" s="29"/>
      <c r="M41" s="29"/>
      <c r="O41" s="20">
        <f t="shared" si="0"/>
        <v>0</v>
      </c>
      <c r="P41" s="10">
        <f t="shared" si="7"/>
        <v>0</v>
      </c>
      <c r="Q41" s="33">
        <f t="shared" si="8"/>
        <v>0</v>
      </c>
      <c r="R41" s="36" t="e">
        <f t="shared" si="1"/>
        <v>#DIV/0!</v>
      </c>
      <c r="S41" s="34">
        <f t="shared" si="4"/>
        <v>0</v>
      </c>
      <c r="T41" s="10">
        <f t="shared" si="9"/>
        <v>0</v>
      </c>
      <c r="U41" s="33">
        <f t="shared" si="10"/>
        <v>0</v>
      </c>
      <c r="V41" s="36" t="e">
        <f t="shared" si="2"/>
        <v>#DIV/0!</v>
      </c>
      <c r="W41" s="38">
        <f t="shared" si="11"/>
        <v>0</v>
      </c>
      <c r="X41" s="36" t="e">
        <f t="shared" si="3"/>
        <v>#DIV/0!</v>
      </c>
      <c r="Y41" s="41"/>
      <c r="Z41" s="1"/>
      <c r="AA41" s="1">
        <v>3.5</v>
      </c>
      <c r="AB41" s="1"/>
    </row>
    <row r="42" spans="1:28">
      <c r="A42" s="5">
        <v>43586</v>
      </c>
      <c r="B42" s="6"/>
      <c r="C42" s="23">
        <f t="shared" si="5"/>
        <v>0</v>
      </c>
      <c r="D42" s="23">
        <f t="shared" si="6"/>
        <v>0</v>
      </c>
      <c r="E42" s="6"/>
      <c r="F42" s="6"/>
      <c r="H42" s="29"/>
      <c r="I42" s="29"/>
      <c r="J42" s="29"/>
      <c r="K42" s="29"/>
      <c r="L42" s="29"/>
      <c r="M42" s="29"/>
      <c r="O42" s="20">
        <f t="shared" si="0"/>
        <v>0</v>
      </c>
      <c r="P42" s="10">
        <f t="shared" si="7"/>
        <v>0</v>
      </c>
      <c r="Q42" s="33">
        <f t="shared" si="8"/>
        <v>0</v>
      </c>
      <c r="R42" s="36" t="e">
        <f t="shared" si="1"/>
        <v>#DIV/0!</v>
      </c>
      <c r="S42" s="34">
        <f t="shared" si="4"/>
        <v>0</v>
      </c>
      <c r="T42" s="10">
        <f t="shared" si="9"/>
        <v>0</v>
      </c>
      <c r="U42" s="33">
        <f t="shared" si="10"/>
        <v>0</v>
      </c>
      <c r="V42" s="36" t="e">
        <f t="shared" si="2"/>
        <v>#DIV/0!</v>
      </c>
      <c r="W42" s="38">
        <f t="shared" si="11"/>
        <v>0</v>
      </c>
      <c r="X42" s="36" t="e">
        <f t="shared" si="3"/>
        <v>#DIV/0!</v>
      </c>
      <c r="Y42" s="41"/>
      <c r="Z42" s="1"/>
      <c r="AA42" s="1">
        <v>3.5</v>
      </c>
      <c r="AB42" s="1"/>
    </row>
    <row r="43" spans="1:28">
      <c r="A43" s="5">
        <v>43617</v>
      </c>
      <c r="B43" s="6"/>
      <c r="C43" s="23">
        <f t="shared" si="5"/>
        <v>0</v>
      </c>
      <c r="D43" s="23">
        <f t="shared" si="6"/>
        <v>0</v>
      </c>
      <c r="E43" s="6"/>
      <c r="F43" s="6"/>
      <c r="H43" s="29"/>
      <c r="I43" s="29"/>
      <c r="J43" s="29"/>
      <c r="K43" s="29"/>
      <c r="L43" s="29"/>
      <c r="M43" s="29"/>
      <c r="O43" s="20">
        <f t="shared" si="0"/>
        <v>0</v>
      </c>
      <c r="P43" s="10">
        <f t="shared" si="7"/>
        <v>0</v>
      </c>
      <c r="Q43" s="33">
        <f t="shared" si="8"/>
        <v>0</v>
      </c>
      <c r="R43" s="36" t="e">
        <f t="shared" si="1"/>
        <v>#DIV/0!</v>
      </c>
      <c r="S43" s="34">
        <f t="shared" si="4"/>
        <v>0</v>
      </c>
      <c r="T43" s="10">
        <f t="shared" si="9"/>
        <v>0</v>
      </c>
      <c r="U43" s="33">
        <f t="shared" si="10"/>
        <v>0</v>
      </c>
      <c r="V43" s="36" t="e">
        <f t="shared" si="2"/>
        <v>#DIV/0!</v>
      </c>
      <c r="W43" s="38">
        <f t="shared" si="11"/>
        <v>0</v>
      </c>
      <c r="X43" s="36" t="e">
        <f t="shared" si="3"/>
        <v>#DIV/0!</v>
      </c>
      <c r="Y43" s="41"/>
      <c r="Z43" s="1"/>
      <c r="AA43" s="1">
        <v>3.5</v>
      </c>
      <c r="AB43" s="1"/>
    </row>
    <row r="44" spans="1:28">
      <c r="A44" s="5">
        <v>43647</v>
      </c>
      <c r="B44" s="6"/>
      <c r="C44" s="23">
        <f t="shared" si="5"/>
        <v>0</v>
      </c>
      <c r="D44" s="23">
        <f t="shared" si="6"/>
        <v>0</v>
      </c>
      <c r="E44" s="6"/>
      <c r="F44" s="6"/>
      <c r="H44" s="29"/>
      <c r="I44" s="29"/>
      <c r="J44" s="29"/>
      <c r="K44" s="29"/>
      <c r="L44" s="29"/>
      <c r="M44" s="29"/>
      <c r="O44" s="20">
        <f t="shared" si="0"/>
        <v>0</v>
      </c>
      <c r="P44" s="10">
        <f t="shared" si="7"/>
        <v>0</v>
      </c>
      <c r="Q44" s="33">
        <f t="shared" si="8"/>
        <v>0</v>
      </c>
      <c r="R44" s="36" t="e">
        <f t="shared" si="1"/>
        <v>#DIV/0!</v>
      </c>
      <c r="S44" s="34">
        <f t="shared" si="4"/>
        <v>0</v>
      </c>
      <c r="T44" s="10">
        <f t="shared" si="9"/>
        <v>0</v>
      </c>
      <c r="U44" s="33">
        <f t="shared" si="10"/>
        <v>0</v>
      </c>
      <c r="V44" s="36" t="e">
        <f t="shared" si="2"/>
        <v>#DIV/0!</v>
      </c>
      <c r="W44" s="38">
        <f t="shared" si="11"/>
        <v>0</v>
      </c>
      <c r="X44" s="36" t="e">
        <f t="shared" si="3"/>
        <v>#DIV/0!</v>
      </c>
      <c r="Y44" s="41"/>
      <c r="Z44" s="1"/>
      <c r="AA44" s="1">
        <v>3.5</v>
      </c>
      <c r="AB44" s="1"/>
    </row>
    <row r="45" spans="1:28">
      <c r="A45" s="5">
        <v>43678</v>
      </c>
      <c r="B45" s="6"/>
      <c r="C45" s="23">
        <f t="shared" si="5"/>
        <v>0</v>
      </c>
      <c r="D45" s="23">
        <f t="shared" si="6"/>
        <v>0</v>
      </c>
      <c r="E45" s="6"/>
      <c r="F45" s="6"/>
      <c r="H45" s="29"/>
      <c r="I45" s="29"/>
      <c r="J45" s="29"/>
      <c r="K45" s="29"/>
      <c r="L45" s="29"/>
      <c r="M45" s="29"/>
      <c r="O45" s="20">
        <f t="shared" si="0"/>
        <v>0</v>
      </c>
      <c r="P45" s="10">
        <f t="shared" si="7"/>
        <v>0</v>
      </c>
      <c r="Q45" s="33">
        <f t="shared" si="8"/>
        <v>0</v>
      </c>
      <c r="R45" s="36" t="e">
        <f t="shared" si="1"/>
        <v>#DIV/0!</v>
      </c>
      <c r="S45" s="34">
        <f t="shared" si="4"/>
        <v>0</v>
      </c>
      <c r="T45" s="10">
        <f t="shared" si="9"/>
        <v>0</v>
      </c>
      <c r="U45" s="33">
        <f t="shared" si="10"/>
        <v>0</v>
      </c>
      <c r="V45" s="36" t="e">
        <f t="shared" si="2"/>
        <v>#DIV/0!</v>
      </c>
      <c r="W45" s="38">
        <f t="shared" si="11"/>
        <v>0</v>
      </c>
      <c r="X45" s="36" t="e">
        <f t="shared" si="3"/>
        <v>#DIV/0!</v>
      </c>
      <c r="Y45" s="41"/>
      <c r="Z45" s="1"/>
      <c r="AA45" s="1">
        <v>3.5</v>
      </c>
      <c r="AB45" s="1"/>
    </row>
    <row r="46" spans="1:28">
      <c r="A46" s="5">
        <v>43709</v>
      </c>
      <c r="B46" s="6"/>
      <c r="C46" s="23">
        <f t="shared" si="5"/>
        <v>0</v>
      </c>
      <c r="D46" s="23">
        <f t="shared" si="6"/>
        <v>0</v>
      </c>
      <c r="E46" s="6"/>
      <c r="F46" s="6"/>
      <c r="H46" s="29"/>
      <c r="I46" s="29"/>
      <c r="J46" s="29"/>
      <c r="K46" s="29"/>
      <c r="L46" s="29"/>
      <c r="M46" s="29"/>
      <c r="O46" s="20">
        <f t="shared" si="0"/>
        <v>0</v>
      </c>
      <c r="P46" s="10">
        <f t="shared" si="7"/>
        <v>0</v>
      </c>
      <c r="Q46" s="33">
        <f t="shared" si="8"/>
        <v>0</v>
      </c>
      <c r="R46" s="36" t="e">
        <f t="shared" si="1"/>
        <v>#DIV/0!</v>
      </c>
      <c r="S46" s="34">
        <f t="shared" si="4"/>
        <v>0</v>
      </c>
      <c r="T46" s="10">
        <f t="shared" si="9"/>
        <v>0</v>
      </c>
      <c r="U46" s="33">
        <f t="shared" si="10"/>
        <v>0</v>
      </c>
      <c r="V46" s="36" t="e">
        <f t="shared" si="2"/>
        <v>#DIV/0!</v>
      </c>
      <c r="W46" s="38">
        <f t="shared" si="11"/>
        <v>0</v>
      </c>
      <c r="X46" s="36" t="e">
        <f t="shared" si="3"/>
        <v>#DIV/0!</v>
      </c>
      <c r="Y46" s="41"/>
      <c r="Z46" s="1"/>
      <c r="AA46" s="1">
        <v>3.5</v>
      </c>
      <c r="AB46" s="1"/>
    </row>
    <row r="47" spans="1:28">
      <c r="A47" s="5">
        <v>43739</v>
      </c>
      <c r="B47" s="6"/>
      <c r="C47" s="23">
        <f t="shared" si="5"/>
        <v>0</v>
      </c>
      <c r="D47" s="23">
        <f t="shared" si="6"/>
        <v>0</v>
      </c>
      <c r="E47" s="6"/>
      <c r="F47" s="6"/>
      <c r="H47" s="29"/>
      <c r="I47" s="29"/>
      <c r="J47" s="29"/>
      <c r="K47" s="29"/>
      <c r="L47" s="29"/>
      <c r="M47" s="29"/>
      <c r="O47" s="20">
        <f t="shared" si="0"/>
        <v>0</v>
      </c>
      <c r="P47" s="10">
        <f t="shared" si="7"/>
        <v>0</v>
      </c>
      <c r="Q47" s="33">
        <f t="shared" si="8"/>
        <v>0</v>
      </c>
      <c r="R47" s="36" t="e">
        <f t="shared" si="1"/>
        <v>#DIV/0!</v>
      </c>
      <c r="S47" s="34">
        <f t="shared" si="4"/>
        <v>0</v>
      </c>
      <c r="T47" s="10">
        <f t="shared" si="9"/>
        <v>0</v>
      </c>
      <c r="U47" s="33">
        <f t="shared" si="10"/>
        <v>0</v>
      </c>
      <c r="V47" s="36" t="e">
        <f t="shared" si="2"/>
        <v>#DIV/0!</v>
      </c>
      <c r="W47" s="38">
        <f t="shared" si="11"/>
        <v>0</v>
      </c>
      <c r="X47" s="36" t="e">
        <f t="shared" si="3"/>
        <v>#DIV/0!</v>
      </c>
      <c r="Y47" s="41"/>
      <c r="Z47" s="1"/>
      <c r="AA47" s="1">
        <v>3.5</v>
      </c>
      <c r="AB47" s="1"/>
    </row>
    <row r="48" spans="1:28">
      <c r="A48" s="5">
        <v>43770</v>
      </c>
      <c r="B48" s="6"/>
      <c r="C48" s="23">
        <f t="shared" si="5"/>
        <v>0</v>
      </c>
      <c r="D48" s="23">
        <f t="shared" si="6"/>
        <v>0</v>
      </c>
      <c r="E48" s="6"/>
      <c r="F48" s="6"/>
      <c r="H48" s="29"/>
      <c r="I48" s="29"/>
      <c r="J48" s="29"/>
      <c r="K48" s="29"/>
      <c r="L48" s="29"/>
      <c r="M48" s="29"/>
      <c r="O48" s="20">
        <f t="shared" si="0"/>
        <v>0</v>
      </c>
      <c r="P48" s="10">
        <f t="shared" si="7"/>
        <v>0</v>
      </c>
      <c r="Q48" s="33">
        <f t="shared" si="8"/>
        <v>0</v>
      </c>
      <c r="R48" s="36" t="e">
        <f t="shared" si="1"/>
        <v>#DIV/0!</v>
      </c>
      <c r="S48" s="34">
        <f t="shared" si="4"/>
        <v>0</v>
      </c>
      <c r="T48" s="10">
        <f t="shared" si="9"/>
        <v>0</v>
      </c>
      <c r="U48" s="33">
        <f t="shared" si="10"/>
        <v>0</v>
      </c>
      <c r="V48" s="36" t="e">
        <f t="shared" si="2"/>
        <v>#DIV/0!</v>
      </c>
      <c r="W48" s="38">
        <f t="shared" si="11"/>
        <v>0</v>
      </c>
      <c r="X48" s="36" t="e">
        <f t="shared" si="3"/>
        <v>#DIV/0!</v>
      </c>
      <c r="Y48" s="41"/>
      <c r="Z48" s="1"/>
      <c r="AA48" s="1">
        <v>3.5</v>
      </c>
      <c r="AB48" s="1"/>
    </row>
    <row r="49" spans="1:28">
      <c r="A49" s="5">
        <v>43800</v>
      </c>
      <c r="B49" s="6"/>
      <c r="C49" s="23">
        <f t="shared" si="5"/>
        <v>0</v>
      </c>
      <c r="D49" s="23">
        <f t="shared" si="6"/>
        <v>0</v>
      </c>
      <c r="E49" s="6"/>
      <c r="F49" s="6"/>
      <c r="H49" s="29"/>
      <c r="I49" s="29"/>
      <c r="J49" s="29"/>
      <c r="K49" s="29"/>
      <c r="L49" s="29"/>
      <c r="M49" s="29"/>
      <c r="O49" s="20">
        <f t="shared" si="0"/>
        <v>0</v>
      </c>
      <c r="P49" s="10">
        <f t="shared" si="7"/>
        <v>0</v>
      </c>
      <c r="Q49" s="33">
        <f t="shared" si="8"/>
        <v>0</v>
      </c>
      <c r="R49" s="36" t="e">
        <f t="shared" si="1"/>
        <v>#DIV/0!</v>
      </c>
      <c r="S49" s="34">
        <f t="shared" si="4"/>
        <v>0</v>
      </c>
      <c r="T49" s="10">
        <f t="shared" si="9"/>
        <v>0</v>
      </c>
      <c r="U49" s="33">
        <f t="shared" si="10"/>
        <v>0</v>
      </c>
      <c r="V49" s="36" t="e">
        <f t="shared" si="2"/>
        <v>#DIV/0!</v>
      </c>
      <c r="W49" s="38">
        <f t="shared" si="11"/>
        <v>0</v>
      </c>
      <c r="X49" s="36" t="e">
        <f t="shared" si="3"/>
        <v>#DIV/0!</v>
      </c>
      <c r="Y49" s="41"/>
      <c r="Z49" s="1"/>
      <c r="AA49" s="1">
        <v>3.5</v>
      </c>
      <c r="AB49" s="1"/>
    </row>
    <row r="50" spans="1:28">
      <c r="A50" s="5">
        <v>43831</v>
      </c>
      <c r="B50" s="6"/>
      <c r="C50" s="23">
        <f t="shared" si="5"/>
        <v>0</v>
      </c>
      <c r="D50" s="23">
        <f t="shared" si="6"/>
        <v>0</v>
      </c>
      <c r="E50" s="6"/>
      <c r="F50" s="6"/>
      <c r="H50" s="29"/>
      <c r="I50" s="29"/>
      <c r="J50" s="29"/>
      <c r="K50" s="29"/>
      <c r="L50" s="29"/>
      <c r="M50" s="29"/>
      <c r="O50" s="20">
        <f t="shared" si="0"/>
        <v>0</v>
      </c>
      <c r="P50" s="10">
        <f t="shared" si="7"/>
        <v>0</v>
      </c>
      <c r="Q50" s="33">
        <f t="shared" si="8"/>
        <v>0</v>
      </c>
      <c r="R50" s="36" t="e">
        <f t="shared" si="1"/>
        <v>#DIV/0!</v>
      </c>
      <c r="S50" s="34">
        <f t="shared" si="4"/>
        <v>0</v>
      </c>
      <c r="T50" s="10">
        <f t="shared" si="9"/>
        <v>0</v>
      </c>
      <c r="U50" s="33">
        <f t="shared" si="10"/>
        <v>0</v>
      </c>
      <c r="V50" s="36" t="e">
        <f t="shared" si="2"/>
        <v>#DIV/0!</v>
      </c>
      <c r="W50" s="38">
        <f t="shared" si="11"/>
        <v>0</v>
      </c>
      <c r="X50" s="36" t="e">
        <f t="shared" si="3"/>
        <v>#DIV/0!</v>
      </c>
      <c r="Y50" s="41"/>
      <c r="Z50" s="1"/>
      <c r="AA50" s="1"/>
      <c r="AB50" s="1">
        <v>3</v>
      </c>
    </row>
    <row r="51" spans="1:28">
      <c r="A51" s="5">
        <v>43862</v>
      </c>
      <c r="B51" s="6"/>
      <c r="C51" s="23">
        <f t="shared" si="5"/>
        <v>0</v>
      </c>
      <c r="D51" s="23">
        <f t="shared" si="6"/>
        <v>0</v>
      </c>
      <c r="E51" s="6"/>
      <c r="F51" s="6"/>
      <c r="H51" s="29"/>
      <c r="I51" s="29"/>
      <c r="J51" s="29"/>
      <c r="K51" s="29"/>
      <c r="L51" s="29"/>
      <c r="M51" s="29"/>
      <c r="O51" s="20">
        <f t="shared" si="0"/>
        <v>0</v>
      </c>
      <c r="P51" s="10">
        <f t="shared" si="7"/>
        <v>0</v>
      </c>
      <c r="Q51" s="33">
        <f t="shared" si="8"/>
        <v>0</v>
      </c>
      <c r="R51" s="36" t="e">
        <f t="shared" si="1"/>
        <v>#DIV/0!</v>
      </c>
      <c r="S51" s="34">
        <f t="shared" si="4"/>
        <v>0</v>
      </c>
      <c r="T51" s="10">
        <f t="shared" si="9"/>
        <v>0</v>
      </c>
      <c r="U51" s="33">
        <f t="shared" si="10"/>
        <v>0</v>
      </c>
      <c r="V51" s="36" t="e">
        <f t="shared" si="2"/>
        <v>#DIV/0!</v>
      </c>
      <c r="W51" s="38">
        <f t="shared" si="11"/>
        <v>0</v>
      </c>
      <c r="X51" s="36" t="e">
        <f t="shared" si="3"/>
        <v>#DIV/0!</v>
      </c>
      <c r="Y51" s="41"/>
      <c r="Z51" s="1"/>
      <c r="AA51" s="1"/>
      <c r="AB51" s="1">
        <v>3</v>
      </c>
    </row>
    <row r="52" spans="1:28">
      <c r="A52" s="5">
        <v>43891</v>
      </c>
      <c r="B52" s="6">
        <v>1062</v>
      </c>
      <c r="C52" s="23">
        <f t="shared" si="5"/>
        <v>849.6</v>
      </c>
      <c r="D52" s="23">
        <f t="shared" si="6"/>
        <v>212.4</v>
      </c>
      <c r="E52" s="6">
        <v>0</v>
      </c>
      <c r="F52" s="6">
        <v>0</v>
      </c>
      <c r="H52" s="29"/>
      <c r="I52" s="29"/>
      <c r="J52" s="29"/>
      <c r="K52" s="29"/>
      <c r="L52" s="29"/>
      <c r="M52" s="29"/>
      <c r="O52" s="20">
        <f t="shared" si="0"/>
        <v>1062</v>
      </c>
      <c r="P52" s="10">
        <f t="shared" si="7"/>
        <v>1062</v>
      </c>
      <c r="Q52" s="33">
        <f t="shared" si="8"/>
        <v>0</v>
      </c>
      <c r="R52" s="36">
        <f t="shared" si="1"/>
        <v>0</v>
      </c>
      <c r="S52" s="34">
        <f t="shared" si="4"/>
        <v>849.6</v>
      </c>
      <c r="T52" s="10">
        <f t="shared" si="9"/>
        <v>849.6</v>
      </c>
      <c r="U52" s="33">
        <f t="shared" si="10"/>
        <v>0</v>
      </c>
      <c r="V52" s="36">
        <f t="shared" si="2"/>
        <v>0</v>
      </c>
      <c r="W52" s="38">
        <f t="shared" si="11"/>
        <v>0</v>
      </c>
      <c r="X52" s="36">
        <f t="shared" si="3"/>
        <v>0</v>
      </c>
      <c r="Y52" s="41"/>
      <c r="Z52" s="1"/>
      <c r="AA52" s="1"/>
      <c r="AB52" s="1">
        <v>3</v>
      </c>
    </row>
    <row r="53" spans="1:28">
      <c r="A53" s="5">
        <v>43922</v>
      </c>
      <c r="B53" s="6">
        <v>477</v>
      </c>
      <c r="C53" s="23">
        <f t="shared" si="5"/>
        <v>381.6</v>
      </c>
      <c r="D53" s="23">
        <f t="shared" si="6"/>
        <v>95.4</v>
      </c>
      <c r="E53" s="6">
        <v>0</v>
      </c>
      <c r="F53" s="6">
        <v>0</v>
      </c>
      <c r="H53" s="29"/>
      <c r="I53" s="29"/>
      <c r="J53" s="29"/>
      <c r="K53" s="29"/>
      <c r="L53" s="29"/>
      <c r="M53" s="29"/>
      <c r="O53" s="20">
        <f t="shared" si="0"/>
        <v>477</v>
      </c>
      <c r="P53" s="10">
        <f t="shared" si="7"/>
        <v>1539</v>
      </c>
      <c r="Q53" s="33">
        <f t="shared" si="8"/>
        <v>0</v>
      </c>
      <c r="R53" s="36">
        <f t="shared" si="1"/>
        <v>0</v>
      </c>
      <c r="S53" s="34">
        <f t="shared" si="4"/>
        <v>381.6</v>
      </c>
      <c r="T53" s="10">
        <f t="shared" si="9"/>
        <v>1231.2</v>
      </c>
      <c r="U53" s="33">
        <f t="shared" si="10"/>
        <v>0</v>
      </c>
      <c r="V53" s="36">
        <f t="shared" si="2"/>
        <v>0</v>
      </c>
      <c r="W53" s="38">
        <f t="shared" si="11"/>
        <v>0</v>
      </c>
      <c r="X53" s="36">
        <f t="shared" si="3"/>
        <v>0</v>
      </c>
      <c r="Y53" s="41"/>
      <c r="Z53" s="1"/>
      <c r="AA53" s="1"/>
      <c r="AB53" s="1">
        <v>3</v>
      </c>
    </row>
    <row r="54" spans="1:28">
      <c r="A54" s="5">
        <v>43952</v>
      </c>
      <c r="B54" s="6">
        <v>1526</v>
      </c>
      <c r="C54" s="23">
        <f t="shared" si="5"/>
        <v>1220.8</v>
      </c>
      <c r="D54" s="23">
        <f t="shared" si="6"/>
        <v>305.2</v>
      </c>
      <c r="E54" s="6">
        <v>0</v>
      </c>
      <c r="F54" s="6">
        <v>0</v>
      </c>
      <c r="H54" s="29"/>
      <c r="I54" s="29"/>
      <c r="J54" s="29"/>
      <c r="K54" s="29"/>
      <c r="L54" s="29"/>
      <c r="M54" s="29"/>
      <c r="O54" s="20">
        <f t="shared" si="0"/>
        <v>1526</v>
      </c>
      <c r="P54" s="10">
        <f t="shared" si="7"/>
        <v>3065</v>
      </c>
      <c r="Q54" s="33">
        <f t="shared" si="8"/>
        <v>0</v>
      </c>
      <c r="R54" s="36">
        <f t="shared" si="1"/>
        <v>0</v>
      </c>
      <c r="S54" s="34">
        <f t="shared" si="4"/>
        <v>1220.8</v>
      </c>
      <c r="T54" s="10">
        <f t="shared" si="9"/>
        <v>2452</v>
      </c>
      <c r="U54" s="33">
        <f t="shared" si="10"/>
        <v>0</v>
      </c>
      <c r="V54" s="36">
        <f t="shared" si="2"/>
        <v>0</v>
      </c>
      <c r="W54" s="38">
        <f t="shared" si="11"/>
        <v>0</v>
      </c>
      <c r="X54" s="36">
        <f t="shared" si="3"/>
        <v>0</v>
      </c>
      <c r="Y54" s="41"/>
      <c r="Z54" s="1"/>
      <c r="AA54" s="1"/>
      <c r="AB54" s="1">
        <v>3</v>
      </c>
    </row>
    <row r="55" spans="1:28">
      <c r="A55" s="5">
        <v>43983</v>
      </c>
      <c r="B55" s="6">
        <v>1679</v>
      </c>
      <c r="C55" s="23">
        <f t="shared" si="5"/>
        <v>1343.2</v>
      </c>
      <c r="D55" s="23">
        <f t="shared" si="6"/>
        <v>335.8</v>
      </c>
      <c r="E55" s="6">
        <v>0</v>
      </c>
      <c r="F55" s="6">
        <v>0</v>
      </c>
      <c r="H55" s="29"/>
      <c r="I55" s="29"/>
      <c r="J55" s="29"/>
      <c r="K55" s="29"/>
      <c r="L55" s="29"/>
      <c r="M55" s="29"/>
      <c r="O55" s="20">
        <f t="shared" si="0"/>
        <v>1679</v>
      </c>
      <c r="P55" s="10">
        <f t="shared" si="7"/>
        <v>4744</v>
      </c>
      <c r="Q55" s="33">
        <f t="shared" si="8"/>
        <v>0</v>
      </c>
      <c r="R55" s="36">
        <f t="shared" si="1"/>
        <v>0</v>
      </c>
      <c r="S55" s="34">
        <f t="shared" si="4"/>
        <v>1343.2</v>
      </c>
      <c r="T55" s="10">
        <f t="shared" si="9"/>
        <v>3795.2</v>
      </c>
      <c r="U55" s="33">
        <f t="shared" si="10"/>
        <v>0</v>
      </c>
      <c r="V55" s="36">
        <f t="shared" si="2"/>
        <v>0</v>
      </c>
      <c r="W55" s="38">
        <f t="shared" si="11"/>
        <v>0</v>
      </c>
      <c r="X55" s="36">
        <f t="shared" si="3"/>
        <v>0</v>
      </c>
      <c r="Y55" s="41"/>
      <c r="Z55" s="1"/>
      <c r="AA55" s="1"/>
      <c r="AB55" s="1">
        <v>3</v>
      </c>
    </row>
    <row r="56" spans="1:28">
      <c r="A56" s="5">
        <v>44013</v>
      </c>
      <c r="B56" s="6">
        <v>1398</v>
      </c>
      <c r="C56" s="23">
        <f t="shared" si="5"/>
        <v>1118.4000000000001</v>
      </c>
      <c r="D56" s="23">
        <f t="shared" si="6"/>
        <v>279.60000000000002</v>
      </c>
      <c r="E56" s="6">
        <v>0</v>
      </c>
      <c r="F56" s="6">
        <v>0</v>
      </c>
      <c r="H56" s="29"/>
      <c r="I56" s="29"/>
      <c r="J56" s="29"/>
      <c r="K56" s="29"/>
      <c r="L56" s="29"/>
      <c r="M56" s="29"/>
      <c r="O56" s="20">
        <f t="shared" si="0"/>
        <v>1398</v>
      </c>
      <c r="P56" s="10">
        <f t="shared" si="7"/>
        <v>6142</v>
      </c>
      <c r="Q56" s="33">
        <f t="shared" si="8"/>
        <v>0</v>
      </c>
      <c r="R56" s="36">
        <f t="shared" si="1"/>
        <v>0</v>
      </c>
      <c r="S56" s="34">
        <f t="shared" si="4"/>
        <v>1118.4000000000001</v>
      </c>
      <c r="T56" s="10">
        <f t="shared" si="9"/>
        <v>4913.6000000000004</v>
      </c>
      <c r="U56" s="33">
        <f t="shared" si="10"/>
        <v>0</v>
      </c>
      <c r="V56" s="36">
        <f t="shared" si="2"/>
        <v>0</v>
      </c>
      <c r="W56" s="38">
        <f t="shared" si="11"/>
        <v>0</v>
      </c>
      <c r="X56" s="36">
        <f t="shared" si="3"/>
        <v>0</v>
      </c>
      <c r="Y56" s="41"/>
      <c r="Z56" s="1"/>
      <c r="AA56" s="1"/>
      <c r="AB56" s="1">
        <v>3</v>
      </c>
    </row>
    <row r="57" spans="1:28">
      <c r="A57" s="5">
        <v>44044</v>
      </c>
      <c r="B57" s="6">
        <v>1952</v>
      </c>
      <c r="C57" s="23">
        <f t="shared" si="5"/>
        <v>1561.6000000000001</v>
      </c>
      <c r="D57" s="23">
        <f t="shared" si="6"/>
        <v>390.40000000000003</v>
      </c>
      <c r="E57" s="6">
        <v>0</v>
      </c>
      <c r="F57" s="6">
        <v>0</v>
      </c>
      <c r="H57" s="29"/>
      <c r="I57" s="29"/>
      <c r="J57" s="29"/>
      <c r="K57" s="29"/>
      <c r="L57" s="29"/>
      <c r="M57" s="29"/>
      <c r="O57" s="20">
        <f t="shared" si="0"/>
        <v>1952.0000000000002</v>
      </c>
      <c r="P57" s="10">
        <f t="shared" si="7"/>
        <v>8094</v>
      </c>
      <c r="Q57" s="33">
        <f t="shared" si="8"/>
        <v>0</v>
      </c>
      <c r="R57" s="36">
        <f t="shared" si="1"/>
        <v>0</v>
      </c>
      <c r="S57" s="34">
        <f t="shared" si="4"/>
        <v>1561.6000000000001</v>
      </c>
      <c r="T57" s="10">
        <f t="shared" si="9"/>
        <v>6475.2000000000007</v>
      </c>
      <c r="U57" s="33">
        <f t="shared" si="10"/>
        <v>0</v>
      </c>
      <c r="V57" s="36">
        <f t="shared" si="2"/>
        <v>0</v>
      </c>
      <c r="W57" s="38">
        <f t="shared" si="11"/>
        <v>0</v>
      </c>
      <c r="X57" s="36">
        <f t="shared" si="3"/>
        <v>0</v>
      </c>
      <c r="Y57" s="41"/>
      <c r="Z57" s="1"/>
      <c r="AA57" s="1"/>
      <c r="AB57" s="1">
        <v>3</v>
      </c>
    </row>
    <row r="58" spans="1:28">
      <c r="A58" s="5">
        <v>44075</v>
      </c>
      <c r="B58" s="6">
        <v>2317</v>
      </c>
      <c r="C58" s="21">
        <f t="shared" si="5"/>
        <v>1853.6000000000001</v>
      </c>
      <c r="D58" s="21">
        <f t="shared" si="6"/>
        <v>463.40000000000003</v>
      </c>
      <c r="E58" s="6">
        <v>0</v>
      </c>
      <c r="F58" s="6">
        <v>0</v>
      </c>
      <c r="H58" s="29"/>
      <c r="I58" s="29"/>
      <c r="J58" s="29"/>
      <c r="K58" s="29"/>
      <c r="L58" s="29"/>
      <c r="M58" s="29"/>
      <c r="O58" s="20">
        <f t="shared" si="0"/>
        <v>2317</v>
      </c>
      <c r="P58" s="10">
        <f t="shared" si="7"/>
        <v>10411</v>
      </c>
      <c r="Q58" s="33">
        <f>SUM(H47:I58)</f>
        <v>0</v>
      </c>
      <c r="R58" s="36">
        <f t="shared" si="1"/>
        <v>0</v>
      </c>
      <c r="S58" s="34">
        <f t="shared" si="4"/>
        <v>1853.6000000000001</v>
      </c>
      <c r="T58" s="10">
        <f>SUM(S47:S58)</f>
        <v>8328.8000000000011</v>
      </c>
      <c r="U58" s="33">
        <f t="shared" si="10"/>
        <v>0</v>
      </c>
      <c r="V58" s="36">
        <f t="shared" si="2"/>
        <v>0</v>
      </c>
      <c r="W58" s="38">
        <f t="shared" si="11"/>
        <v>0</v>
      </c>
      <c r="X58" s="36">
        <f t="shared" si="3"/>
        <v>0</v>
      </c>
      <c r="Y58" s="41"/>
      <c r="Z58" s="1"/>
      <c r="AA58" s="1"/>
      <c r="AB58" s="1">
        <v>3</v>
      </c>
    </row>
    <row r="59" spans="1:28">
      <c r="A59" s="5">
        <v>44105</v>
      </c>
      <c r="B59" s="6">
        <v>1840</v>
      </c>
      <c r="C59" s="21">
        <f>B59*0.8</f>
        <v>1472</v>
      </c>
      <c r="D59" s="21">
        <f>B59*0.2</f>
        <v>368</v>
      </c>
      <c r="E59" s="6">
        <v>780</v>
      </c>
      <c r="F59" s="6">
        <v>0</v>
      </c>
      <c r="H59" s="29"/>
      <c r="I59" s="29"/>
      <c r="J59" s="29"/>
      <c r="K59" s="29"/>
      <c r="L59" s="29"/>
      <c r="M59" s="29"/>
      <c r="O59" s="20">
        <f>SUM(C59:F59)</f>
        <v>2620</v>
      </c>
      <c r="P59" s="10">
        <f>SUM(O48:O59)</f>
        <v>13031</v>
      </c>
      <c r="Q59" s="33">
        <f>SUM(H48:I59)</f>
        <v>0</v>
      </c>
      <c r="R59" s="36">
        <f>(Q59*1000000)/P59</f>
        <v>0</v>
      </c>
      <c r="S59" s="34">
        <f>SUM(C59,E59:F59)</f>
        <v>2252</v>
      </c>
      <c r="T59" s="10">
        <f>SUM(S48:S59)</f>
        <v>10580.800000000001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1753</v>
      </c>
      <c r="C60" s="21">
        <f>B60*0.8</f>
        <v>1402.4</v>
      </c>
      <c r="D60" s="21">
        <f>B60*0.2</f>
        <v>350.6</v>
      </c>
      <c r="E60" s="6">
        <v>596</v>
      </c>
      <c r="F60" s="6">
        <v>0</v>
      </c>
      <c r="H60" s="29"/>
      <c r="I60" s="29"/>
      <c r="J60" s="29"/>
      <c r="K60" s="29"/>
      <c r="L60" s="29"/>
      <c r="M60" s="29"/>
      <c r="O60" s="20">
        <f>SUM(C60:F60)</f>
        <v>2349</v>
      </c>
      <c r="P60" s="10">
        <f>SUM(O49:O60)</f>
        <v>15380</v>
      </c>
      <c r="Q60" s="33">
        <f>SUM(H49:I60)</f>
        <v>0</v>
      </c>
      <c r="R60" s="36">
        <f>(Q60*1000000)/P60</f>
        <v>0</v>
      </c>
      <c r="S60" s="34">
        <f>SUM(C60,E60:F60)</f>
        <v>1998.4</v>
      </c>
      <c r="T60" s="10">
        <f>SUM(S49:S60)</f>
        <v>12579.2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  <row r="61" spans="1:28">
      <c r="A61" s="5">
        <v>44166</v>
      </c>
      <c r="B61" s="6">
        <v>1036</v>
      </c>
      <c r="C61" s="21">
        <f>B61*0.8</f>
        <v>828.80000000000007</v>
      </c>
      <c r="D61" s="21">
        <f>B61*0.2</f>
        <v>207.20000000000002</v>
      </c>
      <c r="E61" s="6">
        <v>324</v>
      </c>
      <c r="F61" s="6">
        <v>0</v>
      </c>
      <c r="H61" s="29"/>
      <c r="I61" s="29"/>
      <c r="J61" s="29"/>
      <c r="K61" s="29"/>
      <c r="L61" s="29"/>
      <c r="M61" s="29"/>
      <c r="O61" s="20">
        <f>SUM(C61:F61)</f>
        <v>1360</v>
      </c>
      <c r="P61" s="10">
        <f>SUM(O50:O61)</f>
        <v>16740</v>
      </c>
      <c r="Q61" s="33">
        <f>SUM(H50:I61)</f>
        <v>0</v>
      </c>
      <c r="R61" s="36">
        <f>(Q61*1000000)/P61</f>
        <v>0</v>
      </c>
      <c r="S61" s="34">
        <f>SUM(C61,E61:F61)</f>
        <v>1152.8000000000002</v>
      </c>
      <c r="T61" s="10">
        <f>SUM(S50:S61)</f>
        <v>13732</v>
      </c>
      <c r="U61" s="33">
        <f>SUM(H50:I61)</f>
        <v>0</v>
      </c>
      <c r="V61" s="36">
        <f>(U61*1000000)/T61</f>
        <v>0</v>
      </c>
      <c r="W61" s="38">
        <f>SUM(H50:H61)</f>
        <v>0</v>
      </c>
      <c r="X61" s="36">
        <f>(W61*100000)/P61</f>
        <v>0</v>
      </c>
      <c r="Y61" s="41"/>
      <c r="Z61" s="1"/>
      <c r="AA61" s="1"/>
      <c r="AB61" s="1">
        <v>3</v>
      </c>
    </row>
    <row r="62" spans="1:28">
      <c r="E62" s="16">
        <v>293</v>
      </c>
    </row>
  </sheetData>
  <phoneticPr fontId="9" type="noConversion"/>
  <conditionalFormatting sqref="H2:M61">
    <cfRule type="cellIs" dxfId="24" priority="1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AC78"/>
  <sheetViews>
    <sheetView zoomScale="85" zoomScaleNormal="85" workbookViewId="0">
      <pane ySplit="1" topLeftCell="A68" activePane="bottomLeft" state="frozen"/>
      <selection activeCell="N98" sqref="N98"/>
      <selection pane="bottomLeft" activeCell="AB93" sqref="AB93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>
        <f>'TP1901'!E2</f>
        <v>0</v>
      </c>
      <c r="E2" s="7">
        <f>'TP1901'!F2</f>
        <v>0</v>
      </c>
      <c r="F2" s="8"/>
      <c r="G2" s="31">
        <f>'TP1901'!H2</f>
        <v>0</v>
      </c>
      <c r="H2" s="31">
        <f>'TP1901'!I2</f>
        <v>0</v>
      </c>
      <c r="I2" s="31">
        <f>'TP1901'!J2</f>
        <v>0</v>
      </c>
      <c r="J2" s="31">
        <f>'TP1901'!K2</f>
        <v>0</v>
      </c>
      <c r="K2" s="31">
        <f>'TP1901'!L2</f>
        <v>0</v>
      </c>
      <c r="L2" s="31">
        <f>'TP1901'!M2</f>
        <v>0</v>
      </c>
      <c r="M2" s="8"/>
      <c r="N2" s="20">
        <f t="shared" ref="N2:N58" si="0">SUM(B2:E2)</f>
        <v>0</v>
      </c>
      <c r="O2" s="10">
        <f>N2</f>
        <v>0</v>
      </c>
      <c r="P2" s="33">
        <f>SUM(G2:H2)</f>
        <v>0</v>
      </c>
      <c r="Q2" s="36" t="e">
        <f t="shared" ref="Q2:Q65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>
        <f>'TP1901'!E3</f>
        <v>0</v>
      </c>
      <c r="E3" s="7">
        <f>'TP1901'!F3</f>
        <v>0</v>
      </c>
      <c r="F3" s="8"/>
      <c r="G3" s="31">
        <f>'TP1901'!H3</f>
        <v>0</v>
      </c>
      <c r="H3" s="31">
        <f>'TP1901'!I3</f>
        <v>0</v>
      </c>
      <c r="I3" s="31">
        <f>'TP1901'!J3</f>
        <v>0</v>
      </c>
      <c r="J3" s="31">
        <f>'TP1901'!K3</f>
        <v>0</v>
      </c>
      <c r="K3" s="31">
        <f>'TP1901'!L3</f>
        <v>0</v>
      </c>
      <c r="L3" s="31">
        <f>'TP1901'!M3</f>
        <v>0</v>
      </c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66" si="2">(T3*1000000)/S3</f>
        <v>#DIV/0!</v>
      </c>
      <c r="V3" s="38">
        <f>SUM($G$2:G3)</f>
        <v>0</v>
      </c>
      <c r="W3" s="36" t="e">
        <f t="shared" ref="W3:W66" si="3">(V3*100000)/O3</f>
        <v>#DIV/0!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>
        <f>'TP1901'!E4</f>
        <v>0</v>
      </c>
      <c r="E4" s="7">
        <f>'TP1901'!F4</f>
        <v>0</v>
      </c>
      <c r="F4" s="8"/>
      <c r="G4" s="31">
        <f>'TP1901'!H4</f>
        <v>0</v>
      </c>
      <c r="H4" s="31">
        <f>'TP1901'!I4</f>
        <v>0</v>
      </c>
      <c r="I4" s="31">
        <f>'TP1901'!J4</f>
        <v>0</v>
      </c>
      <c r="J4" s="31">
        <f>'TP1901'!K4</f>
        <v>0</v>
      </c>
      <c r="K4" s="31">
        <f>'TP1901'!L4</f>
        <v>0</v>
      </c>
      <c r="L4" s="31">
        <f>'TP1901'!M4</f>
        <v>0</v>
      </c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67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>
        <f>'TP1901'!E5</f>
        <v>0</v>
      </c>
      <c r="E5" s="7">
        <f>'TP1901'!F5</f>
        <v>0</v>
      </c>
      <c r="F5" s="8"/>
      <c r="G5" s="31">
        <f>'TP1901'!H5</f>
        <v>0</v>
      </c>
      <c r="H5" s="31">
        <f>'TP1901'!I5</f>
        <v>0</v>
      </c>
      <c r="I5" s="31">
        <f>'TP1901'!J5</f>
        <v>0</v>
      </c>
      <c r="J5" s="31">
        <f>'TP1901'!K5</f>
        <v>0</v>
      </c>
      <c r="K5" s="31">
        <f>'TP1901'!L5</f>
        <v>0</v>
      </c>
      <c r="L5" s="31">
        <f>'TP1901'!M5</f>
        <v>0</v>
      </c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>
        <f>'TP1901'!E6</f>
        <v>0</v>
      </c>
      <c r="E6" s="7">
        <f>'TP1901'!F6</f>
        <v>0</v>
      </c>
      <c r="F6" s="8"/>
      <c r="G6" s="31">
        <f>'TP1901'!H6</f>
        <v>0</v>
      </c>
      <c r="H6" s="31">
        <f>'TP1901'!I6</f>
        <v>0</v>
      </c>
      <c r="I6" s="31">
        <f>'TP1901'!J6</f>
        <v>0</v>
      </c>
      <c r="J6" s="31">
        <f>'TP1901'!K6</f>
        <v>0</v>
      </c>
      <c r="K6" s="31">
        <f>'TP1901'!L6</f>
        <v>0</v>
      </c>
      <c r="L6" s="31">
        <f>'TP1901'!M6</f>
        <v>0</v>
      </c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>
        <f>'TP1901'!E7</f>
        <v>0</v>
      </c>
      <c r="E7" s="7">
        <f>'TP1901'!F7</f>
        <v>0</v>
      </c>
      <c r="F7" s="8"/>
      <c r="G7" s="31">
        <f>'TP1901'!H7</f>
        <v>0</v>
      </c>
      <c r="H7" s="31">
        <f>'TP1901'!I7</f>
        <v>0</v>
      </c>
      <c r="I7" s="31">
        <f>'TP1901'!J7</f>
        <v>0</v>
      </c>
      <c r="J7" s="31">
        <f>'TP1901'!K7</f>
        <v>0</v>
      </c>
      <c r="K7" s="31">
        <f>'TP1901'!L7</f>
        <v>0</v>
      </c>
      <c r="L7" s="31">
        <f>'TP1901'!M7</f>
        <v>0</v>
      </c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>
        <f>'TP1901'!E8</f>
        <v>0</v>
      </c>
      <c r="E8" s="7">
        <f>'TP1901'!F8</f>
        <v>0</v>
      </c>
      <c r="F8" s="8"/>
      <c r="G8" s="31">
        <f>'TP1901'!H8</f>
        <v>0</v>
      </c>
      <c r="H8" s="31">
        <f>'TP1901'!I8</f>
        <v>0</v>
      </c>
      <c r="I8" s="31">
        <f>'TP1901'!J8</f>
        <v>0</v>
      </c>
      <c r="J8" s="31">
        <f>'TP1901'!K8</f>
        <v>0</v>
      </c>
      <c r="K8" s="31">
        <f>'TP1901'!L8</f>
        <v>0</v>
      </c>
      <c r="L8" s="31">
        <f>'TP1901'!M8</f>
        <v>0</v>
      </c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>
        <f>'TP1901'!E9</f>
        <v>0</v>
      </c>
      <c r="E9" s="7">
        <f>'TP1901'!F9</f>
        <v>0</v>
      </c>
      <c r="F9" s="8"/>
      <c r="G9" s="31">
        <f>'TP1901'!H9</f>
        <v>0</v>
      </c>
      <c r="H9" s="31">
        <f>'TP1901'!I9</f>
        <v>0</v>
      </c>
      <c r="I9" s="31">
        <f>'TP1901'!J9</f>
        <v>0</v>
      </c>
      <c r="J9" s="31">
        <f>'TP1901'!K9</f>
        <v>0</v>
      </c>
      <c r="K9" s="31">
        <f>'TP1901'!L9</f>
        <v>0</v>
      </c>
      <c r="L9" s="31">
        <f>'TP1901'!M9</f>
        <v>0</v>
      </c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>
        <f>'TP1901'!E10</f>
        <v>0</v>
      </c>
      <c r="E10" s="7">
        <f>'TP1901'!F10</f>
        <v>0</v>
      </c>
      <c r="F10" s="8"/>
      <c r="G10" s="31">
        <f>'TP1901'!H10</f>
        <v>0</v>
      </c>
      <c r="H10" s="31">
        <f>'TP1901'!I10</f>
        <v>0</v>
      </c>
      <c r="I10" s="31">
        <f>'TP1901'!J10</f>
        <v>0</v>
      </c>
      <c r="J10" s="31">
        <f>'TP1901'!K10</f>
        <v>0</v>
      </c>
      <c r="K10" s="31">
        <f>'TP1901'!L10</f>
        <v>0</v>
      </c>
      <c r="L10" s="31">
        <f>'TP1901'!M10</f>
        <v>0</v>
      </c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>
        <f>'TP1901'!E11</f>
        <v>0</v>
      </c>
      <c r="E11" s="7">
        <f>'TP1901'!F11</f>
        <v>0</v>
      </c>
      <c r="F11" s="8"/>
      <c r="G11" s="31">
        <f>'TP1901'!H11</f>
        <v>0</v>
      </c>
      <c r="H11" s="31">
        <f>'TP1901'!I11</f>
        <v>0</v>
      </c>
      <c r="I11" s="31">
        <f>'TP1901'!J11</f>
        <v>0</v>
      </c>
      <c r="J11" s="31">
        <f>'TP1901'!K11</f>
        <v>0</v>
      </c>
      <c r="K11" s="31">
        <f>'TP1901'!L11</f>
        <v>0</v>
      </c>
      <c r="L11" s="31">
        <f>'TP1901'!M11</f>
        <v>0</v>
      </c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>
        <f>'TP1901'!E12</f>
        <v>0</v>
      </c>
      <c r="E12" s="7">
        <f>'TP1901'!F12</f>
        <v>0</v>
      </c>
      <c r="F12" s="8"/>
      <c r="G12" s="31">
        <f>'TP1901'!H12</f>
        <v>0</v>
      </c>
      <c r="H12" s="31">
        <f>'TP1901'!I12</f>
        <v>0</v>
      </c>
      <c r="I12" s="31">
        <f>'TP1901'!J12</f>
        <v>0</v>
      </c>
      <c r="J12" s="31">
        <f>'TP1901'!K12</f>
        <v>0</v>
      </c>
      <c r="K12" s="31">
        <f>'TP1901'!L12</f>
        <v>0</v>
      </c>
      <c r="L12" s="31">
        <f>'TP1901'!M12</f>
        <v>0</v>
      </c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>
        <f>'TP1901'!E13</f>
        <v>0</v>
      </c>
      <c r="E13" s="7">
        <f>'TP1901'!F13</f>
        <v>0</v>
      </c>
      <c r="F13" s="8"/>
      <c r="G13" s="31">
        <f>'TP1901'!H13</f>
        <v>0</v>
      </c>
      <c r="H13" s="31">
        <f>'TP1901'!I13</f>
        <v>0</v>
      </c>
      <c r="I13" s="31">
        <f>'TP1901'!J13</f>
        <v>0</v>
      </c>
      <c r="J13" s="31">
        <f>'TP1901'!K13</f>
        <v>0</v>
      </c>
      <c r="K13" s="31">
        <f>'TP1901'!L13</f>
        <v>0</v>
      </c>
      <c r="L13" s="31">
        <f>'TP1901'!M13</f>
        <v>0</v>
      </c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>
        <f>'TP1901'!E14</f>
        <v>0</v>
      </c>
      <c r="E14" s="7">
        <f>'TP1901'!F14</f>
        <v>0</v>
      </c>
      <c r="F14" s="8"/>
      <c r="G14" s="31">
        <f>'TP1901'!H14</f>
        <v>0</v>
      </c>
      <c r="H14" s="31">
        <f>'TP1901'!I14</f>
        <v>0</v>
      </c>
      <c r="I14" s="31">
        <f>'TP1901'!J14</f>
        <v>0</v>
      </c>
      <c r="J14" s="31">
        <f>'TP1901'!K14</f>
        <v>0</v>
      </c>
      <c r="K14" s="31">
        <f>'TP1901'!L14</f>
        <v>0</v>
      </c>
      <c r="L14" s="31">
        <f>'TP1901'!M14</f>
        <v>0</v>
      </c>
      <c r="M14" s="8"/>
      <c r="N14" s="20">
        <f t="shared" si="0"/>
        <v>0</v>
      </c>
      <c r="O14" s="10">
        <f t="shared" ref="O14:O64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>
        <f>'TP1901'!E15</f>
        <v>0</v>
      </c>
      <c r="E15" s="7">
        <f>'TP1901'!F15</f>
        <v>0</v>
      </c>
      <c r="F15" s="8"/>
      <c r="G15" s="31">
        <f>'TP1901'!H15</f>
        <v>0</v>
      </c>
      <c r="H15" s="31">
        <f>'TP1901'!I15</f>
        <v>0</v>
      </c>
      <c r="I15" s="31">
        <f>'TP1901'!J15</f>
        <v>0</v>
      </c>
      <c r="J15" s="31">
        <f>'TP1901'!K15</f>
        <v>0</v>
      </c>
      <c r="K15" s="31">
        <f>'TP1901'!L15</f>
        <v>0</v>
      </c>
      <c r="L15" s="31">
        <f>'TP1901'!M15</f>
        <v>0</v>
      </c>
      <c r="M15" s="8"/>
      <c r="N15" s="20">
        <f t="shared" si="0"/>
        <v>0</v>
      </c>
      <c r="O15" s="10">
        <f t="shared" si="5"/>
        <v>0</v>
      </c>
      <c r="P15" s="33">
        <f t="shared" ref="P15:P64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64" si="7">SUM(R4:R15)</f>
        <v>0</v>
      </c>
      <c r="T15" s="33">
        <f t="shared" ref="T15:T58" si="8">SUM(G4:H15)</f>
        <v>0</v>
      </c>
      <c r="U15" s="36" t="e">
        <f t="shared" si="2"/>
        <v>#DIV/0!</v>
      </c>
      <c r="V15" s="38">
        <f t="shared" ref="V15:V58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>
        <f>'TP1901'!E16</f>
        <v>0</v>
      </c>
      <c r="E16" s="7">
        <f>'TP1901'!F16</f>
        <v>0</v>
      </c>
      <c r="F16" s="8"/>
      <c r="G16" s="31">
        <f>'TP1901'!H16</f>
        <v>0</v>
      </c>
      <c r="H16" s="31">
        <f>'TP1901'!I16</f>
        <v>0</v>
      </c>
      <c r="I16" s="31">
        <f>'TP1901'!J16</f>
        <v>0</v>
      </c>
      <c r="J16" s="31">
        <f>'TP1901'!K16</f>
        <v>0</v>
      </c>
      <c r="K16" s="31">
        <f>'TP1901'!L16</f>
        <v>0</v>
      </c>
      <c r="L16" s="31">
        <f>'TP1901'!M16</f>
        <v>0</v>
      </c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>
        <f>'TP1901'!E17</f>
        <v>0</v>
      </c>
      <c r="E17" s="7">
        <f>'TP1901'!F17</f>
        <v>0</v>
      </c>
      <c r="F17" s="8"/>
      <c r="G17" s="31">
        <f>'TP1901'!H17</f>
        <v>0</v>
      </c>
      <c r="H17" s="31">
        <f>'TP1901'!I17</f>
        <v>0</v>
      </c>
      <c r="I17" s="31">
        <f>'TP1901'!J17</f>
        <v>0</v>
      </c>
      <c r="J17" s="31">
        <f>'TP1901'!K17</f>
        <v>0</v>
      </c>
      <c r="K17" s="31">
        <f>'TP1901'!L17</f>
        <v>0</v>
      </c>
      <c r="L17" s="31">
        <f>'TP1901'!M17</f>
        <v>0</v>
      </c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>
        <f>'TP1901'!E18</f>
        <v>0</v>
      </c>
      <c r="E18" s="7">
        <f>'TP1901'!F18</f>
        <v>0</v>
      </c>
      <c r="F18" s="8"/>
      <c r="G18" s="31">
        <f>'TP1901'!H18</f>
        <v>0</v>
      </c>
      <c r="H18" s="31">
        <f>'TP1901'!I18</f>
        <v>0</v>
      </c>
      <c r="I18" s="31">
        <f>'TP1901'!J18</f>
        <v>0</v>
      </c>
      <c r="J18" s="31">
        <f>'TP1901'!K18</f>
        <v>0</v>
      </c>
      <c r="K18" s="31">
        <f>'TP1901'!L18</f>
        <v>0</v>
      </c>
      <c r="L18" s="31">
        <f>'TP1901'!M18</f>
        <v>0</v>
      </c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>
        <f>'TP1901'!E19</f>
        <v>0</v>
      </c>
      <c r="E19" s="7">
        <f>'TP1901'!F19</f>
        <v>0</v>
      </c>
      <c r="F19" s="8"/>
      <c r="G19" s="31">
        <f>'TP1901'!H19</f>
        <v>0</v>
      </c>
      <c r="H19" s="31">
        <f>'TP1901'!I19</f>
        <v>0</v>
      </c>
      <c r="I19" s="31">
        <f>'TP1901'!J19</f>
        <v>0</v>
      </c>
      <c r="J19" s="31">
        <f>'TP1901'!K19</f>
        <v>0</v>
      </c>
      <c r="K19" s="31">
        <f>'TP1901'!L19</f>
        <v>0</v>
      </c>
      <c r="L19" s="31">
        <f>'TP1901'!M19</f>
        <v>0</v>
      </c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>
        <f>'TP1901'!E20</f>
        <v>0</v>
      </c>
      <c r="E20" s="7">
        <f>'TP1901'!F20</f>
        <v>0</v>
      </c>
      <c r="F20" s="8"/>
      <c r="G20" s="31">
        <f>'TP1901'!H20</f>
        <v>0</v>
      </c>
      <c r="H20" s="31">
        <f>'TP1901'!I20</f>
        <v>0</v>
      </c>
      <c r="I20" s="31">
        <f>'TP1901'!J20</f>
        <v>0</v>
      </c>
      <c r="J20" s="31">
        <f>'TP1901'!K20</f>
        <v>0</v>
      </c>
      <c r="K20" s="31">
        <f>'TP1901'!L20</f>
        <v>0</v>
      </c>
      <c r="L20" s="31">
        <f>'TP1901'!M20</f>
        <v>0</v>
      </c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>
        <f>'TP1901'!E21</f>
        <v>0</v>
      </c>
      <c r="E21" s="7">
        <f>'TP1901'!F21</f>
        <v>0</v>
      </c>
      <c r="F21" s="8"/>
      <c r="G21" s="31">
        <f>'TP1901'!H21</f>
        <v>0</v>
      </c>
      <c r="H21" s="31">
        <f>'TP1901'!I21</f>
        <v>0</v>
      </c>
      <c r="I21" s="31">
        <f>'TP1901'!J21</f>
        <v>0</v>
      </c>
      <c r="J21" s="31">
        <f>'TP1901'!K21</f>
        <v>0</v>
      </c>
      <c r="K21" s="31">
        <f>'TP1901'!L21</f>
        <v>0</v>
      </c>
      <c r="L21" s="31">
        <f>'TP1901'!M21</f>
        <v>0</v>
      </c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>
        <f>'TP1901'!E22</f>
        <v>0</v>
      </c>
      <c r="E22" s="7">
        <f>'TP1901'!F22</f>
        <v>0</v>
      </c>
      <c r="F22" s="8"/>
      <c r="G22" s="31">
        <f>'TP1901'!H22</f>
        <v>0</v>
      </c>
      <c r="H22" s="31">
        <f>'TP1901'!I22</f>
        <v>0</v>
      </c>
      <c r="I22" s="31">
        <f>'TP1901'!J22</f>
        <v>0</v>
      </c>
      <c r="J22" s="31">
        <f>'TP1901'!K22</f>
        <v>0</v>
      </c>
      <c r="K22" s="31">
        <f>'TP1901'!L22</f>
        <v>0</v>
      </c>
      <c r="L22" s="31">
        <f>'TP1901'!M22</f>
        <v>0</v>
      </c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>
        <f>'TP1901'!E23</f>
        <v>0</v>
      </c>
      <c r="E23" s="7">
        <f>'TP1901'!F23</f>
        <v>0</v>
      </c>
      <c r="F23" s="8"/>
      <c r="G23" s="31">
        <f>'TP1901'!H23</f>
        <v>0</v>
      </c>
      <c r="H23" s="31">
        <f>'TP1901'!I23</f>
        <v>0</v>
      </c>
      <c r="I23" s="31">
        <f>'TP1901'!J23</f>
        <v>0</v>
      </c>
      <c r="J23" s="31">
        <f>'TP1901'!K23</f>
        <v>0</v>
      </c>
      <c r="K23" s="31">
        <f>'TP1901'!L23</f>
        <v>0</v>
      </c>
      <c r="L23" s="31">
        <f>'TP1901'!M23</f>
        <v>0</v>
      </c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>
        <f>'TP1901'!E24</f>
        <v>0</v>
      </c>
      <c r="E24" s="7">
        <f>'TP1901'!F24</f>
        <v>0</v>
      </c>
      <c r="F24" s="8"/>
      <c r="G24" s="31">
        <f>'TP1901'!H24</f>
        <v>0</v>
      </c>
      <c r="H24" s="31">
        <f>'TP1901'!I24</f>
        <v>0</v>
      </c>
      <c r="I24" s="31">
        <f>'TP1901'!J24</f>
        <v>0</v>
      </c>
      <c r="J24" s="31">
        <f>'TP1901'!K24</f>
        <v>0</v>
      </c>
      <c r="K24" s="31">
        <f>'TP1901'!L24</f>
        <v>0</v>
      </c>
      <c r="L24" s="31">
        <f>'TP1901'!M24</f>
        <v>0</v>
      </c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>
        <f>'TP1901'!E25</f>
        <v>0</v>
      </c>
      <c r="E25" s="7">
        <f>'TP1901'!F25</f>
        <v>0</v>
      </c>
      <c r="F25" s="8"/>
      <c r="G25" s="31">
        <f>'TP1901'!H25</f>
        <v>0</v>
      </c>
      <c r="H25" s="31">
        <f>'TP1901'!I25</f>
        <v>0</v>
      </c>
      <c r="I25" s="31">
        <f>'TP1901'!J25</f>
        <v>0</v>
      </c>
      <c r="J25" s="31">
        <f>'TP1901'!K25</f>
        <v>0</v>
      </c>
      <c r="K25" s="31">
        <f>'TP1901'!L25</f>
        <v>0</v>
      </c>
      <c r="L25" s="31">
        <f>'TP1901'!M25</f>
        <v>0</v>
      </c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>
        <f>'TP1901'!E26</f>
        <v>0</v>
      </c>
      <c r="E26" s="7">
        <f>'TP1901'!F26</f>
        <v>0</v>
      </c>
      <c r="F26" s="8"/>
      <c r="G26" s="31">
        <f>'TP1901'!H26</f>
        <v>0</v>
      </c>
      <c r="H26" s="31">
        <f>'TP1901'!I26</f>
        <v>0</v>
      </c>
      <c r="I26" s="31">
        <f>'TP1901'!J26</f>
        <v>0</v>
      </c>
      <c r="J26" s="31">
        <f>'TP1901'!K26</f>
        <v>0</v>
      </c>
      <c r="K26" s="31">
        <f>'TP1901'!L26</f>
        <v>0</v>
      </c>
      <c r="L26" s="31">
        <f>'TP1901'!M26</f>
        <v>0</v>
      </c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>
        <f>'TP1901'!E27</f>
        <v>0</v>
      </c>
      <c r="E27" s="7">
        <f>'TP1901'!F27</f>
        <v>0</v>
      </c>
      <c r="F27" s="8"/>
      <c r="G27" s="31">
        <f>'TP1901'!H27</f>
        <v>0</v>
      </c>
      <c r="H27" s="31">
        <f>'TP1901'!I27</f>
        <v>0</v>
      </c>
      <c r="I27" s="31">
        <f>'TP1901'!J27</f>
        <v>0</v>
      </c>
      <c r="J27" s="31">
        <f>'TP1901'!K27</f>
        <v>0</v>
      </c>
      <c r="K27" s="31">
        <f>'TP1901'!L27</f>
        <v>0</v>
      </c>
      <c r="L27" s="31">
        <f>'TP1901'!M27</f>
        <v>0</v>
      </c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>
        <f>'TP1901'!E28</f>
        <v>0</v>
      </c>
      <c r="E28" s="7">
        <f>'TP1901'!F28</f>
        <v>0</v>
      </c>
      <c r="F28" s="8"/>
      <c r="G28" s="31">
        <f>'TP1901'!H28</f>
        <v>0</v>
      </c>
      <c r="H28" s="31">
        <f>'TP1901'!I28</f>
        <v>0</v>
      </c>
      <c r="I28" s="31">
        <f>'TP1901'!J28</f>
        <v>0</v>
      </c>
      <c r="J28" s="31">
        <f>'TP1901'!K28</f>
        <v>0</v>
      </c>
      <c r="K28" s="31">
        <f>'TP1901'!L28</f>
        <v>0</v>
      </c>
      <c r="L28" s="31">
        <f>'TP1901'!M28</f>
        <v>0</v>
      </c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>
        <f>'TP1901'!E29</f>
        <v>0</v>
      </c>
      <c r="E29" s="7">
        <f>'TP1901'!F29</f>
        <v>0</v>
      </c>
      <c r="F29" s="8"/>
      <c r="G29" s="31">
        <f>'TP1901'!H29</f>
        <v>0</v>
      </c>
      <c r="H29" s="31">
        <f>'TP1901'!I29</f>
        <v>0</v>
      </c>
      <c r="I29" s="31">
        <f>'TP1901'!J29</f>
        <v>0</v>
      </c>
      <c r="J29" s="31">
        <f>'TP1901'!K29</f>
        <v>0</v>
      </c>
      <c r="K29" s="31">
        <f>'TP1901'!L29</f>
        <v>0</v>
      </c>
      <c r="L29" s="31">
        <f>'TP1901'!M29</f>
        <v>0</v>
      </c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>
        <f>'TP1901'!E30</f>
        <v>0</v>
      </c>
      <c r="E30" s="7">
        <f>'TP1901'!F30</f>
        <v>0</v>
      </c>
      <c r="F30" s="8"/>
      <c r="G30" s="31">
        <f>'TP1901'!H30</f>
        <v>0</v>
      </c>
      <c r="H30" s="31">
        <f>'TP1901'!I30</f>
        <v>0</v>
      </c>
      <c r="I30" s="31">
        <f>'TP1901'!J30</f>
        <v>0</v>
      </c>
      <c r="J30" s="31">
        <f>'TP1901'!K30</f>
        <v>0</v>
      </c>
      <c r="K30" s="31">
        <f>'TP1901'!L30</f>
        <v>0</v>
      </c>
      <c r="L30" s="31">
        <f>'TP1901'!M30</f>
        <v>0</v>
      </c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>
        <f>'TP1901'!E31</f>
        <v>0</v>
      </c>
      <c r="E31" s="7">
        <f>'TP1901'!F31</f>
        <v>0</v>
      </c>
      <c r="F31" s="8"/>
      <c r="G31" s="31">
        <f>'TP1901'!H31</f>
        <v>0</v>
      </c>
      <c r="H31" s="31">
        <f>'TP1901'!I31</f>
        <v>0</v>
      </c>
      <c r="I31" s="31">
        <f>'TP1901'!J31</f>
        <v>0</v>
      </c>
      <c r="J31" s="31">
        <f>'TP1901'!K31</f>
        <v>0</v>
      </c>
      <c r="K31" s="31">
        <f>'TP1901'!L31</f>
        <v>0</v>
      </c>
      <c r="L31" s="31">
        <f>'TP1901'!M31</f>
        <v>0</v>
      </c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>
        <f>'TP1901'!E32</f>
        <v>0</v>
      </c>
      <c r="E32" s="7">
        <f>'TP1901'!F32</f>
        <v>0</v>
      </c>
      <c r="F32" s="8"/>
      <c r="G32" s="31">
        <f>'TP1901'!H32</f>
        <v>0</v>
      </c>
      <c r="H32" s="31">
        <f>'TP1901'!I32</f>
        <v>0</v>
      </c>
      <c r="I32" s="31">
        <f>'TP1901'!J32</f>
        <v>0</v>
      </c>
      <c r="J32" s="31">
        <f>'TP1901'!K32</f>
        <v>0</v>
      </c>
      <c r="K32" s="31">
        <f>'TP1901'!L32</f>
        <v>0</v>
      </c>
      <c r="L32" s="31">
        <f>'TP1901'!M32</f>
        <v>0</v>
      </c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>
        <f>'TP1901'!E33</f>
        <v>0</v>
      </c>
      <c r="E33" s="7">
        <f>'TP1901'!F33</f>
        <v>0</v>
      </c>
      <c r="F33" s="8"/>
      <c r="G33" s="31">
        <f>'TP1901'!H33</f>
        <v>0</v>
      </c>
      <c r="H33" s="31">
        <f>'TP1901'!I33</f>
        <v>0</v>
      </c>
      <c r="I33" s="31">
        <f>'TP1901'!J33</f>
        <v>0</v>
      </c>
      <c r="J33" s="31">
        <f>'TP1901'!K33</f>
        <v>0</v>
      </c>
      <c r="K33" s="31">
        <f>'TP1901'!L33</f>
        <v>0</v>
      </c>
      <c r="L33" s="31">
        <f>'TP1901'!M33</f>
        <v>0</v>
      </c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>
        <f>'TP1901'!E34</f>
        <v>0</v>
      </c>
      <c r="E34" s="7">
        <f>'TP1901'!F34</f>
        <v>0</v>
      </c>
      <c r="G34" s="31">
        <f>'TP1901'!H34</f>
        <v>0</v>
      </c>
      <c r="H34" s="31">
        <f>'TP1901'!I34</f>
        <v>0</v>
      </c>
      <c r="I34" s="31">
        <f>'TP1901'!J34</f>
        <v>0</v>
      </c>
      <c r="J34" s="31">
        <f>'TP1901'!K34</f>
        <v>0</v>
      </c>
      <c r="K34" s="31">
        <f>'TP1901'!L34</f>
        <v>0</v>
      </c>
      <c r="L34" s="31">
        <f>'TP1901'!M34</f>
        <v>0</v>
      </c>
      <c r="N34" s="20">
        <f t="shared" si="0"/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>
        <f>'TP1901'!E35</f>
        <v>0</v>
      </c>
      <c r="E35" s="7">
        <f>'TP1901'!F35</f>
        <v>0</v>
      </c>
      <c r="G35" s="31">
        <f>'TP1901'!H35</f>
        <v>0</v>
      </c>
      <c r="H35" s="31">
        <f>'TP1901'!I35</f>
        <v>0</v>
      </c>
      <c r="I35" s="31">
        <f>'TP1901'!J35</f>
        <v>0</v>
      </c>
      <c r="J35" s="31">
        <f>'TP1901'!K35</f>
        <v>0</v>
      </c>
      <c r="K35" s="31">
        <f>'TP1901'!L35</f>
        <v>0</v>
      </c>
      <c r="L35" s="31">
        <f>'TP1901'!M35</f>
        <v>0</v>
      </c>
      <c r="N35" s="20">
        <f t="shared" si="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>
        <f>'TP1901'!E36</f>
        <v>0</v>
      </c>
      <c r="E36" s="7">
        <f>'TP1901'!F36</f>
        <v>0</v>
      </c>
      <c r="G36" s="31">
        <f>'TP1901'!H36</f>
        <v>0</v>
      </c>
      <c r="H36" s="31">
        <f>'TP1901'!I36</f>
        <v>0</v>
      </c>
      <c r="I36" s="31">
        <f>'TP1901'!J36</f>
        <v>0</v>
      </c>
      <c r="J36" s="31">
        <f>'TP1901'!K36</f>
        <v>0</v>
      </c>
      <c r="K36" s="31">
        <f>'TP1901'!L36</f>
        <v>0</v>
      </c>
      <c r="L36" s="31">
        <f>'TP1901'!M36</f>
        <v>0</v>
      </c>
      <c r="N36" s="20">
        <f t="shared" si="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>
        <f>'TP1901'!E37</f>
        <v>0</v>
      </c>
      <c r="E37" s="7">
        <f>'TP1901'!F37</f>
        <v>0</v>
      </c>
      <c r="G37" s="31">
        <f>'TP1901'!H37</f>
        <v>0</v>
      </c>
      <c r="H37" s="31">
        <f>'TP1901'!I37</f>
        <v>0</v>
      </c>
      <c r="I37" s="31">
        <f>'TP1901'!J37</f>
        <v>0</v>
      </c>
      <c r="J37" s="31">
        <f>'TP1901'!K37</f>
        <v>0</v>
      </c>
      <c r="K37" s="31">
        <f>'TP1901'!L37</f>
        <v>0</v>
      </c>
      <c r="L37" s="31">
        <f>'TP1901'!M37</f>
        <v>0</v>
      </c>
      <c r="N37" s="20">
        <f t="shared" si="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>
        <f>'TP1901'!E38</f>
        <v>0</v>
      </c>
      <c r="E38" s="7">
        <f>'TP1901'!F38</f>
        <v>0</v>
      </c>
      <c r="G38" s="31">
        <f>'TP1901'!H38</f>
        <v>0</v>
      </c>
      <c r="H38" s="31">
        <f>'TP1901'!I38</f>
        <v>0</v>
      </c>
      <c r="I38" s="31">
        <f>'TP1901'!J38</f>
        <v>0</v>
      </c>
      <c r="J38" s="31">
        <f>'TP1901'!K38</f>
        <v>0</v>
      </c>
      <c r="K38" s="31">
        <f>'TP1901'!L38</f>
        <v>0</v>
      </c>
      <c r="L38" s="31">
        <f>'TP1901'!M38</f>
        <v>0</v>
      </c>
      <c r="N38" s="20">
        <f t="shared" si="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>
        <f>'TP1901'!E39</f>
        <v>0</v>
      </c>
      <c r="E39" s="7">
        <f>'TP1901'!F39</f>
        <v>0</v>
      </c>
      <c r="G39" s="31">
        <f>'TP1901'!H39</f>
        <v>0</v>
      </c>
      <c r="H39" s="31">
        <f>'TP1901'!I39</f>
        <v>0</v>
      </c>
      <c r="I39" s="31">
        <f>'TP1901'!J39</f>
        <v>0</v>
      </c>
      <c r="J39" s="31">
        <f>'TP1901'!K39</f>
        <v>0</v>
      </c>
      <c r="K39" s="31">
        <f>'TP1901'!L39</f>
        <v>0</v>
      </c>
      <c r="L39" s="31">
        <f>'TP1901'!M39</f>
        <v>0</v>
      </c>
      <c r="N39" s="20">
        <f t="shared" si="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>
        <f>'TP1901'!E40</f>
        <v>0</v>
      </c>
      <c r="E40" s="7">
        <f>'TP1901'!F40</f>
        <v>0</v>
      </c>
      <c r="G40" s="31">
        <f>'TP1901'!H40</f>
        <v>0</v>
      </c>
      <c r="H40" s="31">
        <f>'TP1901'!I40</f>
        <v>0</v>
      </c>
      <c r="I40" s="31">
        <f>'TP1901'!J40</f>
        <v>0</v>
      </c>
      <c r="J40" s="31">
        <f>'TP1901'!K40</f>
        <v>0</v>
      </c>
      <c r="K40" s="31">
        <f>'TP1901'!L40</f>
        <v>0</v>
      </c>
      <c r="L40" s="31">
        <f>'TP1901'!M40</f>
        <v>0</v>
      </c>
      <c r="N40" s="20">
        <f t="shared" si="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>
        <f>'TP1901'!E41</f>
        <v>0</v>
      </c>
      <c r="E41" s="7">
        <f>'TP1901'!F41</f>
        <v>0</v>
      </c>
      <c r="G41" s="31">
        <f>'TP1901'!H41</f>
        <v>0</v>
      </c>
      <c r="H41" s="31">
        <f>'TP1901'!I41</f>
        <v>0</v>
      </c>
      <c r="I41" s="31">
        <f>'TP1901'!J41</f>
        <v>0</v>
      </c>
      <c r="J41" s="31">
        <f>'TP1901'!K41</f>
        <v>0</v>
      </c>
      <c r="K41" s="31">
        <f>'TP1901'!L41</f>
        <v>0</v>
      </c>
      <c r="L41" s="31">
        <f>'TP1901'!M41</f>
        <v>0</v>
      </c>
      <c r="N41" s="20">
        <f t="shared" si="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>
        <f>'TP1901'!E42</f>
        <v>0</v>
      </c>
      <c r="E42" s="7">
        <f>'TP1901'!F42</f>
        <v>0</v>
      </c>
      <c r="G42" s="31">
        <f>'TP1901'!H42</f>
        <v>0</v>
      </c>
      <c r="H42" s="31">
        <f>'TP1901'!I42</f>
        <v>0</v>
      </c>
      <c r="I42" s="31">
        <f>'TP1901'!J42</f>
        <v>0</v>
      </c>
      <c r="J42" s="31">
        <f>'TP1901'!K42</f>
        <v>0</v>
      </c>
      <c r="K42" s="31">
        <f>'TP1901'!L42</f>
        <v>0</v>
      </c>
      <c r="L42" s="31">
        <f>'TP1901'!M42</f>
        <v>0</v>
      </c>
      <c r="N42" s="20">
        <f t="shared" si="0"/>
        <v>0</v>
      </c>
      <c r="O42" s="10">
        <f t="shared" si="5"/>
        <v>0</v>
      </c>
      <c r="P42" s="33">
        <f t="shared" si="6"/>
        <v>0</v>
      </c>
      <c r="Q42" s="36" t="e">
        <f t="shared" si="1"/>
        <v>#DIV/0!</v>
      </c>
      <c r="R42" s="34">
        <f t="shared" si="4"/>
        <v>0</v>
      </c>
      <c r="S42" s="10">
        <f t="shared" si="7"/>
        <v>0</v>
      </c>
      <c r="T42" s="33">
        <f t="shared" si="8"/>
        <v>0</v>
      </c>
      <c r="U42" s="36" t="e">
        <f t="shared" si="2"/>
        <v>#DIV/0!</v>
      </c>
      <c r="V42" s="38">
        <f t="shared" si="9"/>
        <v>0</v>
      </c>
      <c r="W42" s="36" t="e">
        <f t="shared" si="3"/>
        <v>#DIV/0!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>
        <f>'TP1901'!E43</f>
        <v>0</v>
      </c>
      <c r="E43" s="7">
        <f>'TP1901'!F43</f>
        <v>0</v>
      </c>
      <c r="G43" s="31">
        <f>'TP1901'!H43</f>
        <v>0</v>
      </c>
      <c r="H43" s="31">
        <f>'TP1901'!I43</f>
        <v>0</v>
      </c>
      <c r="I43" s="31">
        <f>'TP1901'!J43</f>
        <v>0</v>
      </c>
      <c r="J43" s="31">
        <f>'TP1901'!K43</f>
        <v>0</v>
      </c>
      <c r="K43" s="31">
        <f>'TP1901'!L43</f>
        <v>0</v>
      </c>
      <c r="L43" s="31">
        <f>'TP1901'!M43</f>
        <v>0</v>
      </c>
      <c r="N43" s="20">
        <f t="shared" si="0"/>
        <v>0</v>
      </c>
      <c r="O43" s="10">
        <f t="shared" si="5"/>
        <v>0</v>
      </c>
      <c r="P43" s="33">
        <f t="shared" si="6"/>
        <v>0</v>
      </c>
      <c r="Q43" s="36" t="e">
        <f t="shared" si="1"/>
        <v>#DIV/0!</v>
      </c>
      <c r="R43" s="34">
        <f t="shared" si="4"/>
        <v>0</v>
      </c>
      <c r="S43" s="10">
        <f t="shared" si="7"/>
        <v>0</v>
      </c>
      <c r="T43" s="33">
        <f t="shared" si="8"/>
        <v>0</v>
      </c>
      <c r="U43" s="36" t="e">
        <f t="shared" si="2"/>
        <v>#DIV/0!</v>
      </c>
      <c r="V43" s="38">
        <f t="shared" si="9"/>
        <v>0</v>
      </c>
      <c r="W43" s="36" t="e">
        <f t="shared" si="3"/>
        <v>#DIV/0!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>
        <f>'TP1901'!E44</f>
        <v>0</v>
      </c>
      <c r="E44" s="7">
        <f>'TP1901'!F44</f>
        <v>0</v>
      </c>
      <c r="G44" s="31">
        <f>'TP1901'!H44</f>
        <v>0</v>
      </c>
      <c r="H44" s="31">
        <f>'TP1901'!I44</f>
        <v>0</v>
      </c>
      <c r="I44" s="31">
        <f>'TP1901'!J44</f>
        <v>0</v>
      </c>
      <c r="J44" s="31">
        <f>'TP1901'!K44</f>
        <v>0</v>
      </c>
      <c r="K44" s="31">
        <f>'TP1901'!L44</f>
        <v>0</v>
      </c>
      <c r="L44" s="31">
        <f>'TP1901'!M44</f>
        <v>0</v>
      </c>
      <c r="N44" s="20">
        <f t="shared" si="0"/>
        <v>0</v>
      </c>
      <c r="O44" s="10">
        <f t="shared" si="5"/>
        <v>0</v>
      </c>
      <c r="P44" s="33">
        <f t="shared" si="6"/>
        <v>0</v>
      </c>
      <c r="Q44" s="36" t="e">
        <f t="shared" si="1"/>
        <v>#DIV/0!</v>
      </c>
      <c r="R44" s="34">
        <f t="shared" si="4"/>
        <v>0</v>
      </c>
      <c r="S44" s="10">
        <f t="shared" si="7"/>
        <v>0</v>
      </c>
      <c r="T44" s="33">
        <f t="shared" si="8"/>
        <v>0</v>
      </c>
      <c r="U44" s="36" t="e">
        <f t="shared" si="2"/>
        <v>#DIV/0!</v>
      </c>
      <c r="V44" s="38">
        <f t="shared" si="9"/>
        <v>0</v>
      </c>
      <c r="W44" s="36" t="e">
        <f t="shared" si="3"/>
        <v>#DIV/0!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>
        <f>'TP1901'!E45</f>
        <v>0</v>
      </c>
      <c r="E45" s="7">
        <f>'TP1901'!F45</f>
        <v>0</v>
      </c>
      <c r="G45" s="31">
        <f>'TP1901'!H45</f>
        <v>0</v>
      </c>
      <c r="H45" s="31">
        <f>'TP1901'!I45</f>
        <v>0</v>
      </c>
      <c r="I45" s="31">
        <f>'TP1901'!J45</f>
        <v>0</v>
      </c>
      <c r="J45" s="31">
        <f>'TP1901'!K45</f>
        <v>0</v>
      </c>
      <c r="K45" s="31">
        <f>'TP1901'!L45</f>
        <v>0</v>
      </c>
      <c r="L45" s="31">
        <f>'TP1901'!M45</f>
        <v>0</v>
      </c>
      <c r="N45" s="20">
        <f t="shared" si="0"/>
        <v>0</v>
      </c>
      <c r="O45" s="10">
        <f t="shared" si="5"/>
        <v>0</v>
      </c>
      <c r="P45" s="33">
        <f t="shared" si="6"/>
        <v>0</v>
      </c>
      <c r="Q45" s="36" t="e">
        <f t="shared" si="1"/>
        <v>#DIV/0!</v>
      </c>
      <c r="R45" s="34">
        <f t="shared" si="4"/>
        <v>0</v>
      </c>
      <c r="S45" s="10">
        <f t="shared" si="7"/>
        <v>0</v>
      </c>
      <c r="T45" s="33">
        <f t="shared" si="8"/>
        <v>0</v>
      </c>
      <c r="U45" s="36" t="e">
        <f t="shared" si="2"/>
        <v>#DIV/0!</v>
      </c>
      <c r="V45" s="38">
        <f t="shared" si="9"/>
        <v>0</v>
      </c>
      <c r="W45" s="36" t="e">
        <f t="shared" si="3"/>
        <v>#DIV/0!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>
        <f>'TP1901'!E46</f>
        <v>0</v>
      </c>
      <c r="E46" s="7">
        <f>'TP1901'!F46</f>
        <v>0</v>
      </c>
      <c r="G46" s="31">
        <f>'TP1901'!H46</f>
        <v>0</v>
      </c>
      <c r="H46" s="31">
        <f>'TP1901'!I46</f>
        <v>0</v>
      </c>
      <c r="I46" s="31">
        <f>'TP1901'!J46</f>
        <v>0</v>
      </c>
      <c r="J46" s="31">
        <f>'TP1901'!K46</f>
        <v>0</v>
      </c>
      <c r="K46" s="31">
        <f>'TP1901'!L46</f>
        <v>0</v>
      </c>
      <c r="L46" s="31">
        <f>'TP1901'!M46</f>
        <v>0</v>
      </c>
      <c r="N46" s="20">
        <f t="shared" si="0"/>
        <v>0</v>
      </c>
      <c r="O46" s="10">
        <f t="shared" si="5"/>
        <v>0</v>
      </c>
      <c r="P46" s="33">
        <f t="shared" si="6"/>
        <v>0</v>
      </c>
      <c r="Q46" s="36" t="e">
        <f t="shared" si="1"/>
        <v>#DIV/0!</v>
      </c>
      <c r="R46" s="34">
        <f t="shared" si="4"/>
        <v>0</v>
      </c>
      <c r="S46" s="10">
        <f t="shared" si="7"/>
        <v>0</v>
      </c>
      <c r="T46" s="33">
        <f t="shared" si="8"/>
        <v>0</v>
      </c>
      <c r="U46" s="36" t="e">
        <f t="shared" si="2"/>
        <v>#DIV/0!</v>
      </c>
      <c r="V46" s="38">
        <f t="shared" si="9"/>
        <v>0</v>
      </c>
      <c r="W46" s="36" t="e">
        <f t="shared" si="3"/>
        <v>#DIV/0!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>
        <f>'TP1901'!E47</f>
        <v>0</v>
      </c>
      <c r="E47" s="7">
        <f>'TP1901'!F47</f>
        <v>0</v>
      </c>
      <c r="G47" s="31">
        <f>'TP1901'!H47</f>
        <v>0</v>
      </c>
      <c r="H47" s="31">
        <f>'TP1901'!I47</f>
        <v>0</v>
      </c>
      <c r="I47" s="31">
        <f>'TP1901'!J47</f>
        <v>0</v>
      </c>
      <c r="J47" s="31">
        <f>'TP1901'!K47</f>
        <v>0</v>
      </c>
      <c r="K47" s="31">
        <f>'TP1901'!L47</f>
        <v>0</v>
      </c>
      <c r="L47" s="31">
        <f>'TP1901'!M47</f>
        <v>0</v>
      </c>
      <c r="N47" s="20">
        <f t="shared" si="0"/>
        <v>0</v>
      </c>
      <c r="O47" s="10">
        <f t="shared" si="5"/>
        <v>0</v>
      </c>
      <c r="P47" s="33">
        <f t="shared" si="6"/>
        <v>0</v>
      </c>
      <c r="Q47" s="36" t="e">
        <f t="shared" si="1"/>
        <v>#DIV/0!</v>
      </c>
      <c r="R47" s="34">
        <f t="shared" si="4"/>
        <v>0</v>
      </c>
      <c r="S47" s="10">
        <f t="shared" si="7"/>
        <v>0</v>
      </c>
      <c r="T47" s="33">
        <f t="shared" si="8"/>
        <v>0</v>
      </c>
      <c r="U47" s="36" t="e">
        <f t="shared" si="2"/>
        <v>#DIV/0!</v>
      </c>
      <c r="V47" s="38">
        <f t="shared" si="9"/>
        <v>0</v>
      </c>
      <c r="W47" s="36" t="e">
        <f t="shared" si="3"/>
        <v>#DIV/0!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>
        <f>'TP1901'!E48</f>
        <v>0</v>
      </c>
      <c r="E48" s="7">
        <f>'TP1901'!F48</f>
        <v>0</v>
      </c>
      <c r="G48" s="31">
        <f>'TP1901'!H48</f>
        <v>0</v>
      </c>
      <c r="H48" s="31">
        <f>'TP1901'!I48</f>
        <v>0</v>
      </c>
      <c r="I48" s="31">
        <f>'TP1901'!J48</f>
        <v>0</v>
      </c>
      <c r="J48" s="31">
        <f>'TP1901'!K48</f>
        <v>0</v>
      </c>
      <c r="K48" s="31">
        <f>'TP1901'!L48</f>
        <v>0</v>
      </c>
      <c r="L48" s="31">
        <f>'TP1901'!M48</f>
        <v>0</v>
      </c>
      <c r="N48" s="20">
        <f t="shared" si="0"/>
        <v>0</v>
      </c>
      <c r="O48" s="10">
        <f t="shared" si="5"/>
        <v>0</v>
      </c>
      <c r="P48" s="33">
        <f t="shared" si="6"/>
        <v>0</v>
      </c>
      <c r="Q48" s="36" t="e">
        <f t="shared" si="1"/>
        <v>#DIV/0!</v>
      </c>
      <c r="R48" s="34">
        <f t="shared" si="4"/>
        <v>0</v>
      </c>
      <c r="S48" s="10">
        <f t="shared" si="7"/>
        <v>0</v>
      </c>
      <c r="T48" s="33">
        <f t="shared" si="8"/>
        <v>0</v>
      </c>
      <c r="U48" s="36" t="e">
        <f t="shared" si="2"/>
        <v>#DIV/0!</v>
      </c>
      <c r="V48" s="38">
        <f t="shared" si="9"/>
        <v>0</v>
      </c>
      <c r="W48" s="36" t="e">
        <f t="shared" si="3"/>
        <v>#DIV/0!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>
        <f>'TP1901'!E49</f>
        <v>0</v>
      </c>
      <c r="E49" s="7">
        <f>'TP1901'!F49</f>
        <v>0</v>
      </c>
      <c r="G49" s="31">
        <f>'TP1901'!H49</f>
        <v>0</v>
      </c>
      <c r="H49" s="31">
        <f>'TP1901'!I49</f>
        <v>0</v>
      </c>
      <c r="I49" s="31">
        <f>'TP1901'!J49</f>
        <v>0</v>
      </c>
      <c r="J49" s="31">
        <f>'TP1901'!K49</f>
        <v>0</v>
      </c>
      <c r="K49" s="31">
        <f>'TP1901'!L49</f>
        <v>0</v>
      </c>
      <c r="L49" s="31">
        <f>'TP1901'!M49</f>
        <v>0</v>
      </c>
      <c r="N49" s="20">
        <f t="shared" si="0"/>
        <v>0</v>
      </c>
      <c r="O49" s="10">
        <f t="shared" si="5"/>
        <v>0</v>
      </c>
      <c r="P49" s="33">
        <f t="shared" si="6"/>
        <v>0</v>
      </c>
      <c r="Q49" s="36" t="e">
        <f t="shared" si="1"/>
        <v>#DIV/0!</v>
      </c>
      <c r="R49" s="34">
        <f t="shared" si="4"/>
        <v>0</v>
      </c>
      <c r="S49" s="10">
        <f t="shared" si="7"/>
        <v>0</v>
      </c>
      <c r="T49" s="33">
        <f t="shared" si="8"/>
        <v>0</v>
      </c>
      <c r="U49" s="36" t="e">
        <f t="shared" si="2"/>
        <v>#DIV/0!</v>
      </c>
      <c r="V49" s="38">
        <f t="shared" si="9"/>
        <v>0</v>
      </c>
      <c r="W49" s="36" t="e">
        <f t="shared" si="3"/>
        <v>#DIV/0!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>
        <f>'TP1901'!E50</f>
        <v>0</v>
      </c>
      <c r="E50" s="7">
        <f>'TP1901'!F50</f>
        <v>0</v>
      </c>
      <c r="G50" s="31">
        <f>'TP1901'!H50</f>
        <v>0</v>
      </c>
      <c r="H50" s="31">
        <f>'TP1901'!I50</f>
        <v>0</v>
      </c>
      <c r="I50" s="31">
        <f>'TP1901'!J50</f>
        <v>0</v>
      </c>
      <c r="J50" s="31">
        <f>'TP1901'!K50</f>
        <v>0</v>
      </c>
      <c r="K50" s="31">
        <f>'TP1901'!L50</f>
        <v>0</v>
      </c>
      <c r="L50" s="31">
        <f>'TP1901'!M50</f>
        <v>0</v>
      </c>
      <c r="N50" s="20">
        <f t="shared" si="0"/>
        <v>0</v>
      </c>
      <c r="O50" s="10">
        <f t="shared" si="5"/>
        <v>0</v>
      </c>
      <c r="P50" s="33">
        <f t="shared" si="6"/>
        <v>0</v>
      </c>
      <c r="Q50" s="36" t="e">
        <f t="shared" si="1"/>
        <v>#DIV/0!</v>
      </c>
      <c r="R50" s="34">
        <f t="shared" si="4"/>
        <v>0</v>
      </c>
      <c r="S50" s="10">
        <f t="shared" si="7"/>
        <v>0</v>
      </c>
      <c r="T50" s="33">
        <f t="shared" si="8"/>
        <v>0</v>
      </c>
      <c r="U50" s="36" t="e">
        <f t="shared" si="2"/>
        <v>#DIV/0!</v>
      </c>
      <c r="V50" s="38">
        <f t="shared" si="9"/>
        <v>0</v>
      </c>
      <c r="W50" s="36" t="e">
        <f t="shared" si="3"/>
        <v>#DIV/0!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>
        <f>'TP1901'!E51</f>
        <v>0</v>
      </c>
      <c r="E51" s="7">
        <f>'TP1901'!F51</f>
        <v>0</v>
      </c>
      <c r="G51" s="31">
        <f>'TP1901'!H51</f>
        <v>0</v>
      </c>
      <c r="H51" s="31">
        <f>'TP1901'!I51</f>
        <v>0</v>
      </c>
      <c r="I51" s="31">
        <f>'TP1901'!J51</f>
        <v>0</v>
      </c>
      <c r="J51" s="31">
        <f>'TP1901'!K51</f>
        <v>0</v>
      </c>
      <c r="K51" s="31">
        <f>'TP1901'!L51</f>
        <v>0</v>
      </c>
      <c r="L51" s="31">
        <f>'TP1901'!M51</f>
        <v>0</v>
      </c>
      <c r="N51" s="20">
        <f t="shared" si="0"/>
        <v>0</v>
      </c>
      <c r="O51" s="10">
        <f t="shared" si="5"/>
        <v>0</v>
      </c>
      <c r="P51" s="33">
        <f t="shared" si="6"/>
        <v>0</v>
      </c>
      <c r="Q51" s="36" t="e">
        <f t="shared" si="1"/>
        <v>#DIV/0!</v>
      </c>
      <c r="R51" s="34">
        <f t="shared" si="4"/>
        <v>0</v>
      </c>
      <c r="S51" s="10">
        <f t="shared" si="7"/>
        <v>0</v>
      </c>
      <c r="T51" s="33">
        <f t="shared" si="8"/>
        <v>0</v>
      </c>
      <c r="U51" s="36" t="e">
        <f t="shared" si="2"/>
        <v>#DIV/0!</v>
      </c>
      <c r="V51" s="38">
        <f t="shared" si="9"/>
        <v>0</v>
      </c>
      <c r="W51" s="36" t="e">
        <f t="shared" si="3"/>
        <v>#DIV/0!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>
        <f>'TP1901'!E52</f>
        <v>0</v>
      </c>
      <c r="E52" s="7">
        <f>'TP1901'!F52</f>
        <v>0</v>
      </c>
      <c r="G52" s="31">
        <f>'TP1901'!H52</f>
        <v>0</v>
      </c>
      <c r="H52" s="31">
        <f>'TP1901'!I52</f>
        <v>0</v>
      </c>
      <c r="I52" s="31">
        <f>'TP1901'!J52</f>
        <v>0</v>
      </c>
      <c r="J52" s="31">
        <f>'TP1901'!K52</f>
        <v>0</v>
      </c>
      <c r="K52" s="31">
        <f>'TP1901'!L52</f>
        <v>0</v>
      </c>
      <c r="L52" s="31">
        <f>'TP1901'!M52</f>
        <v>0</v>
      </c>
      <c r="N52" s="20">
        <f t="shared" si="0"/>
        <v>0</v>
      </c>
      <c r="O52" s="10">
        <f t="shared" si="5"/>
        <v>0</v>
      </c>
      <c r="P52" s="33">
        <f t="shared" si="6"/>
        <v>0</v>
      </c>
      <c r="Q52" s="36" t="e">
        <f t="shared" si="1"/>
        <v>#DIV/0!</v>
      </c>
      <c r="R52" s="34">
        <f t="shared" si="4"/>
        <v>0</v>
      </c>
      <c r="S52" s="10">
        <f t="shared" si="7"/>
        <v>0</v>
      </c>
      <c r="T52" s="33">
        <f t="shared" si="8"/>
        <v>0</v>
      </c>
      <c r="U52" s="36" t="e">
        <f t="shared" si="2"/>
        <v>#DIV/0!</v>
      </c>
      <c r="V52" s="38">
        <f t="shared" si="9"/>
        <v>0</v>
      </c>
      <c r="W52" s="36" t="e">
        <f t="shared" si="3"/>
        <v>#DIV/0!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>
        <f>'TP1901'!E53</f>
        <v>0</v>
      </c>
      <c r="E53" s="7">
        <f>'TP1901'!F53</f>
        <v>0</v>
      </c>
      <c r="G53" s="31">
        <f>'TP1901'!H53</f>
        <v>0</v>
      </c>
      <c r="H53" s="31">
        <f>'TP1901'!I53</f>
        <v>0</v>
      </c>
      <c r="I53" s="31">
        <f>'TP1901'!J53</f>
        <v>0</v>
      </c>
      <c r="J53" s="31">
        <f>'TP1901'!K53</f>
        <v>0</v>
      </c>
      <c r="K53" s="31">
        <f>'TP1901'!L53</f>
        <v>0</v>
      </c>
      <c r="L53" s="31">
        <f>'TP1901'!M53</f>
        <v>0</v>
      </c>
      <c r="N53" s="20">
        <f t="shared" si="0"/>
        <v>0</v>
      </c>
      <c r="O53" s="10">
        <f t="shared" si="5"/>
        <v>0</v>
      </c>
      <c r="P53" s="33">
        <f t="shared" si="6"/>
        <v>0</v>
      </c>
      <c r="Q53" s="36" t="e">
        <f t="shared" si="1"/>
        <v>#DIV/0!</v>
      </c>
      <c r="R53" s="34">
        <f t="shared" si="4"/>
        <v>0</v>
      </c>
      <c r="S53" s="10">
        <f t="shared" si="7"/>
        <v>0</v>
      </c>
      <c r="T53" s="33">
        <f t="shared" si="8"/>
        <v>0</v>
      </c>
      <c r="U53" s="36" t="e">
        <f t="shared" si="2"/>
        <v>#DIV/0!</v>
      </c>
      <c r="V53" s="38">
        <f t="shared" si="9"/>
        <v>0</v>
      </c>
      <c r="W53" s="36" t="e">
        <f t="shared" si="3"/>
        <v>#DIV/0!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>
        <f>'TP1901'!E54</f>
        <v>0</v>
      </c>
      <c r="E54" s="7">
        <f>'TP1901'!F54</f>
        <v>0</v>
      </c>
      <c r="G54" s="31">
        <f>'TP1901'!H54</f>
        <v>0</v>
      </c>
      <c r="H54" s="31">
        <f>'TP1901'!I54</f>
        <v>0</v>
      </c>
      <c r="I54" s="31">
        <f>'TP1901'!J54</f>
        <v>0</v>
      </c>
      <c r="J54" s="31">
        <f>'TP1901'!K54</f>
        <v>0</v>
      </c>
      <c r="K54" s="31">
        <f>'TP1901'!L54</f>
        <v>0</v>
      </c>
      <c r="L54" s="31">
        <f>'TP1901'!M54</f>
        <v>0</v>
      </c>
      <c r="N54" s="20">
        <f t="shared" si="0"/>
        <v>0</v>
      </c>
      <c r="O54" s="10">
        <f t="shared" si="5"/>
        <v>0</v>
      </c>
      <c r="P54" s="33">
        <f t="shared" si="6"/>
        <v>0</v>
      </c>
      <c r="Q54" s="36" t="e">
        <f t="shared" si="1"/>
        <v>#DIV/0!</v>
      </c>
      <c r="R54" s="34">
        <f t="shared" si="4"/>
        <v>0</v>
      </c>
      <c r="S54" s="10">
        <f t="shared" si="7"/>
        <v>0</v>
      </c>
      <c r="T54" s="33">
        <f t="shared" si="8"/>
        <v>0</v>
      </c>
      <c r="U54" s="36" t="e">
        <f t="shared" si="2"/>
        <v>#DIV/0!</v>
      </c>
      <c r="V54" s="38">
        <f t="shared" si="9"/>
        <v>0</v>
      </c>
      <c r="W54" s="36" t="e">
        <f t="shared" si="3"/>
        <v>#DIV/0!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>
        <f>'TP1901'!E55</f>
        <v>0</v>
      </c>
      <c r="E55" s="7">
        <f>'TP1901'!F55</f>
        <v>0</v>
      </c>
      <c r="G55" s="31">
        <f>'TP1901'!H55</f>
        <v>0</v>
      </c>
      <c r="H55" s="31">
        <f>'TP1901'!I55</f>
        <v>0</v>
      </c>
      <c r="I55" s="31">
        <f>'TP1901'!J55</f>
        <v>0</v>
      </c>
      <c r="J55" s="31">
        <f>'TP1901'!K55</f>
        <v>0</v>
      </c>
      <c r="K55" s="31">
        <f>'TP1901'!L55</f>
        <v>0</v>
      </c>
      <c r="L55" s="31">
        <f>'TP1901'!M55</f>
        <v>0</v>
      </c>
      <c r="N55" s="20">
        <f t="shared" si="0"/>
        <v>0</v>
      </c>
      <c r="O55" s="10">
        <f t="shared" si="5"/>
        <v>0</v>
      </c>
      <c r="P55" s="33">
        <f t="shared" si="6"/>
        <v>0</v>
      </c>
      <c r="Q55" s="36" t="e">
        <f t="shared" si="1"/>
        <v>#DIV/0!</v>
      </c>
      <c r="R55" s="34">
        <f t="shared" si="4"/>
        <v>0</v>
      </c>
      <c r="S55" s="10">
        <f t="shared" si="7"/>
        <v>0</v>
      </c>
      <c r="T55" s="33">
        <f t="shared" si="8"/>
        <v>0</v>
      </c>
      <c r="U55" s="36" t="e">
        <f t="shared" si="2"/>
        <v>#DIV/0!</v>
      </c>
      <c r="V55" s="38">
        <f t="shared" si="9"/>
        <v>0</v>
      </c>
      <c r="W55" s="36" t="e">
        <f t="shared" si="3"/>
        <v>#DIV/0!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>
        <f>'TP1901'!E56</f>
        <v>0</v>
      </c>
      <c r="E56" s="7">
        <f>'TP1901'!F56</f>
        <v>0</v>
      </c>
      <c r="G56" s="31">
        <f>'TP1901'!H56</f>
        <v>0</v>
      </c>
      <c r="H56" s="31">
        <f>'TP1901'!I56</f>
        <v>0</v>
      </c>
      <c r="I56" s="31">
        <f>'TP1901'!J56</f>
        <v>0</v>
      </c>
      <c r="J56" s="31">
        <f>'TP1901'!K56</f>
        <v>0</v>
      </c>
      <c r="K56" s="31">
        <f>'TP1901'!L56</f>
        <v>0</v>
      </c>
      <c r="L56" s="31">
        <f>'TP1901'!M56</f>
        <v>0</v>
      </c>
      <c r="N56" s="20">
        <f t="shared" si="0"/>
        <v>0</v>
      </c>
      <c r="O56" s="10">
        <f t="shared" si="5"/>
        <v>0</v>
      </c>
      <c r="P56" s="33">
        <f t="shared" si="6"/>
        <v>0</v>
      </c>
      <c r="Q56" s="36" t="e">
        <f t="shared" si="1"/>
        <v>#DIV/0!</v>
      </c>
      <c r="R56" s="34">
        <f t="shared" si="4"/>
        <v>0</v>
      </c>
      <c r="S56" s="10">
        <f t="shared" si="7"/>
        <v>0</v>
      </c>
      <c r="T56" s="33">
        <f t="shared" si="8"/>
        <v>0</v>
      </c>
      <c r="U56" s="36" t="e">
        <f t="shared" si="2"/>
        <v>#DIV/0!</v>
      </c>
      <c r="V56" s="38">
        <f t="shared" si="9"/>
        <v>0</v>
      </c>
      <c r="W56" s="36" t="e">
        <f t="shared" si="3"/>
        <v>#DIV/0!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>
        <f>'TP1901'!E57</f>
        <v>0</v>
      </c>
      <c r="E57" s="7">
        <f>'TP1901'!F57</f>
        <v>0</v>
      </c>
      <c r="G57" s="31">
        <f>'TP1901'!H57</f>
        <v>0</v>
      </c>
      <c r="H57" s="31">
        <f>'TP1901'!I57</f>
        <v>0</v>
      </c>
      <c r="I57" s="31">
        <f>'TP1901'!J57</f>
        <v>0</v>
      </c>
      <c r="J57" s="31">
        <f>'TP1901'!K57</f>
        <v>0</v>
      </c>
      <c r="K57" s="31">
        <f>'TP1901'!L57</f>
        <v>0</v>
      </c>
      <c r="L57" s="31">
        <f>'TP1901'!M57</f>
        <v>0</v>
      </c>
      <c r="N57" s="20">
        <f t="shared" si="0"/>
        <v>0</v>
      </c>
      <c r="O57" s="10">
        <f t="shared" si="5"/>
        <v>0</v>
      </c>
      <c r="P57" s="33">
        <f t="shared" si="6"/>
        <v>0</v>
      </c>
      <c r="Q57" s="36" t="e">
        <f t="shared" si="1"/>
        <v>#DIV/0!</v>
      </c>
      <c r="R57" s="34">
        <f t="shared" si="4"/>
        <v>0</v>
      </c>
      <c r="S57" s="10">
        <f t="shared" si="7"/>
        <v>0</v>
      </c>
      <c r="T57" s="33">
        <f t="shared" si="8"/>
        <v>0</v>
      </c>
      <c r="U57" s="36" t="e">
        <f t="shared" si="2"/>
        <v>#DIV/0!</v>
      </c>
      <c r="V57" s="38">
        <f t="shared" si="9"/>
        <v>0</v>
      </c>
      <c r="W57" s="36" t="e">
        <f t="shared" si="3"/>
        <v>#DIV/0!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>
        <f>'TP1901'!E58</f>
        <v>0</v>
      </c>
      <c r="E58" s="7">
        <f>'TP1901'!F58</f>
        <v>0</v>
      </c>
      <c r="G58" s="31">
        <f>'TP1901'!H58</f>
        <v>0</v>
      </c>
      <c r="H58" s="31">
        <f>'TP1901'!I58</f>
        <v>0</v>
      </c>
      <c r="I58" s="31">
        <f>'TP1901'!J58</f>
        <v>0</v>
      </c>
      <c r="J58" s="31">
        <f>'TP1901'!K58</f>
        <v>0</v>
      </c>
      <c r="K58" s="31">
        <f>'TP1901'!L58</f>
        <v>0</v>
      </c>
      <c r="L58" s="31">
        <f>'TP1901'!M58</f>
        <v>0</v>
      </c>
      <c r="N58" s="20">
        <f t="shared" si="0"/>
        <v>0</v>
      </c>
      <c r="O58" s="10">
        <f t="shared" si="5"/>
        <v>0</v>
      </c>
      <c r="P58" s="33">
        <f t="shared" si="6"/>
        <v>0</v>
      </c>
      <c r="Q58" s="36" t="e">
        <f t="shared" si="1"/>
        <v>#DIV/0!</v>
      </c>
      <c r="R58" s="34">
        <f t="shared" si="4"/>
        <v>0</v>
      </c>
      <c r="S58" s="10">
        <f t="shared" si="7"/>
        <v>0</v>
      </c>
      <c r="T58" s="33">
        <f t="shared" si="8"/>
        <v>0</v>
      </c>
      <c r="U58" s="36" t="e">
        <f t="shared" si="2"/>
        <v>#DIV/0!</v>
      </c>
      <c r="V58" s="38">
        <f t="shared" si="9"/>
        <v>0</v>
      </c>
      <c r="W58" s="36" t="e">
        <f t="shared" si="3"/>
        <v>#DIV/0!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>
        <v>0</v>
      </c>
      <c r="E59" s="7">
        <f>'TP1901'!F59</f>
        <v>0</v>
      </c>
      <c r="G59" s="31">
        <f>'TP1901'!H59</f>
        <v>0</v>
      </c>
      <c r="H59" s="31">
        <f>'TP1901'!I59</f>
        <v>0</v>
      </c>
      <c r="I59" s="31">
        <f>'TP1901'!J59</f>
        <v>0</v>
      </c>
      <c r="J59" s="31">
        <f>'TP1901'!K59</f>
        <v>0</v>
      </c>
      <c r="K59" s="31">
        <f>'TP1901'!L59</f>
        <v>0</v>
      </c>
      <c r="L59" s="31">
        <f>'TP1901'!M59</f>
        <v>0</v>
      </c>
      <c r="N59" s="20">
        <f t="shared" ref="N59:N64" si="10">SUM(B59:E59)</f>
        <v>0</v>
      </c>
      <c r="O59" s="10">
        <f t="shared" si="5"/>
        <v>0</v>
      </c>
      <c r="P59" s="33">
        <f t="shared" si="6"/>
        <v>0</v>
      </c>
      <c r="Q59" s="36" t="e">
        <f t="shared" si="1"/>
        <v>#DIV/0!</v>
      </c>
      <c r="R59" s="34">
        <f t="shared" si="4"/>
        <v>0</v>
      </c>
      <c r="S59" s="10">
        <f t="shared" si="7"/>
        <v>0</v>
      </c>
      <c r="T59" s="33">
        <f t="shared" ref="T59:T64" si="11">SUM(G48:H59)</f>
        <v>0</v>
      </c>
      <c r="U59" s="36" t="e">
        <f t="shared" si="2"/>
        <v>#DIV/0!</v>
      </c>
      <c r="V59" s="38">
        <f t="shared" ref="V59:V73" si="12">SUM(G48:G59)</f>
        <v>0</v>
      </c>
      <c r="W59" s="36" t="e">
        <f t="shared" si="3"/>
        <v>#DIV/0!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>
        <v>0</v>
      </c>
      <c r="E60" s="7">
        <f>'TP1901'!F60</f>
        <v>0</v>
      </c>
      <c r="G60" s="31">
        <f>'TP1901'!H60</f>
        <v>0</v>
      </c>
      <c r="H60" s="31">
        <f>'TP1901'!I60</f>
        <v>0</v>
      </c>
      <c r="I60" s="31">
        <f>'TP1901'!J60</f>
        <v>0</v>
      </c>
      <c r="J60" s="31">
        <f>'TP1901'!K60</f>
        <v>0</v>
      </c>
      <c r="K60" s="31">
        <f>'TP1901'!L60</f>
        <v>0</v>
      </c>
      <c r="L60" s="31">
        <f>'TP1901'!M60</f>
        <v>0</v>
      </c>
      <c r="N60" s="20">
        <f t="shared" si="10"/>
        <v>0</v>
      </c>
      <c r="O60" s="10">
        <f t="shared" si="5"/>
        <v>0</v>
      </c>
      <c r="P60" s="33">
        <f t="shared" si="6"/>
        <v>0</v>
      </c>
      <c r="Q60" s="36" t="e">
        <f t="shared" si="1"/>
        <v>#DIV/0!</v>
      </c>
      <c r="R60" s="34">
        <f t="shared" si="4"/>
        <v>0</v>
      </c>
      <c r="S60" s="10">
        <f t="shared" si="7"/>
        <v>0</v>
      </c>
      <c r="T60" s="33">
        <f t="shared" si="11"/>
        <v>0</v>
      </c>
      <c r="U60" s="36" t="e">
        <f t="shared" si="2"/>
        <v>#DIV/0!</v>
      </c>
      <c r="V60" s="38">
        <f t="shared" si="12"/>
        <v>0</v>
      </c>
      <c r="W60" s="36" t="e">
        <f t="shared" si="3"/>
        <v>#DIV/0!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>
        <v>0</v>
      </c>
      <c r="E61" s="7">
        <f>'TP1901'!F61</f>
        <v>0</v>
      </c>
      <c r="G61" s="31">
        <f>'TP1901'!H61</f>
        <v>0</v>
      </c>
      <c r="H61" s="31">
        <f>'TP1901'!I61</f>
        <v>0</v>
      </c>
      <c r="I61" s="31">
        <f>'TP1901'!J61</f>
        <v>0</v>
      </c>
      <c r="J61" s="31">
        <f>'TP1901'!K61</f>
        <v>0</v>
      </c>
      <c r="K61" s="31">
        <f>'TP1901'!L61</f>
        <v>0</v>
      </c>
      <c r="L61" s="31">
        <f>'TP1901'!M61</f>
        <v>0</v>
      </c>
      <c r="N61" s="20">
        <f t="shared" si="10"/>
        <v>0</v>
      </c>
      <c r="O61" s="10">
        <f t="shared" si="5"/>
        <v>0</v>
      </c>
      <c r="P61" s="33">
        <f t="shared" si="6"/>
        <v>0</v>
      </c>
      <c r="Q61" s="36" t="e">
        <f t="shared" si="1"/>
        <v>#DIV/0!</v>
      </c>
      <c r="R61" s="34">
        <f t="shared" si="4"/>
        <v>0</v>
      </c>
      <c r="S61" s="10">
        <f t="shared" si="7"/>
        <v>0</v>
      </c>
      <c r="T61" s="33">
        <f t="shared" si="11"/>
        <v>0</v>
      </c>
      <c r="U61" s="36" t="e">
        <f t="shared" si="2"/>
        <v>#DIV/0!</v>
      </c>
      <c r="V61" s="38">
        <f t="shared" si="12"/>
        <v>0</v>
      </c>
      <c r="W61" s="36" t="e">
        <f t="shared" si="3"/>
        <v>#DIV/0!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4200</v>
      </c>
      <c r="C62" s="29">
        <v>1062</v>
      </c>
      <c r="D62" s="7">
        <v>0</v>
      </c>
      <c r="E62" s="7">
        <f>'TP1901'!F62</f>
        <v>0</v>
      </c>
      <c r="G62" s="31">
        <f>'TP1901'!H62</f>
        <v>0</v>
      </c>
      <c r="H62" s="31">
        <f>'TP1901'!I62</f>
        <v>0</v>
      </c>
      <c r="I62" s="31">
        <f>'TP1901'!J62</f>
        <v>0</v>
      </c>
      <c r="J62" s="31">
        <f>'TP1901'!K62</f>
        <v>0</v>
      </c>
      <c r="K62" s="31">
        <f>'TP1901'!L62</f>
        <v>0</v>
      </c>
      <c r="L62" s="31">
        <f>'TP1901'!M62</f>
        <v>0</v>
      </c>
      <c r="N62" s="20">
        <f t="shared" si="10"/>
        <v>5262</v>
      </c>
      <c r="O62" s="10">
        <f t="shared" si="5"/>
        <v>5262</v>
      </c>
      <c r="P62" s="33">
        <f t="shared" si="6"/>
        <v>0</v>
      </c>
      <c r="Q62" s="36">
        <f t="shared" si="1"/>
        <v>0</v>
      </c>
      <c r="R62" s="34">
        <f t="shared" si="4"/>
        <v>4200</v>
      </c>
      <c r="S62" s="10">
        <f t="shared" si="7"/>
        <v>4200</v>
      </c>
      <c r="T62" s="33">
        <f t="shared" si="11"/>
        <v>0</v>
      </c>
      <c r="U62" s="36">
        <f t="shared" si="2"/>
        <v>0</v>
      </c>
      <c r="V62" s="38">
        <f t="shared" si="12"/>
        <v>0</v>
      </c>
      <c r="W62" s="36">
        <f t="shared" si="3"/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3870</v>
      </c>
      <c r="C63" s="29">
        <v>1089</v>
      </c>
      <c r="D63" s="7">
        <f>'TP1901'!E63</f>
        <v>0</v>
      </c>
      <c r="E63" s="7">
        <f>'TP1901'!F63</f>
        <v>0</v>
      </c>
      <c r="G63" s="31">
        <f>'TP1901'!H63</f>
        <v>0</v>
      </c>
      <c r="H63" s="31">
        <f>'TP1901'!I63</f>
        <v>0</v>
      </c>
      <c r="I63" s="31">
        <f>'TP1901'!J63</f>
        <v>0</v>
      </c>
      <c r="J63" s="31">
        <f>'TP1901'!K63</f>
        <v>0</v>
      </c>
      <c r="K63" s="31">
        <f>'TP1901'!L63</f>
        <v>0</v>
      </c>
      <c r="L63" s="31">
        <f>'TP1901'!M63</f>
        <v>0</v>
      </c>
      <c r="N63" s="20">
        <f t="shared" si="10"/>
        <v>4959</v>
      </c>
      <c r="O63" s="10">
        <f t="shared" si="5"/>
        <v>10221</v>
      </c>
      <c r="P63" s="33">
        <f t="shared" si="6"/>
        <v>0</v>
      </c>
      <c r="Q63" s="36">
        <f t="shared" si="1"/>
        <v>0</v>
      </c>
      <c r="R63" s="34">
        <f t="shared" si="4"/>
        <v>3870</v>
      </c>
      <c r="S63" s="10">
        <f t="shared" si="7"/>
        <v>8070</v>
      </c>
      <c r="T63" s="33">
        <f t="shared" si="11"/>
        <v>0</v>
      </c>
      <c r="U63" s="36">
        <f t="shared" si="2"/>
        <v>0</v>
      </c>
      <c r="V63" s="38">
        <f t="shared" si="12"/>
        <v>0</v>
      </c>
      <c r="W63" s="36">
        <f t="shared" si="3"/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2790</v>
      </c>
      <c r="C64" s="29">
        <v>1462</v>
      </c>
      <c r="D64" s="7">
        <f>'TP1901'!E64</f>
        <v>0</v>
      </c>
      <c r="E64" s="7">
        <f>'TP1901'!F64</f>
        <v>0</v>
      </c>
      <c r="G64" s="31">
        <v>1</v>
      </c>
      <c r="H64" s="31">
        <f>'TP1901'!I64</f>
        <v>0</v>
      </c>
      <c r="I64" s="31">
        <f>'TP1901'!J64</f>
        <v>0</v>
      </c>
      <c r="J64" s="31">
        <f>'TP1901'!K64</f>
        <v>0</v>
      </c>
      <c r="K64" s="31">
        <v>1</v>
      </c>
      <c r="L64" s="31">
        <f>'TP1901'!M64</f>
        <v>0</v>
      </c>
      <c r="N64" s="20">
        <f t="shared" si="10"/>
        <v>4252</v>
      </c>
      <c r="O64" s="10">
        <f t="shared" si="5"/>
        <v>14473</v>
      </c>
      <c r="P64" s="33">
        <f t="shared" si="6"/>
        <v>1</v>
      </c>
      <c r="Q64" s="36">
        <f t="shared" si="1"/>
        <v>69.094175361017065</v>
      </c>
      <c r="R64" s="34">
        <f t="shared" si="4"/>
        <v>2790</v>
      </c>
      <c r="S64" s="10">
        <f t="shared" si="7"/>
        <v>10860</v>
      </c>
      <c r="T64" s="33">
        <f t="shared" si="11"/>
        <v>1</v>
      </c>
      <c r="U64" s="36">
        <f t="shared" si="2"/>
        <v>92.081031307550646</v>
      </c>
      <c r="V64" s="38">
        <f t="shared" si="12"/>
        <v>1</v>
      </c>
      <c r="W64" s="36">
        <f t="shared" si="3"/>
        <v>6.9094175361017065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5358</v>
      </c>
      <c r="C65" s="29">
        <v>1062</v>
      </c>
      <c r="D65" s="7">
        <f>'TP1901'!E65</f>
        <v>0</v>
      </c>
      <c r="E65" s="7">
        <f>'TP1901'!F65</f>
        <v>0</v>
      </c>
      <c r="G65" s="31">
        <f>'TP1901'!H65</f>
        <v>0</v>
      </c>
      <c r="H65" s="31">
        <f>'TP1901'!I65</f>
        <v>0</v>
      </c>
      <c r="I65" s="31">
        <f>'TP1901'!J65</f>
        <v>0</v>
      </c>
      <c r="J65" s="31">
        <f>'TP1901'!K65</f>
        <v>0</v>
      </c>
      <c r="K65" s="31">
        <f>'TP1901'!L65</f>
        <v>0</v>
      </c>
      <c r="L65" s="31">
        <f>'TP1901'!M65</f>
        <v>0</v>
      </c>
      <c r="N65" s="20">
        <f t="shared" ref="N65:N73" si="13">SUM(B65:E65)</f>
        <v>6420</v>
      </c>
      <c r="O65" s="10">
        <f t="shared" ref="O65:O73" si="14">SUM(N54:N65)</f>
        <v>20893</v>
      </c>
      <c r="P65" s="33">
        <f t="shared" ref="P65:P73" si="15">SUM(G54:H65)</f>
        <v>1</v>
      </c>
      <c r="Q65" s="36">
        <f t="shared" si="1"/>
        <v>47.862920595414735</v>
      </c>
      <c r="R65" s="34">
        <f t="shared" si="4"/>
        <v>5358</v>
      </c>
      <c r="S65" s="10">
        <f t="shared" ref="S65:S73" si="16">SUM(R54:R65)</f>
        <v>16218</v>
      </c>
      <c r="T65" s="33">
        <f t="shared" ref="T65:T73" si="17">SUM(G54:H65)</f>
        <v>1</v>
      </c>
      <c r="U65" s="36">
        <f t="shared" si="2"/>
        <v>61.659884079417928</v>
      </c>
      <c r="V65" s="38">
        <f t="shared" si="12"/>
        <v>1</v>
      </c>
      <c r="W65" s="36">
        <f t="shared" si="3"/>
        <v>4.7862920595414735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4200</v>
      </c>
      <c r="C66" s="29">
        <v>1130</v>
      </c>
      <c r="D66" s="7">
        <f>'TP1901'!E66</f>
        <v>0</v>
      </c>
      <c r="E66" s="7">
        <f>'TP1901'!F66</f>
        <v>0</v>
      </c>
      <c r="G66" s="31">
        <f>'TP1901'!H66</f>
        <v>0</v>
      </c>
      <c r="H66" s="31">
        <f>'TP1901'!I66</f>
        <v>0</v>
      </c>
      <c r="I66" s="31">
        <f>'TP1901'!J66</f>
        <v>0</v>
      </c>
      <c r="J66" s="31">
        <f>'TP1901'!K66</f>
        <v>0</v>
      </c>
      <c r="K66" s="31">
        <f>'TP1901'!L66</f>
        <v>0</v>
      </c>
      <c r="L66" s="31">
        <f>'TP1901'!M66</f>
        <v>0</v>
      </c>
      <c r="N66" s="20">
        <f t="shared" si="13"/>
        <v>5330</v>
      </c>
      <c r="O66" s="10">
        <f t="shared" si="14"/>
        <v>26223</v>
      </c>
      <c r="P66" s="33">
        <f t="shared" si="15"/>
        <v>1</v>
      </c>
      <c r="Q66" s="36">
        <f t="shared" ref="Q66:Q73" si="18">(P66*1000000)/O66</f>
        <v>38.134462113411892</v>
      </c>
      <c r="R66" s="34">
        <f t="shared" si="4"/>
        <v>4200</v>
      </c>
      <c r="S66" s="10">
        <f t="shared" si="16"/>
        <v>20418</v>
      </c>
      <c r="T66" s="33">
        <f t="shared" si="17"/>
        <v>1</v>
      </c>
      <c r="U66" s="36">
        <f t="shared" si="2"/>
        <v>48.976393378391613</v>
      </c>
      <c r="V66" s="38">
        <f t="shared" si="12"/>
        <v>1</v>
      </c>
      <c r="W66" s="36">
        <f t="shared" si="3"/>
        <v>3.8134462113411889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5096</v>
      </c>
      <c r="C67" s="29">
        <v>1422</v>
      </c>
      <c r="D67" s="7">
        <f>'TP1901'!E67</f>
        <v>0</v>
      </c>
      <c r="E67" s="7">
        <f>'TP1901'!F67</f>
        <v>0</v>
      </c>
      <c r="G67" s="31">
        <v>1</v>
      </c>
      <c r="H67" s="31">
        <f>'TP1901'!I67</f>
        <v>0</v>
      </c>
      <c r="I67" s="31">
        <f>'TP1901'!J67</f>
        <v>0</v>
      </c>
      <c r="J67" s="31">
        <f>'TP1901'!K67</f>
        <v>0</v>
      </c>
      <c r="K67" s="31">
        <f>'TP1901'!L67</f>
        <v>0</v>
      </c>
      <c r="L67" s="31">
        <f>'TP1901'!M67</f>
        <v>0</v>
      </c>
      <c r="N67" s="20">
        <f t="shared" si="13"/>
        <v>6518</v>
      </c>
      <c r="O67" s="10">
        <f t="shared" si="14"/>
        <v>32741</v>
      </c>
      <c r="P67" s="33">
        <f t="shared" si="15"/>
        <v>2</v>
      </c>
      <c r="Q67" s="36">
        <f t="shared" si="18"/>
        <v>61.085489142054307</v>
      </c>
      <c r="R67" s="34">
        <f t="shared" si="4"/>
        <v>5096</v>
      </c>
      <c r="S67" s="10">
        <f t="shared" si="16"/>
        <v>25514</v>
      </c>
      <c r="T67" s="33">
        <f t="shared" si="17"/>
        <v>2</v>
      </c>
      <c r="U67" s="36">
        <f t="shared" ref="U67:U73" si="19">(T67*1000000)/S67</f>
        <v>78.38833581563064</v>
      </c>
      <c r="V67" s="38">
        <f t="shared" si="12"/>
        <v>2</v>
      </c>
      <c r="W67" s="36">
        <f t="shared" ref="W67:W73" si="20">(V67*100000)/O67</f>
        <v>6.1085489142054303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5433</v>
      </c>
      <c r="C68" s="29">
        <v>1548</v>
      </c>
      <c r="D68" s="7">
        <f>'TP1901'!E68</f>
        <v>0</v>
      </c>
      <c r="E68" s="7">
        <f>'TP1901'!F68</f>
        <v>0</v>
      </c>
      <c r="G68" s="31">
        <f>'TP1901'!H68</f>
        <v>0</v>
      </c>
      <c r="H68" s="31">
        <v>1</v>
      </c>
      <c r="I68" s="31">
        <f>'TP1901'!J68</f>
        <v>0</v>
      </c>
      <c r="J68" s="31">
        <f>'TP1901'!K68</f>
        <v>0</v>
      </c>
      <c r="K68" s="31">
        <f>'TP1901'!L68</f>
        <v>0</v>
      </c>
      <c r="L68" s="31">
        <f>'TP1901'!M68</f>
        <v>0</v>
      </c>
      <c r="N68" s="20">
        <f t="shared" si="13"/>
        <v>6981</v>
      </c>
      <c r="O68" s="10">
        <f t="shared" si="14"/>
        <v>39722</v>
      </c>
      <c r="P68" s="33">
        <f t="shared" si="15"/>
        <v>3</v>
      </c>
      <c r="Q68" s="36">
        <f t="shared" si="18"/>
        <v>75.524898041387644</v>
      </c>
      <c r="R68" s="34">
        <f t="shared" ref="R68:R73" si="21">SUM(B68,D68:E68)</f>
        <v>5433</v>
      </c>
      <c r="S68" s="10">
        <f t="shared" si="16"/>
        <v>30947</v>
      </c>
      <c r="T68" s="33">
        <f t="shared" si="17"/>
        <v>3</v>
      </c>
      <c r="U68" s="36">
        <f t="shared" si="19"/>
        <v>96.939929556984524</v>
      </c>
      <c r="V68" s="38">
        <f t="shared" si="12"/>
        <v>2</v>
      </c>
      <c r="W68" s="36">
        <f t="shared" si="20"/>
        <v>5.0349932027591766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>
        <v>6276</v>
      </c>
      <c r="C69" s="29">
        <v>1278</v>
      </c>
      <c r="D69" s="7">
        <f>'TP1901'!E69</f>
        <v>0</v>
      </c>
      <c r="E69" s="7">
        <f>'TP1901'!F69</f>
        <v>0</v>
      </c>
      <c r="G69" s="31">
        <f>'TP1901'!H69</f>
        <v>0</v>
      </c>
      <c r="H69" s="31">
        <f>'TP1901'!I69</f>
        <v>0</v>
      </c>
      <c r="I69" s="31">
        <f>'TP1901'!J69</f>
        <v>0</v>
      </c>
      <c r="J69" s="31">
        <f>'TP1901'!K69</f>
        <v>0</v>
      </c>
      <c r="K69" s="31">
        <f>'TP1901'!L69</f>
        <v>0</v>
      </c>
      <c r="L69" s="31">
        <f>'TP1901'!M69</f>
        <v>0</v>
      </c>
      <c r="N69" s="20">
        <f t="shared" si="13"/>
        <v>7554</v>
      </c>
      <c r="O69" s="10">
        <f t="shared" si="14"/>
        <v>47276</v>
      </c>
      <c r="P69" s="33">
        <f t="shared" si="15"/>
        <v>3</v>
      </c>
      <c r="Q69" s="36">
        <f t="shared" si="18"/>
        <v>63.457145274557917</v>
      </c>
      <c r="R69" s="34">
        <f t="shared" si="21"/>
        <v>6276</v>
      </c>
      <c r="S69" s="10">
        <f t="shared" si="16"/>
        <v>37223</v>
      </c>
      <c r="T69" s="33">
        <f t="shared" si="17"/>
        <v>3</v>
      </c>
      <c r="U69" s="36">
        <f t="shared" si="19"/>
        <v>80.595330843833111</v>
      </c>
      <c r="V69" s="38">
        <f t="shared" si="12"/>
        <v>2</v>
      </c>
      <c r="W69" s="36">
        <f t="shared" si="20"/>
        <v>4.2304763516371944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>
        <v>6908</v>
      </c>
      <c r="C70" s="29">
        <v>1404</v>
      </c>
      <c r="D70" s="7">
        <f>'TP1901'!E70</f>
        <v>0</v>
      </c>
      <c r="E70" s="7">
        <f>'TP1901'!F70</f>
        <v>0</v>
      </c>
      <c r="G70" s="31">
        <f>'TP1901'!H70</f>
        <v>0</v>
      </c>
      <c r="H70" s="31">
        <f>'TP1901'!I70</f>
        <v>0</v>
      </c>
      <c r="I70" s="31">
        <f>'TP1901'!J70</f>
        <v>0</v>
      </c>
      <c r="J70" s="31">
        <f>'TP1901'!K70</f>
        <v>0</v>
      </c>
      <c r="K70" s="31">
        <f>'TP1901'!L70</f>
        <v>0</v>
      </c>
      <c r="L70" s="31">
        <f>'TP1901'!M70</f>
        <v>0</v>
      </c>
      <c r="N70" s="20">
        <f t="shared" si="13"/>
        <v>8312</v>
      </c>
      <c r="O70" s="10">
        <f t="shared" si="14"/>
        <v>55588</v>
      </c>
      <c r="P70" s="33">
        <f t="shared" si="15"/>
        <v>3</v>
      </c>
      <c r="Q70" s="36">
        <f t="shared" si="18"/>
        <v>53.968482406274738</v>
      </c>
      <c r="R70" s="34">
        <f t="shared" si="21"/>
        <v>6908</v>
      </c>
      <c r="S70" s="10">
        <f t="shared" si="16"/>
        <v>44131</v>
      </c>
      <c r="T70" s="33">
        <f t="shared" si="17"/>
        <v>3</v>
      </c>
      <c r="U70" s="36">
        <f t="shared" si="19"/>
        <v>67.979424894065403</v>
      </c>
      <c r="V70" s="38">
        <f t="shared" si="12"/>
        <v>2</v>
      </c>
      <c r="W70" s="36">
        <f t="shared" si="20"/>
        <v>3.5978988270849825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>
        <v>6197</v>
      </c>
      <c r="C71" s="29">
        <v>1116</v>
      </c>
      <c r="D71" s="7">
        <f>'TP1901'!E71</f>
        <v>0</v>
      </c>
      <c r="E71" s="7">
        <f>'TP1901'!F71</f>
        <v>0</v>
      </c>
      <c r="G71" s="31">
        <f>'TP1901'!H71</f>
        <v>0</v>
      </c>
      <c r="H71" s="31">
        <f>'TP1901'!I71</f>
        <v>0</v>
      </c>
      <c r="I71" s="31">
        <f>'TP1901'!J71</f>
        <v>0</v>
      </c>
      <c r="J71" s="31">
        <f>'TP1901'!K71</f>
        <v>0</v>
      </c>
      <c r="K71" s="31">
        <f>'TP1901'!L71</f>
        <v>0</v>
      </c>
      <c r="L71" s="31">
        <f>'TP1901'!M71</f>
        <v>0</v>
      </c>
      <c r="N71" s="20">
        <f t="shared" si="13"/>
        <v>7313</v>
      </c>
      <c r="O71" s="10">
        <f t="shared" si="14"/>
        <v>62901</v>
      </c>
      <c r="P71" s="33">
        <f t="shared" si="15"/>
        <v>3</v>
      </c>
      <c r="Q71" s="36">
        <f t="shared" si="18"/>
        <v>47.69399532598846</v>
      </c>
      <c r="R71" s="34">
        <f t="shared" si="21"/>
        <v>6197</v>
      </c>
      <c r="S71" s="10">
        <f t="shared" si="16"/>
        <v>50328</v>
      </c>
      <c r="T71" s="33">
        <f t="shared" si="17"/>
        <v>3</v>
      </c>
      <c r="U71" s="36">
        <f t="shared" si="19"/>
        <v>59.60896518836433</v>
      </c>
      <c r="V71" s="38">
        <f t="shared" si="12"/>
        <v>2</v>
      </c>
      <c r="W71" s="36">
        <f t="shared" si="20"/>
        <v>3.1795996883992306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>
        <v>7710</v>
      </c>
      <c r="C72" s="29">
        <v>1627</v>
      </c>
      <c r="D72" s="7">
        <f>'TP1901'!E72</f>
        <v>0</v>
      </c>
      <c r="E72" s="7">
        <f>'TP1901'!F72</f>
        <v>0</v>
      </c>
      <c r="G72" s="31">
        <f>'TP1901'!H72</f>
        <v>0</v>
      </c>
      <c r="H72" s="31">
        <f>'TP1901'!I72</f>
        <v>0</v>
      </c>
      <c r="I72" s="31">
        <f>'TP1901'!J72</f>
        <v>0</v>
      </c>
      <c r="J72" s="31">
        <f>'TP1901'!K72</f>
        <v>0</v>
      </c>
      <c r="K72" s="31">
        <f>'TP1901'!L72</f>
        <v>0</v>
      </c>
      <c r="L72" s="31">
        <f>'TP1901'!M72</f>
        <v>0</v>
      </c>
      <c r="N72" s="20">
        <f t="shared" si="13"/>
        <v>9337</v>
      </c>
      <c r="O72" s="10">
        <f t="shared" si="14"/>
        <v>72238</v>
      </c>
      <c r="P72" s="33">
        <f t="shared" si="15"/>
        <v>3</v>
      </c>
      <c r="Q72" s="36">
        <f t="shared" si="18"/>
        <v>41.529388964257038</v>
      </c>
      <c r="R72" s="34">
        <f t="shared" si="21"/>
        <v>7710</v>
      </c>
      <c r="S72" s="10">
        <f t="shared" si="16"/>
        <v>58038</v>
      </c>
      <c r="T72" s="33">
        <f t="shared" si="17"/>
        <v>3</v>
      </c>
      <c r="U72" s="36">
        <f t="shared" si="19"/>
        <v>51.690271890830147</v>
      </c>
      <c r="V72" s="38">
        <f t="shared" si="12"/>
        <v>2</v>
      </c>
      <c r="W72" s="36">
        <f t="shared" si="20"/>
        <v>2.7686259309504693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8514</v>
      </c>
      <c r="C73" s="29">
        <v>2261</v>
      </c>
      <c r="D73" s="7">
        <f>'TP1901'!E73</f>
        <v>0</v>
      </c>
      <c r="E73" s="7">
        <f>'TP1901'!F73</f>
        <v>0</v>
      </c>
      <c r="G73" s="31">
        <f>'TP1901'!H73</f>
        <v>0</v>
      </c>
      <c r="H73" s="31">
        <f>'TP1901'!I73</f>
        <v>0</v>
      </c>
      <c r="I73" s="31">
        <f>'TP1901'!J73</f>
        <v>0</v>
      </c>
      <c r="J73" s="31">
        <f>'TP1901'!K73</f>
        <v>0</v>
      </c>
      <c r="K73" s="31">
        <f>'TP1901'!L73</f>
        <v>0</v>
      </c>
      <c r="L73" s="31">
        <f>'TP1901'!M73</f>
        <v>0</v>
      </c>
      <c r="N73" s="20">
        <f t="shared" si="13"/>
        <v>10775</v>
      </c>
      <c r="O73" s="10">
        <f t="shared" si="14"/>
        <v>83013</v>
      </c>
      <c r="P73" s="33">
        <f t="shared" si="15"/>
        <v>3</v>
      </c>
      <c r="Q73" s="36">
        <f t="shared" si="18"/>
        <v>36.138918000795059</v>
      </c>
      <c r="R73" s="34">
        <f t="shared" si="21"/>
        <v>8514</v>
      </c>
      <c r="S73" s="10">
        <f t="shared" si="16"/>
        <v>66552</v>
      </c>
      <c r="T73" s="33">
        <f t="shared" si="17"/>
        <v>3</v>
      </c>
      <c r="U73" s="36">
        <f t="shared" si="19"/>
        <v>45.077533357374683</v>
      </c>
      <c r="V73" s="38">
        <f t="shared" si="12"/>
        <v>2</v>
      </c>
      <c r="W73" s="36">
        <f t="shared" si="20"/>
        <v>2.4092612000530038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10692</v>
      </c>
      <c r="C74" s="29">
        <v>2106</v>
      </c>
      <c r="D74" s="7">
        <f>'TP1901'!E74</f>
        <v>0</v>
      </c>
      <c r="E74" s="7">
        <f>'TP1901'!F74</f>
        <v>0</v>
      </c>
      <c r="G74" s="31">
        <v>1</v>
      </c>
      <c r="H74" s="31">
        <f>'TP1901'!I74</f>
        <v>0</v>
      </c>
      <c r="I74" s="31">
        <f>'TP1901'!J74</f>
        <v>0</v>
      </c>
      <c r="J74" s="31">
        <f>'TP1901'!K74</f>
        <v>0</v>
      </c>
      <c r="K74" s="31">
        <f>'TP1901'!L74</f>
        <v>0</v>
      </c>
      <c r="L74" s="31">
        <f>'TP1901'!M74</f>
        <v>0</v>
      </c>
      <c r="N74" s="20">
        <f t="shared" ref="N74" si="22">SUM(B74:E74)</f>
        <v>12798</v>
      </c>
      <c r="O74" s="10">
        <f t="shared" ref="O74" si="23">SUM(N63:N74)</f>
        <v>90549</v>
      </c>
      <c r="P74" s="33">
        <f t="shared" ref="P74" si="24">SUM(G63:H74)</f>
        <v>4</v>
      </c>
      <c r="Q74" s="36">
        <f t="shared" ref="Q74" si="25">(P74*1000000)/O74</f>
        <v>44.17497708423064</v>
      </c>
      <c r="R74" s="34">
        <f t="shared" ref="R74" si="26">SUM(B74,D74:E74)</f>
        <v>10692</v>
      </c>
      <c r="S74" s="10">
        <f t="shared" ref="S74" si="27">SUM(R63:R74)</f>
        <v>73044</v>
      </c>
      <c r="T74" s="33">
        <f t="shared" ref="T74" si="28">SUM(G63:H74)</f>
        <v>4</v>
      </c>
      <c r="U74" s="36">
        <f t="shared" ref="U74" si="29">(T74*1000000)/S74</f>
        <v>54.761513608236129</v>
      </c>
      <c r="V74" s="38">
        <f t="shared" ref="V74" si="30">SUM(G63:G74)</f>
        <v>3</v>
      </c>
      <c r="W74" s="36">
        <f t="shared" ref="W74" si="31">(V74*100000)/O74</f>
        <v>3.3131232813172979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8001</v>
      </c>
      <c r="C75" s="29">
        <v>1833</v>
      </c>
      <c r="D75" s="7">
        <f>'TP1901'!E75</f>
        <v>0</v>
      </c>
      <c r="E75" s="7">
        <f>'TP1901'!F75</f>
        <v>0</v>
      </c>
      <c r="G75" s="31">
        <f>'TP1901'!H75</f>
        <v>0</v>
      </c>
      <c r="H75" s="31">
        <f>'TP1901'!I75</f>
        <v>0</v>
      </c>
      <c r="I75" s="31">
        <f>'TP1901'!J75</f>
        <v>0</v>
      </c>
      <c r="J75" s="31">
        <f>'TP1901'!K75</f>
        <v>0</v>
      </c>
      <c r="K75" s="31">
        <f>'TP1901'!L75</f>
        <v>0</v>
      </c>
      <c r="L75" s="31">
        <f>'TP1901'!M75</f>
        <v>0</v>
      </c>
      <c r="N75" s="20">
        <f t="shared" ref="N75:N76" si="32">SUM(B75:E75)</f>
        <v>9834</v>
      </c>
      <c r="O75" s="10">
        <f t="shared" ref="O75:O76" si="33">SUM(N64:N75)</f>
        <v>95424</v>
      </c>
      <c r="P75" s="33">
        <f t="shared" ref="P75:P76" si="34">SUM(G64:H75)</f>
        <v>4</v>
      </c>
      <c r="Q75" s="36">
        <f t="shared" ref="Q75:Q76" si="35">(P75*1000000)/O75</f>
        <v>41.918175720992622</v>
      </c>
      <c r="R75" s="34">
        <f t="shared" ref="R75:R76" si="36">SUM(B75,D75:E75)</f>
        <v>8001</v>
      </c>
      <c r="S75" s="10">
        <f t="shared" ref="S75:S76" si="37">SUM(R64:R75)</f>
        <v>77175</v>
      </c>
      <c r="T75" s="33">
        <f t="shared" ref="T75:T76" si="38">SUM(G64:H75)</f>
        <v>4</v>
      </c>
      <c r="U75" s="36">
        <f t="shared" ref="U75:U76" si="39">(T75*1000000)/S75</f>
        <v>51.830255911888564</v>
      </c>
      <c r="V75" s="38">
        <f t="shared" ref="V75:V76" si="40">SUM(G64:G75)</f>
        <v>3</v>
      </c>
      <c r="W75" s="36">
        <f t="shared" ref="W75:W76" si="41">(V75*100000)/O75</f>
        <v>3.1438631790744469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7750</v>
      </c>
      <c r="C76" s="29">
        <v>1323</v>
      </c>
      <c r="D76" s="7">
        <v>3677</v>
      </c>
      <c r="E76" s="7">
        <v>243</v>
      </c>
      <c r="G76" s="31">
        <f>'TP1901'!H76</f>
        <v>0</v>
      </c>
      <c r="H76" s="31">
        <v>1</v>
      </c>
      <c r="I76" s="31">
        <f>'TP1901'!J76</f>
        <v>0</v>
      </c>
      <c r="J76" s="31">
        <f>'TP1901'!K76</f>
        <v>0</v>
      </c>
      <c r="K76" s="31">
        <f>'TP1901'!L76</f>
        <v>0</v>
      </c>
      <c r="L76" s="31">
        <f>'TP1901'!M76</f>
        <v>0</v>
      </c>
      <c r="N76" s="20">
        <f t="shared" si="32"/>
        <v>12993</v>
      </c>
      <c r="O76" s="10">
        <f t="shared" si="33"/>
        <v>104165</v>
      </c>
      <c r="P76" s="33">
        <f t="shared" si="34"/>
        <v>4</v>
      </c>
      <c r="Q76" s="36">
        <f t="shared" si="35"/>
        <v>38.40061440983056</v>
      </c>
      <c r="R76" s="34">
        <f t="shared" si="36"/>
        <v>11670</v>
      </c>
      <c r="S76" s="10">
        <f t="shared" si="37"/>
        <v>86055</v>
      </c>
      <c r="T76" s="33">
        <f t="shared" si="38"/>
        <v>4</v>
      </c>
      <c r="U76" s="36">
        <f t="shared" si="39"/>
        <v>46.481901109755391</v>
      </c>
      <c r="V76" s="38">
        <f t="shared" si="40"/>
        <v>2</v>
      </c>
      <c r="W76" s="36">
        <f t="shared" si="41"/>
        <v>1.9200307204915279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8444</v>
      </c>
      <c r="C77" s="29">
        <v>1834</v>
      </c>
      <c r="D77" s="7">
        <v>3677</v>
      </c>
      <c r="E77" s="7">
        <v>243</v>
      </c>
      <c r="G77" s="31">
        <f>'TP1901'!H77</f>
        <v>0</v>
      </c>
      <c r="H77" s="31">
        <f>'TP1901'!I77</f>
        <v>0</v>
      </c>
      <c r="I77" s="31">
        <f>'TP1901'!J77</f>
        <v>0</v>
      </c>
      <c r="J77" s="31">
        <f>'TP1901'!K77</f>
        <v>0</v>
      </c>
      <c r="K77" s="31">
        <f>'TP1901'!L77</f>
        <v>0</v>
      </c>
      <c r="L77" s="31">
        <f>'TP1901'!M77</f>
        <v>0</v>
      </c>
      <c r="N77" s="20">
        <f t="shared" ref="N77:N78" si="42">SUM(B77:E77)</f>
        <v>14198</v>
      </c>
      <c r="O77" s="10">
        <f t="shared" ref="O77:O78" si="43">SUM(N66:N77)</f>
        <v>111943</v>
      </c>
      <c r="P77" s="33">
        <f t="shared" ref="P77:P78" si="44">SUM(G66:H77)</f>
        <v>4</v>
      </c>
      <c r="Q77" s="36">
        <f t="shared" ref="Q77:Q78" si="45">(P77*1000000)/O77</f>
        <v>35.732470989700118</v>
      </c>
      <c r="R77" s="34">
        <f t="shared" ref="R77:R78" si="46">SUM(B77,D77:E77)</f>
        <v>12364</v>
      </c>
      <c r="S77" s="10">
        <f t="shared" ref="S77:S78" si="47">SUM(R66:R77)</f>
        <v>93061</v>
      </c>
      <c r="T77" s="33">
        <f t="shared" ref="T77:T78" si="48">SUM(G66:H77)</f>
        <v>4</v>
      </c>
      <c r="U77" s="36">
        <f t="shared" ref="U77:U78" si="49">(T77*1000000)/S77</f>
        <v>42.98255982635046</v>
      </c>
      <c r="V77" s="38">
        <f t="shared" ref="V77:V78" si="50">SUM(G66:G77)</f>
        <v>2</v>
      </c>
      <c r="W77" s="36">
        <f t="shared" ref="W77:W78" si="51">(V77*100000)/O77</f>
        <v>1.7866235494850058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>
        <v>7297</v>
      </c>
      <c r="C78" s="29">
        <v>1867</v>
      </c>
      <c r="D78" s="7">
        <v>3677</v>
      </c>
      <c r="E78" s="7">
        <v>243</v>
      </c>
      <c r="G78" s="31">
        <f>'TP1901'!H78</f>
        <v>0</v>
      </c>
      <c r="H78" s="31">
        <f>'TP1901'!I78</f>
        <v>0</v>
      </c>
      <c r="I78" s="31">
        <f>'TP1901'!J78</f>
        <v>0</v>
      </c>
      <c r="J78" s="31">
        <f>'TP1901'!K78</f>
        <v>0</v>
      </c>
      <c r="K78" s="31">
        <f>'TP1901'!L78</f>
        <v>0</v>
      </c>
      <c r="L78" s="31">
        <f>'TP1901'!M78</f>
        <v>0</v>
      </c>
      <c r="N78" s="20">
        <f t="shared" si="42"/>
        <v>13084</v>
      </c>
      <c r="O78" s="10">
        <f t="shared" si="43"/>
        <v>119697</v>
      </c>
      <c r="P78" s="33">
        <f t="shared" si="44"/>
        <v>4</v>
      </c>
      <c r="Q78" s="36">
        <f t="shared" si="45"/>
        <v>33.417713058806818</v>
      </c>
      <c r="R78" s="34">
        <f t="shared" si="46"/>
        <v>11217</v>
      </c>
      <c r="S78" s="10">
        <f t="shared" si="47"/>
        <v>100078</v>
      </c>
      <c r="T78" s="33">
        <f t="shared" si="48"/>
        <v>4</v>
      </c>
      <c r="U78" s="36">
        <f t="shared" si="49"/>
        <v>39.968824317032713</v>
      </c>
      <c r="V78" s="38">
        <f t="shared" si="50"/>
        <v>2</v>
      </c>
      <c r="W78" s="36">
        <f t="shared" si="51"/>
        <v>1.6708856529403411</v>
      </c>
      <c r="X78" s="41"/>
      <c r="Y78" s="1"/>
      <c r="Z78" s="1"/>
      <c r="AA78" s="1"/>
      <c r="AB78" s="1"/>
      <c r="AC78" s="1">
        <v>2</v>
      </c>
    </row>
  </sheetData>
  <phoneticPr fontId="9" type="noConversion"/>
  <conditionalFormatting sqref="G2:L78">
    <cfRule type="cellIs" dxfId="2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AB73"/>
  <sheetViews>
    <sheetView zoomScale="85" zoomScaleNormal="85" workbookViewId="0">
      <pane ySplit="1" topLeftCell="A62" activePane="bottomLeft" state="frozen"/>
      <selection activeCell="N98" sqref="N98"/>
      <selection pane="bottomLeft" activeCell="C74" sqref="C74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>
        <f>'TP1901'!E2</f>
        <v>0</v>
      </c>
      <c r="E2" s="7">
        <f>'TP1901'!F2</f>
        <v>0</v>
      </c>
      <c r="F2" s="8"/>
      <c r="G2" s="31">
        <f>'TP1901'!H2</f>
        <v>0</v>
      </c>
      <c r="H2" s="31">
        <f>'TP1901'!I2</f>
        <v>0</v>
      </c>
      <c r="I2" s="31">
        <f>'TP1901'!J2</f>
        <v>0</v>
      </c>
      <c r="J2" s="31">
        <f>'TP1901'!K2</f>
        <v>0</v>
      </c>
      <c r="K2" s="31">
        <f>'TP1901'!L2</f>
        <v>0</v>
      </c>
      <c r="L2" s="31">
        <f>'TP1901'!M2</f>
        <v>0</v>
      </c>
      <c r="M2" s="8"/>
      <c r="N2" s="20">
        <f t="shared" ref="N2:N58" si="0">SUM(B2:E2)</f>
        <v>0</v>
      </c>
      <c r="O2" s="10">
        <f>N2</f>
        <v>0</v>
      </c>
      <c r="P2" s="33">
        <f>SUM(G2:H2)</f>
        <v>0</v>
      </c>
      <c r="Q2" s="36" t="e">
        <f t="shared" ref="Q2:Q58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>
        <f>'TP1901'!E3</f>
        <v>0</v>
      </c>
      <c r="E3" s="7">
        <f>'TP1901'!F3</f>
        <v>0</v>
      </c>
      <c r="F3" s="8"/>
      <c r="G3" s="31">
        <f>'TP1901'!H3</f>
        <v>0</v>
      </c>
      <c r="H3" s="31">
        <f>'TP1901'!I3</f>
        <v>0</v>
      </c>
      <c r="I3" s="31">
        <f>'TP1901'!J3</f>
        <v>0</v>
      </c>
      <c r="J3" s="31">
        <f>'TP1901'!K3</f>
        <v>0</v>
      </c>
      <c r="K3" s="31">
        <f>'TP1901'!L3</f>
        <v>0</v>
      </c>
      <c r="L3" s="31">
        <f>'TP1901'!M3</f>
        <v>0</v>
      </c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8" si="2">(T3*1000000)/S3</f>
        <v>#DIV/0!</v>
      </c>
      <c r="V3" s="38">
        <f>SUM($G$2:G3)</f>
        <v>0</v>
      </c>
      <c r="W3" s="36" t="e">
        <f t="shared" ref="W3:W58" si="3">(V3*100000)/O3</f>
        <v>#DIV/0!</v>
      </c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>
        <f>'TP1901'!E4</f>
        <v>0</v>
      </c>
      <c r="E4" s="7">
        <f>'TP1901'!F4</f>
        <v>0</v>
      </c>
      <c r="F4" s="8"/>
      <c r="G4" s="31">
        <f>'TP1901'!H4</f>
        <v>0</v>
      </c>
      <c r="H4" s="31">
        <f>'TP1901'!I4</f>
        <v>0</v>
      </c>
      <c r="I4" s="31">
        <f>'TP1901'!J4</f>
        <v>0</v>
      </c>
      <c r="J4" s="31">
        <f>'TP1901'!K4</f>
        <v>0</v>
      </c>
      <c r="K4" s="31">
        <f>'TP1901'!L4</f>
        <v>0</v>
      </c>
      <c r="L4" s="31">
        <f>'TP1901'!M4</f>
        <v>0</v>
      </c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58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>
        <f>'TP1901'!E5</f>
        <v>0</v>
      </c>
      <c r="E5" s="7">
        <f>'TP1901'!F5</f>
        <v>0</v>
      </c>
      <c r="F5" s="8"/>
      <c r="G5" s="31">
        <f>'TP1901'!H5</f>
        <v>0</v>
      </c>
      <c r="H5" s="31">
        <f>'TP1901'!I5</f>
        <v>0</v>
      </c>
      <c r="I5" s="31">
        <f>'TP1901'!J5</f>
        <v>0</v>
      </c>
      <c r="J5" s="31">
        <f>'TP1901'!K5</f>
        <v>0</v>
      </c>
      <c r="K5" s="31">
        <f>'TP1901'!L5</f>
        <v>0</v>
      </c>
      <c r="L5" s="31">
        <f>'TP1901'!M5</f>
        <v>0</v>
      </c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>
        <f>'TP1901'!E6</f>
        <v>0</v>
      </c>
      <c r="E6" s="7">
        <f>'TP1901'!F6</f>
        <v>0</v>
      </c>
      <c r="F6" s="8"/>
      <c r="G6" s="31">
        <f>'TP1901'!H6</f>
        <v>0</v>
      </c>
      <c r="H6" s="31">
        <f>'TP1901'!I6</f>
        <v>0</v>
      </c>
      <c r="I6" s="31">
        <f>'TP1901'!J6</f>
        <v>0</v>
      </c>
      <c r="J6" s="31">
        <f>'TP1901'!K6</f>
        <v>0</v>
      </c>
      <c r="K6" s="31">
        <f>'TP1901'!L6</f>
        <v>0</v>
      </c>
      <c r="L6" s="31">
        <f>'TP1901'!M6</f>
        <v>0</v>
      </c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>
        <f>'TP1901'!E7</f>
        <v>0</v>
      </c>
      <c r="E7" s="7">
        <f>'TP1901'!F7</f>
        <v>0</v>
      </c>
      <c r="F7" s="8"/>
      <c r="G7" s="31">
        <f>'TP1901'!H7</f>
        <v>0</v>
      </c>
      <c r="H7" s="31">
        <f>'TP1901'!I7</f>
        <v>0</v>
      </c>
      <c r="I7" s="31">
        <f>'TP1901'!J7</f>
        <v>0</v>
      </c>
      <c r="J7" s="31">
        <f>'TP1901'!K7</f>
        <v>0</v>
      </c>
      <c r="K7" s="31">
        <f>'TP1901'!L7</f>
        <v>0</v>
      </c>
      <c r="L7" s="31">
        <f>'TP1901'!M7</f>
        <v>0</v>
      </c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>
        <f>'TP1901'!E8</f>
        <v>0</v>
      </c>
      <c r="E8" s="7">
        <f>'TP1901'!F8</f>
        <v>0</v>
      </c>
      <c r="F8" s="8"/>
      <c r="G8" s="31">
        <f>'TP1901'!H8</f>
        <v>0</v>
      </c>
      <c r="H8" s="31">
        <f>'TP1901'!I8</f>
        <v>0</v>
      </c>
      <c r="I8" s="31">
        <f>'TP1901'!J8</f>
        <v>0</v>
      </c>
      <c r="J8" s="31">
        <f>'TP1901'!K8</f>
        <v>0</v>
      </c>
      <c r="K8" s="31">
        <f>'TP1901'!L8</f>
        <v>0</v>
      </c>
      <c r="L8" s="31">
        <f>'TP1901'!M8</f>
        <v>0</v>
      </c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>
        <f>'TP1901'!E9</f>
        <v>0</v>
      </c>
      <c r="E9" s="7">
        <f>'TP1901'!F9</f>
        <v>0</v>
      </c>
      <c r="F9" s="8"/>
      <c r="G9" s="31">
        <f>'TP1901'!H9</f>
        <v>0</v>
      </c>
      <c r="H9" s="31">
        <f>'TP1901'!I9</f>
        <v>0</v>
      </c>
      <c r="I9" s="31">
        <f>'TP1901'!J9</f>
        <v>0</v>
      </c>
      <c r="J9" s="31">
        <f>'TP1901'!K9</f>
        <v>0</v>
      </c>
      <c r="K9" s="31">
        <f>'TP1901'!L9</f>
        <v>0</v>
      </c>
      <c r="L9" s="31">
        <f>'TP1901'!M9</f>
        <v>0</v>
      </c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>
        <f>'TP1901'!E10</f>
        <v>0</v>
      </c>
      <c r="E10" s="7">
        <f>'TP1901'!F10</f>
        <v>0</v>
      </c>
      <c r="F10" s="8"/>
      <c r="G10" s="31">
        <f>'TP1901'!H10</f>
        <v>0</v>
      </c>
      <c r="H10" s="31">
        <f>'TP1901'!I10</f>
        <v>0</v>
      </c>
      <c r="I10" s="31">
        <f>'TP1901'!J10</f>
        <v>0</v>
      </c>
      <c r="J10" s="31">
        <f>'TP1901'!K10</f>
        <v>0</v>
      </c>
      <c r="K10" s="31">
        <f>'TP1901'!L10</f>
        <v>0</v>
      </c>
      <c r="L10" s="31">
        <f>'TP1901'!M10</f>
        <v>0</v>
      </c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>
        <f>'TP1901'!E11</f>
        <v>0</v>
      </c>
      <c r="E11" s="7">
        <f>'TP1901'!F11</f>
        <v>0</v>
      </c>
      <c r="F11" s="8"/>
      <c r="G11" s="31">
        <f>'TP1901'!H11</f>
        <v>0</v>
      </c>
      <c r="H11" s="31">
        <f>'TP1901'!I11</f>
        <v>0</v>
      </c>
      <c r="I11" s="31">
        <f>'TP1901'!J11</f>
        <v>0</v>
      </c>
      <c r="J11" s="31">
        <f>'TP1901'!K11</f>
        <v>0</v>
      </c>
      <c r="K11" s="31">
        <f>'TP1901'!L11</f>
        <v>0</v>
      </c>
      <c r="L11" s="31">
        <f>'TP1901'!M11</f>
        <v>0</v>
      </c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>
        <f>'TP1901'!E12</f>
        <v>0</v>
      </c>
      <c r="E12" s="7">
        <f>'TP1901'!F12</f>
        <v>0</v>
      </c>
      <c r="F12" s="8"/>
      <c r="G12" s="31">
        <f>'TP1901'!H12</f>
        <v>0</v>
      </c>
      <c r="H12" s="31">
        <f>'TP1901'!I12</f>
        <v>0</v>
      </c>
      <c r="I12" s="31">
        <f>'TP1901'!J12</f>
        <v>0</v>
      </c>
      <c r="J12" s="31">
        <f>'TP1901'!K12</f>
        <v>0</v>
      </c>
      <c r="K12" s="31">
        <f>'TP1901'!L12</f>
        <v>0</v>
      </c>
      <c r="L12" s="31">
        <f>'TP1901'!M12</f>
        <v>0</v>
      </c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>
        <f>'TP1901'!E13</f>
        <v>0</v>
      </c>
      <c r="E13" s="7">
        <f>'TP1901'!F13</f>
        <v>0</v>
      </c>
      <c r="F13" s="8"/>
      <c r="G13" s="31">
        <f>'TP1901'!H13</f>
        <v>0</v>
      </c>
      <c r="H13" s="31">
        <f>'TP1901'!I13</f>
        <v>0</v>
      </c>
      <c r="I13" s="31">
        <f>'TP1901'!J13</f>
        <v>0</v>
      </c>
      <c r="J13" s="31">
        <f>'TP1901'!K13</f>
        <v>0</v>
      </c>
      <c r="K13" s="31">
        <f>'TP1901'!L13</f>
        <v>0</v>
      </c>
      <c r="L13" s="31">
        <f>'TP1901'!M13</f>
        <v>0</v>
      </c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>
        <f>'TP1901'!E14</f>
        <v>0</v>
      </c>
      <c r="E14" s="7">
        <f>'TP1901'!F14</f>
        <v>0</v>
      </c>
      <c r="F14" s="8"/>
      <c r="G14" s="31">
        <f>'TP1901'!H14</f>
        <v>0</v>
      </c>
      <c r="H14" s="31">
        <f>'TP1901'!I14</f>
        <v>0</v>
      </c>
      <c r="I14" s="31">
        <f>'TP1901'!J14</f>
        <v>0</v>
      </c>
      <c r="J14" s="31">
        <f>'TP1901'!K14</f>
        <v>0</v>
      </c>
      <c r="K14" s="31">
        <f>'TP1901'!L14</f>
        <v>0</v>
      </c>
      <c r="L14" s="31">
        <f>'TP1901'!M14</f>
        <v>0</v>
      </c>
      <c r="M14" s="8"/>
      <c r="N14" s="20">
        <f t="shared" si="0"/>
        <v>0</v>
      </c>
      <c r="O14" s="10">
        <f t="shared" ref="O14:O58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>
        <f>'TP1901'!E15</f>
        <v>0</v>
      </c>
      <c r="E15" s="7">
        <f>'TP1901'!F15</f>
        <v>0</v>
      </c>
      <c r="F15" s="8"/>
      <c r="G15" s="31">
        <f>'TP1901'!H15</f>
        <v>0</v>
      </c>
      <c r="H15" s="31">
        <f>'TP1901'!I15</f>
        <v>0</v>
      </c>
      <c r="I15" s="31">
        <f>'TP1901'!J15</f>
        <v>0</v>
      </c>
      <c r="J15" s="31">
        <f>'TP1901'!K15</f>
        <v>0</v>
      </c>
      <c r="K15" s="31">
        <f>'TP1901'!L15</f>
        <v>0</v>
      </c>
      <c r="L15" s="31">
        <f>'TP1901'!M15</f>
        <v>0</v>
      </c>
      <c r="M15" s="8"/>
      <c r="N15" s="20">
        <f t="shared" si="0"/>
        <v>0</v>
      </c>
      <c r="O15" s="10">
        <f t="shared" si="5"/>
        <v>0</v>
      </c>
      <c r="P15" s="33">
        <f t="shared" ref="P15:P57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57" si="7">SUM(R4:R15)</f>
        <v>0</v>
      </c>
      <c r="T15" s="33">
        <f t="shared" ref="T15:T58" si="8">SUM(G4:H15)</f>
        <v>0</v>
      </c>
      <c r="U15" s="36" t="e">
        <f t="shared" si="2"/>
        <v>#DIV/0!</v>
      </c>
      <c r="V15" s="38">
        <f t="shared" ref="V15:V58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>
        <f>'TP1901'!E16</f>
        <v>0</v>
      </c>
      <c r="E16" s="7">
        <f>'TP1901'!F16</f>
        <v>0</v>
      </c>
      <c r="F16" s="8"/>
      <c r="G16" s="31">
        <f>'TP1901'!H16</f>
        <v>0</v>
      </c>
      <c r="H16" s="31">
        <f>'TP1901'!I16</f>
        <v>0</v>
      </c>
      <c r="I16" s="31">
        <f>'TP1901'!J16</f>
        <v>0</v>
      </c>
      <c r="J16" s="31">
        <f>'TP1901'!K16</f>
        <v>0</v>
      </c>
      <c r="K16" s="31">
        <f>'TP1901'!L16</f>
        <v>0</v>
      </c>
      <c r="L16" s="31">
        <f>'TP1901'!M16</f>
        <v>0</v>
      </c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>
        <f>'TP1901'!E17</f>
        <v>0</v>
      </c>
      <c r="E17" s="7">
        <f>'TP1901'!F17</f>
        <v>0</v>
      </c>
      <c r="F17" s="8"/>
      <c r="G17" s="31">
        <f>'TP1901'!H17</f>
        <v>0</v>
      </c>
      <c r="H17" s="31">
        <f>'TP1901'!I17</f>
        <v>0</v>
      </c>
      <c r="I17" s="31">
        <f>'TP1901'!J17</f>
        <v>0</v>
      </c>
      <c r="J17" s="31">
        <f>'TP1901'!K17</f>
        <v>0</v>
      </c>
      <c r="K17" s="31">
        <f>'TP1901'!L17</f>
        <v>0</v>
      </c>
      <c r="L17" s="31">
        <f>'TP1901'!M17</f>
        <v>0</v>
      </c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>
        <f>'TP1901'!E18</f>
        <v>0</v>
      </c>
      <c r="E18" s="7">
        <f>'TP1901'!F18</f>
        <v>0</v>
      </c>
      <c r="F18" s="8"/>
      <c r="G18" s="31">
        <f>'TP1901'!H18</f>
        <v>0</v>
      </c>
      <c r="H18" s="31">
        <f>'TP1901'!I18</f>
        <v>0</v>
      </c>
      <c r="I18" s="31">
        <f>'TP1901'!J18</f>
        <v>0</v>
      </c>
      <c r="J18" s="31">
        <f>'TP1901'!K18</f>
        <v>0</v>
      </c>
      <c r="K18" s="31">
        <f>'TP1901'!L18</f>
        <v>0</v>
      </c>
      <c r="L18" s="31">
        <f>'TP1901'!M18</f>
        <v>0</v>
      </c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>
        <f>'TP1901'!E19</f>
        <v>0</v>
      </c>
      <c r="E19" s="7">
        <f>'TP1901'!F19</f>
        <v>0</v>
      </c>
      <c r="F19" s="8"/>
      <c r="G19" s="31">
        <f>'TP1901'!H19</f>
        <v>0</v>
      </c>
      <c r="H19" s="31">
        <f>'TP1901'!I19</f>
        <v>0</v>
      </c>
      <c r="I19" s="31">
        <f>'TP1901'!J19</f>
        <v>0</v>
      </c>
      <c r="J19" s="31">
        <f>'TP1901'!K19</f>
        <v>0</v>
      </c>
      <c r="K19" s="31">
        <f>'TP1901'!L19</f>
        <v>0</v>
      </c>
      <c r="L19" s="31">
        <f>'TP1901'!M19</f>
        <v>0</v>
      </c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>
        <f>'TP1901'!E20</f>
        <v>0</v>
      </c>
      <c r="E20" s="7">
        <f>'TP1901'!F20</f>
        <v>0</v>
      </c>
      <c r="F20" s="8"/>
      <c r="G20" s="31">
        <f>'TP1901'!H20</f>
        <v>0</v>
      </c>
      <c r="H20" s="31">
        <f>'TP1901'!I20</f>
        <v>0</v>
      </c>
      <c r="I20" s="31">
        <f>'TP1901'!J20</f>
        <v>0</v>
      </c>
      <c r="J20" s="31">
        <f>'TP1901'!K20</f>
        <v>0</v>
      </c>
      <c r="K20" s="31">
        <f>'TP1901'!L20</f>
        <v>0</v>
      </c>
      <c r="L20" s="31">
        <f>'TP1901'!M20</f>
        <v>0</v>
      </c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>
        <f>'TP1901'!E21</f>
        <v>0</v>
      </c>
      <c r="E21" s="7">
        <f>'TP1901'!F21</f>
        <v>0</v>
      </c>
      <c r="F21" s="8"/>
      <c r="G21" s="31">
        <f>'TP1901'!H21</f>
        <v>0</v>
      </c>
      <c r="H21" s="31">
        <f>'TP1901'!I21</f>
        <v>0</v>
      </c>
      <c r="I21" s="31">
        <f>'TP1901'!J21</f>
        <v>0</v>
      </c>
      <c r="J21" s="31">
        <f>'TP1901'!K21</f>
        <v>0</v>
      </c>
      <c r="K21" s="31">
        <f>'TP1901'!L21</f>
        <v>0</v>
      </c>
      <c r="L21" s="31">
        <f>'TP1901'!M21</f>
        <v>0</v>
      </c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>
        <f>'TP1901'!E22</f>
        <v>0</v>
      </c>
      <c r="E22" s="7">
        <f>'TP1901'!F22</f>
        <v>0</v>
      </c>
      <c r="F22" s="8"/>
      <c r="G22" s="31">
        <f>'TP1901'!H22</f>
        <v>0</v>
      </c>
      <c r="H22" s="31">
        <f>'TP1901'!I22</f>
        <v>0</v>
      </c>
      <c r="I22" s="31">
        <f>'TP1901'!J22</f>
        <v>0</v>
      </c>
      <c r="J22" s="31">
        <f>'TP1901'!K22</f>
        <v>0</v>
      </c>
      <c r="K22" s="31">
        <f>'TP1901'!L22</f>
        <v>0</v>
      </c>
      <c r="L22" s="31">
        <f>'TP1901'!M22</f>
        <v>0</v>
      </c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>
        <f>'TP1901'!E23</f>
        <v>0</v>
      </c>
      <c r="E23" s="7">
        <f>'TP1901'!F23</f>
        <v>0</v>
      </c>
      <c r="F23" s="8"/>
      <c r="G23" s="31">
        <f>'TP1901'!H23</f>
        <v>0</v>
      </c>
      <c r="H23" s="31">
        <f>'TP1901'!I23</f>
        <v>0</v>
      </c>
      <c r="I23" s="31">
        <f>'TP1901'!J23</f>
        <v>0</v>
      </c>
      <c r="J23" s="31">
        <f>'TP1901'!K23</f>
        <v>0</v>
      </c>
      <c r="K23" s="31">
        <f>'TP1901'!L23</f>
        <v>0</v>
      </c>
      <c r="L23" s="31">
        <f>'TP1901'!M23</f>
        <v>0</v>
      </c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>
        <f>'TP1901'!E24</f>
        <v>0</v>
      </c>
      <c r="E24" s="7">
        <f>'TP1901'!F24</f>
        <v>0</v>
      </c>
      <c r="F24" s="8"/>
      <c r="G24" s="31">
        <f>'TP1901'!H24</f>
        <v>0</v>
      </c>
      <c r="H24" s="31">
        <f>'TP1901'!I24</f>
        <v>0</v>
      </c>
      <c r="I24" s="31">
        <f>'TP1901'!J24</f>
        <v>0</v>
      </c>
      <c r="J24" s="31">
        <f>'TP1901'!K24</f>
        <v>0</v>
      </c>
      <c r="K24" s="31">
        <f>'TP1901'!L24</f>
        <v>0</v>
      </c>
      <c r="L24" s="31">
        <f>'TP1901'!M24</f>
        <v>0</v>
      </c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>
        <f>'TP1901'!E25</f>
        <v>0</v>
      </c>
      <c r="E25" s="7">
        <f>'TP1901'!F25</f>
        <v>0</v>
      </c>
      <c r="F25" s="8"/>
      <c r="G25" s="31">
        <f>'TP1901'!H25</f>
        <v>0</v>
      </c>
      <c r="H25" s="31">
        <f>'TP1901'!I25</f>
        <v>0</v>
      </c>
      <c r="I25" s="31">
        <f>'TP1901'!J25</f>
        <v>0</v>
      </c>
      <c r="J25" s="31">
        <f>'TP1901'!K25</f>
        <v>0</v>
      </c>
      <c r="K25" s="31">
        <f>'TP1901'!L25</f>
        <v>0</v>
      </c>
      <c r="L25" s="31">
        <f>'TP1901'!M25</f>
        <v>0</v>
      </c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>
        <f>'TP1901'!E26</f>
        <v>0</v>
      </c>
      <c r="E26" s="7">
        <f>'TP1901'!F26</f>
        <v>0</v>
      </c>
      <c r="F26" s="8"/>
      <c r="G26" s="31">
        <f>'TP1901'!H26</f>
        <v>0</v>
      </c>
      <c r="H26" s="31">
        <f>'TP1901'!I26</f>
        <v>0</v>
      </c>
      <c r="I26" s="31">
        <f>'TP1901'!J26</f>
        <v>0</v>
      </c>
      <c r="J26" s="31">
        <f>'TP1901'!K26</f>
        <v>0</v>
      </c>
      <c r="K26" s="31">
        <f>'TP1901'!L26</f>
        <v>0</v>
      </c>
      <c r="L26" s="31">
        <f>'TP1901'!M26</f>
        <v>0</v>
      </c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>
        <f>'TP1901'!E27</f>
        <v>0</v>
      </c>
      <c r="E27" s="7">
        <f>'TP1901'!F27</f>
        <v>0</v>
      </c>
      <c r="F27" s="8"/>
      <c r="G27" s="31">
        <f>'TP1901'!H27</f>
        <v>0</v>
      </c>
      <c r="H27" s="31">
        <f>'TP1901'!I27</f>
        <v>0</v>
      </c>
      <c r="I27" s="31">
        <f>'TP1901'!J27</f>
        <v>0</v>
      </c>
      <c r="J27" s="31">
        <f>'TP1901'!K27</f>
        <v>0</v>
      </c>
      <c r="K27" s="31">
        <f>'TP1901'!L27</f>
        <v>0</v>
      </c>
      <c r="L27" s="31">
        <f>'TP1901'!M27</f>
        <v>0</v>
      </c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>
        <f>'TP1901'!E28</f>
        <v>0</v>
      </c>
      <c r="E28" s="7">
        <f>'TP1901'!F28</f>
        <v>0</v>
      </c>
      <c r="F28" s="8"/>
      <c r="G28" s="31">
        <f>'TP1901'!H28</f>
        <v>0</v>
      </c>
      <c r="H28" s="31">
        <f>'TP1901'!I28</f>
        <v>0</v>
      </c>
      <c r="I28" s="31">
        <f>'TP1901'!J28</f>
        <v>0</v>
      </c>
      <c r="J28" s="31">
        <f>'TP1901'!K28</f>
        <v>0</v>
      </c>
      <c r="K28" s="31">
        <f>'TP1901'!L28</f>
        <v>0</v>
      </c>
      <c r="L28" s="31">
        <f>'TP1901'!M28</f>
        <v>0</v>
      </c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>
        <f>'TP1901'!E29</f>
        <v>0</v>
      </c>
      <c r="E29" s="7">
        <f>'TP1901'!F29</f>
        <v>0</v>
      </c>
      <c r="F29" s="8"/>
      <c r="G29" s="31">
        <f>'TP1901'!H29</f>
        <v>0</v>
      </c>
      <c r="H29" s="31">
        <f>'TP1901'!I29</f>
        <v>0</v>
      </c>
      <c r="I29" s="31">
        <f>'TP1901'!J29</f>
        <v>0</v>
      </c>
      <c r="J29" s="31">
        <f>'TP1901'!K29</f>
        <v>0</v>
      </c>
      <c r="K29" s="31">
        <f>'TP1901'!L29</f>
        <v>0</v>
      </c>
      <c r="L29" s="31">
        <f>'TP1901'!M29</f>
        <v>0</v>
      </c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>
        <f>'TP1901'!E30</f>
        <v>0</v>
      </c>
      <c r="E30" s="7">
        <f>'TP1901'!F30</f>
        <v>0</v>
      </c>
      <c r="F30" s="8"/>
      <c r="G30" s="31">
        <f>'TP1901'!H30</f>
        <v>0</v>
      </c>
      <c r="H30" s="31">
        <f>'TP1901'!I30</f>
        <v>0</v>
      </c>
      <c r="I30" s="31">
        <f>'TP1901'!J30</f>
        <v>0</v>
      </c>
      <c r="J30" s="31">
        <f>'TP1901'!K30</f>
        <v>0</v>
      </c>
      <c r="K30" s="31">
        <f>'TP1901'!L30</f>
        <v>0</v>
      </c>
      <c r="L30" s="31">
        <f>'TP1901'!M30</f>
        <v>0</v>
      </c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>
        <f>'TP1901'!E31</f>
        <v>0</v>
      </c>
      <c r="E31" s="7">
        <f>'TP1901'!F31</f>
        <v>0</v>
      </c>
      <c r="F31" s="8"/>
      <c r="G31" s="31">
        <f>'TP1901'!H31</f>
        <v>0</v>
      </c>
      <c r="H31" s="31">
        <f>'TP1901'!I31</f>
        <v>0</v>
      </c>
      <c r="I31" s="31">
        <f>'TP1901'!J31</f>
        <v>0</v>
      </c>
      <c r="J31" s="31">
        <f>'TP1901'!K31</f>
        <v>0</v>
      </c>
      <c r="K31" s="31">
        <f>'TP1901'!L31</f>
        <v>0</v>
      </c>
      <c r="L31" s="31">
        <f>'TP1901'!M31</f>
        <v>0</v>
      </c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>
        <f>'TP1901'!E32</f>
        <v>0</v>
      </c>
      <c r="E32" s="7">
        <f>'TP1901'!F32</f>
        <v>0</v>
      </c>
      <c r="F32" s="8"/>
      <c r="G32" s="31">
        <f>'TP1901'!H32</f>
        <v>0</v>
      </c>
      <c r="H32" s="31">
        <f>'TP1901'!I32</f>
        <v>0</v>
      </c>
      <c r="I32" s="31">
        <f>'TP1901'!J32</f>
        <v>0</v>
      </c>
      <c r="J32" s="31">
        <f>'TP1901'!K32</f>
        <v>0</v>
      </c>
      <c r="K32" s="31">
        <f>'TP1901'!L32</f>
        <v>0</v>
      </c>
      <c r="L32" s="31">
        <f>'TP1901'!M32</f>
        <v>0</v>
      </c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>
        <f>'TP1901'!E33</f>
        <v>0</v>
      </c>
      <c r="E33" s="7">
        <f>'TP1901'!F33</f>
        <v>0</v>
      </c>
      <c r="F33" s="8"/>
      <c r="G33" s="31">
        <f>'TP1901'!H33</f>
        <v>0</v>
      </c>
      <c r="H33" s="31">
        <f>'TP1901'!I33</f>
        <v>0</v>
      </c>
      <c r="I33" s="31">
        <f>'TP1901'!J33</f>
        <v>0</v>
      </c>
      <c r="J33" s="31">
        <f>'TP1901'!K33</f>
        <v>0</v>
      </c>
      <c r="K33" s="31">
        <f>'TP1901'!L33</f>
        <v>0</v>
      </c>
      <c r="L33" s="31">
        <f>'TP1901'!M33</f>
        <v>0</v>
      </c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>
        <f>'TP1901'!E34</f>
        <v>0</v>
      </c>
      <c r="E34" s="7">
        <f>'TP1901'!F34</f>
        <v>0</v>
      </c>
      <c r="G34" s="31">
        <f>'TP1901'!H34</f>
        <v>0</v>
      </c>
      <c r="H34" s="31">
        <f>'TP1901'!I34</f>
        <v>0</v>
      </c>
      <c r="I34" s="31">
        <f>'TP1901'!J34</f>
        <v>0</v>
      </c>
      <c r="J34" s="31">
        <f>'TP1901'!K34</f>
        <v>0</v>
      </c>
      <c r="K34" s="31">
        <f>'TP1901'!L34</f>
        <v>0</v>
      </c>
      <c r="L34" s="31">
        <f>'TP1901'!M34</f>
        <v>0</v>
      </c>
      <c r="N34" s="20">
        <f t="shared" si="0"/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>
        <f>'TP1901'!E35</f>
        <v>0</v>
      </c>
      <c r="E35" s="7">
        <f>'TP1901'!F35</f>
        <v>0</v>
      </c>
      <c r="G35" s="31">
        <f>'TP1901'!H35</f>
        <v>0</v>
      </c>
      <c r="H35" s="31">
        <f>'TP1901'!I35</f>
        <v>0</v>
      </c>
      <c r="I35" s="31">
        <f>'TP1901'!J35</f>
        <v>0</v>
      </c>
      <c r="J35" s="31">
        <f>'TP1901'!K35</f>
        <v>0</v>
      </c>
      <c r="K35" s="31">
        <f>'TP1901'!L35</f>
        <v>0</v>
      </c>
      <c r="L35" s="31">
        <f>'TP1901'!M35</f>
        <v>0</v>
      </c>
      <c r="N35" s="20">
        <f t="shared" si="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>
        <f>'TP1901'!E36</f>
        <v>0</v>
      </c>
      <c r="E36" s="7">
        <f>'TP1901'!F36</f>
        <v>0</v>
      </c>
      <c r="G36" s="31">
        <f>'TP1901'!H36</f>
        <v>0</v>
      </c>
      <c r="H36" s="31">
        <f>'TP1901'!I36</f>
        <v>0</v>
      </c>
      <c r="I36" s="31">
        <f>'TP1901'!J36</f>
        <v>0</v>
      </c>
      <c r="J36" s="31">
        <f>'TP1901'!K36</f>
        <v>0</v>
      </c>
      <c r="K36" s="31">
        <f>'TP1901'!L36</f>
        <v>0</v>
      </c>
      <c r="L36" s="31">
        <f>'TP1901'!M36</f>
        <v>0</v>
      </c>
      <c r="N36" s="20">
        <f t="shared" si="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>
        <f>'TP1901'!E37</f>
        <v>0</v>
      </c>
      <c r="E37" s="7">
        <f>'TP1901'!F37</f>
        <v>0</v>
      </c>
      <c r="G37" s="31">
        <f>'TP1901'!H37</f>
        <v>0</v>
      </c>
      <c r="H37" s="31">
        <f>'TP1901'!I37</f>
        <v>0</v>
      </c>
      <c r="I37" s="31">
        <f>'TP1901'!J37</f>
        <v>0</v>
      </c>
      <c r="J37" s="31">
        <f>'TP1901'!K37</f>
        <v>0</v>
      </c>
      <c r="K37" s="31">
        <f>'TP1901'!L37</f>
        <v>0</v>
      </c>
      <c r="L37" s="31">
        <f>'TP1901'!M37</f>
        <v>0</v>
      </c>
      <c r="N37" s="20">
        <f t="shared" si="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>
        <f>'TP1901'!E38</f>
        <v>0</v>
      </c>
      <c r="E38" s="7">
        <f>'TP1901'!F38</f>
        <v>0</v>
      </c>
      <c r="G38" s="31">
        <f>'TP1901'!H38</f>
        <v>0</v>
      </c>
      <c r="H38" s="31">
        <f>'TP1901'!I38</f>
        <v>0</v>
      </c>
      <c r="I38" s="31">
        <f>'TP1901'!J38</f>
        <v>0</v>
      </c>
      <c r="J38" s="31">
        <f>'TP1901'!K38</f>
        <v>0</v>
      </c>
      <c r="K38" s="31">
        <f>'TP1901'!L38</f>
        <v>0</v>
      </c>
      <c r="L38" s="31">
        <f>'TP1901'!M38</f>
        <v>0</v>
      </c>
      <c r="N38" s="20">
        <f t="shared" si="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>
        <f>'TP1901'!E39</f>
        <v>0</v>
      </c>
      <c r="E39" s="7">
        <f>'TP1901'!F39</f>
        <v>0</v>
      </c>
      <c r="G39" s="31">
        <f>'TP1901'!H39</f>
        <v>0</v>
      </c>
      <c r="H39" s="31">
        <f>'TP1901'!I39</f>
        <v>0</v>
      </c>
      <c r="I39" s="31">
        <f>'TP1901'!J39</f>
        <v>0</v>
      </c>
      <c r="J39" s="31">
        <f>'TP1901'!K39</f>
        <v>0</v>
      </c>
      <c r="K39" s="31">
        <f>'TP1901'!L39</f>
        <v>0</v>
      </c>
      <c r="L39" s="31">
        <f>'TP1901'!M39</f>
        <v>0</v>
      </c>
      <c r="N39" s="20">
        <f t="shared" si="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>
        <f>'TP1901'!E40</f>
        <v>0</v>
      </c>
      <c r="E40" s="7">
        <f>'TP1901'!F40</f>
        <v>0</v>
      </c>
      <c r="G40" s="31">
        <f>'TP1901'!H40</f>
        <v>0</v>
      </c>
      <c r="H40" s="31">
        <f>'TP1901'!I40</f>
        <v>0</v>
      </c>
      <c r="I40" s="31">
        <f>'TP1901'!J40</f>
        <v>0</v>
      </c>
      <c r="J40" s="31">
        <f>'TP1901'!K40</f>
        <v>0</v>
      </c>
      <c r="K40" s="31">
        <f>'TP1901'!L40</f>
        <v>0</v>
      </c>
      <c r="L40" s="31">
        <f>'TP1901'!M40</f>
        <v>0</v>
      </c>
      <c r="N40" s="20">
        <f t="shared" si="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>
        <f>'TP1901'!E41</f>
        <v>0</v>
      </c>
      <c r="E41" s="7">
        <f>'TP1901'!F41</f>
        <v>0</v>
      </c>
      <c r="G41" s="31">
        <f>'TP1901'!H41</f>
        <v>0</v>
      </c>
      <c r="H41" s="31">
        <f>'TP1901'!I41</f>
        <v>0</v>
      </c>
      <c r="I41" s="31">
        <f>'TP1901'!J41</f>
        <v>0</v>
      </c>
      <c r="J41" s="31">
        <f>'TP1901'!K41</f>
        <v>0</v>
      </c>
      <c r="K41" s="31">
        <f>'TP1901'!L41</f>
        <v>0</v>
      </c>
      <c r="L41" s="31">
        <f>'TP1901'!M41</f>
        <v>0</v>
      </c>
      <c r="N41" s="20">
        <f t="shared" si="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>
        <f>'TP1901'!E42</f>
        <v>0</v>
      </c>
      <c r="E42" s="7">
        <f>'TP1901'!F42</f>
        <v>0</v>
      </c>
      <c r="G42" s="31">
        <f>'TP1901'!H42</f>
        <v>0</v>
      </c>
      <c r="H42" s="31">
        <f>'TP1901'!I42</f>
        <v>0</v>
      </c>
      <c r="I42" s="31">
        <f>'TP1901'!J42</f>
        <v>0</v>
      </c>
      <c r="J42" s="31">
        <f>'TP1901'!K42</f>
        <v>0</v>
      </c>
      <c r="K42" s="31">
        <f>'TP1901'!L42</f>
        <v>0</v>
      </c>
      <c r="L42" s="31">
        <f>'TP1901'!M42</f>
        <v>0</v>
      </c>
      <c r="N42" s="20">
        <f t="shared" si="0"/>
        <v>0</v>
      </c>
      <c r="O42" s="10">
        <f t="shared" si="5"/>
        <v>0</v>
      </c>
      <c r="P42" s="33">
        <f t="shared" si="6"/>
        <v>0</v>
      </c>
      <c r="Q42" s="36" t="e">
        <f t="shared" si="1"/>
        <v>#DIV/0!</v>
      </c>
      <c r="R42" s="34">
        <f t="shared" si="4"/>
        <v>0</v>
      </c>
      <c r="S42" s="10">
        <f t="shared" si="7"/>
        <v>0</v>
      </c>
      <c r="T42" s="33">
        <f t="shared" si="8"/>
        <v>0</v>
      </c>
      <c r="U42" s="36" t="e">
        <f t="shared" si="2"/>
        <v>#DIV/0!</v>
      </c>
      <c r="V42" s="38">
        <f t="shared" si="9"/>
        <v>0</v>
      </c>
      <c r="W42" s="36" t="e">
        <f t="shared" si="3"/>
        <v>#DIV/0!</v>
      </c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>
        <f>'TP1901'!E43</f>
        <v>0</v>
      </c>
      <c r="E43" s="7">
        <f>'TP1901'!F43</f>
        <v>0</v>
      </c>
      <c r="G43" s="31">
        <f>'TP1901'!H43</f>
        <v>0</v>
      </c>
      <c r="H43" s="31">
        <f>'TP1901'!I43</f>
        <v>0</v>
      </c>
      <c r="I43" s="31">
        <f>'TP1901'!J43</f>
        <v>0</v>
      </c>
      <c r="J43" s="31">
        <f>'TP1901'!K43</f>
        <v>0</v>
      </c>
      <c r="K43" s="31">
        <f>'TP1901'!L43</f>
        <v>0</v>
      </c>
      <c r="L43" s="31">
        <f>'TP1901'!M43</f>
        <v>0</v>
      </c>
      <c r="N43" s="20">
        <f t="shared" si="0"/>
        <v>0</v>
      </c>
      <c r="O43" s="10">
        <f t="shared" si="5"/>
        <v>0</v>
      </c>
      <c r="P43" s="33">
        <f t="shared" si="6"/>
        <v>0</v>
      </c>
      <c r="Q43" s="36" t="e">
        <f t="shared" si="1"/>
        <v>#DIV/0!</v>
      </c>
      <c r="R43" s="34">
        <f t="shared" si="4"/>
        <v>0</v>
      </c>
      <c r="S43" s="10">
        <f t="shared" si="7"/>
        <v>0</v>
      </c>
      <c r="T43" s="33">
        <f t="shared" si="8"/>
        <v>0</v>
      </c>
      <c r="U43" s="36" t="e">
        <f t="shared" si="2"/>
        <v>#DIV/0!</v>
      </c>
      <c r="V43" s="38">
        <f t="shared" si="9"/>
        <v>0</v>
      </c>
      <c r="W43" s="36" t="e">
        <f t="shared" si="3"/>
        <v>#DIV/0!</v>
      </c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>
        <f>'TP1901'!E44</f>
        <v>0</v>
      </c>
      <c r="E44" s="7">
        <f>'TP1901'!F44</f>
        <v>0</v>
      </c>
      <c r="G44" s="31">
        <f>'TP1901'!H44</f>
        <v>0</v>
      </c>
      <c r="H44" s="31">
        <f>'TP1901'!I44</f>
        <v>0</v>
      </c>
      <c r="I44" s="31">
        <f>'TP1901'!J44</f>
        <v>0</v>
      </c>
      <c r="J44" s="31">
        <f>'TP1901'!K44</f>
        <v>0</v>
      </c>
      <c r="K44" s="31">
        <f>'TP1901'!L44</f>
        <v>0</v>
      </c>
      <c r="L44" s="31">
        <f>'TP1901'!M44</f>
        <v>0</v>
      </c>
      <c r="N44" s="20">
        <f t="shared" si="0"/>
        <v>0</v>
      </c>
      <c r="O44" s="10">
        <f t="shared" si="5"/>
        <v>0</v>
      </c>
      <c r="P44" s="33">
        <f t="shared" si="6"/>
        <v>0</v>
      </c>
      <c r="Q44" s="36" t="e">
        <f t="shared" si="1"/>
        <v>#DIV/0!</v>
      </c>
      <c r="R44" s="34">
        <f t="shared" si="4"/>
        <v>0</v>
      </c>
      <c r="S44" s="10">
        <f t="shared" si="7"/>
        <v>0</v>
      </c>
      <c r="T44" s="33">
        <f t="shared" si="8"/>
        <v>0</v>
      </c>
      <c r="U44" s="36" t="e">
        <f t="shared" si="2"/>
        <v>#DIV/0!</v>
      </c>
      <c r="V44" s="38">
        <f t="shared" si="9"/>
        <v>0</v>
      </c>
      <c r="W44" s="36" t="e">
        <f t="shared" si="3"/>
        <v>#DIV/0!</v>
      </c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>
        <f>'TP1901'!E45</f>
        <v>0</v>
      </c>
      <c r="E45" s="7">
        <f>'TP1901'!F45</f>
        <v>0</v>
      </c>
      <c r="G45" s="31">
        <f>'TP1901'!H45</f>
        <v>0</v>
      </c>
      <c r="H45" s="31">
        <f>'TP1901'!I45</f>
        <v>0</v>
      </c>
      <c r="I45" s="31">
        <f>'TP1901'!J45</f>
        <v>0</v>
      </c>
      <c r="J45" s="31">
        <f>'TP1901'!K45</f>
        <v>0</v>
      </c>
      <c r="K45" s="31">
        <f>'TP1901'!L45</f>
        <v>0</v>
      </c>
      <c r="L45" s="31">
        <f>'TP1901'!M45</f>
        <v>0</v>
      </c>
      <c r="N45" s="20">
        <f t="shared" si="0"/>
        <v>0</v>
      </c>
      <c r="O45" s="10">
        <f t="shared" si="5"/>
        <v>0</v>
      </c>
      <c r="P45" s="33">
        <f t="shared" si="6"/>
        <v>0</v>
      </c>
      <c r="Q45" s="36" t="e">
        <f t="shared" si="1"/>
        <v>#DIV/0!</v>
      </c>
      <c r="R45" s="34">
        <f t="shared" si="4"/>
        <v>0</v>
      </c>
      <c r="S45" s="10">
        <f t="shared" si="7"/>
        <v>0</v>
      </c>
      <c r="T45" s="33">
        <f t="shared" si="8"/>
        <v>0</v>
      </c>
      <c r="U45" s="36" t="e">
        <f t="shared" si="2"/>
        <v>#DIV/0!</v>
      </c>
      <c r="V45" s="38">
        <f t="shared" si="9"/>
        <v>0</v>
      </c>
      <c r="W45" s="36" t="e">
        <f t="shared" si="3"/>
        <v>#DIV/0!</v>
      </c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>
        <f>'TP1901'!E46</f>
        <v>0</v>
      </c>
      <c r="E46" s="7">
        <f>'TP1901'!F46</f>
        <v>0</v>
      </c>
      <c r="G46" s="31">
        <f>'TP1901'!H46</f>
        <v>0</v>
      </c>
      <c r="H46" s="31">
        <f>'TP1901'!I46</f>
        <v>0</v>
      </c>
      <c r="I46" s="31">
        <f>'TP1901'!J46</f>
        <v>0</v>
      </c>
      <c r="J46" s="31">
        <f>'TP1901'!K46</f>
        <v>0</v>
      </c>
      <c r="K46" s="31">
        <f>'TP1901'!L46</f>
        <v>0</v>
      </c>
      <c r="L46" s="31">
        <f>'TP1901'!M46</f>
        <v>0</v>
      </c>
      <c r="N46" s="20">
        <f t="shared" si="0"/>
        <v>0</v>
      </c>
      <c r="O46" s="10">
        <f t="shared" si="5"/>
        <v>0</v>
      </c>
      <c r="P46" s="33">
        <f t="shared" si="6"/>
        <v>0</v>
      </c>
      <c r="Q46" s="36" t="e">
        <f t="shared" si="1"/>
        <v>#DIV/0!</v>
      </c>
      <c r="R46" s="34">
        <f t="shared" si="4"/>
        <v>0</v>
      </c>
      <c r="S46" s="10">
        <f t="shared" si="7"/>
        <v>0</v>
      </c>
      <c r="T46" s="33">
        <f t="shared" si="8"/>
        <v>0</v>
      </c>
      <c r="U46" s="36" t="e">
        <f t="shared" si="2"/>
        <v>#DIV/0!</v>
      </c>
      <c r="V46" s="38">
        <f t="shared" si="9"/>
        <v>0</v>
      </c>
      <c r="W46" s="36" t="e">
        <f t="shared" si="3"/>
        <v>#DIV/0!</v>
      </c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>
        <f>'TP1901'!E47</f>
        <v>0</v>
      </c>
      <c r="E47" s="7">
        <f>'TP1901'!F47</f>
        <v>0</v>
      </c>
      <c r="G47" s="31">
        <f>'TP1901'!H47</f>
        <v>0</v>
      </c>
      <c r="H47" s="31">
        <f>'TP1901'!I47</f>
        <v>0</v>
      </c>
      <c r="I47" s="31">
        <f>'TP1901'!J47</f>
        <v>0</v>
      </c>
      <c r="J47" s="31">
        <f>'TP1901'!K47</f>
        <v>0</v>
      </c>
      <c r="K47" s="31">
        <f>'TP1901'!L47</f>
        <v>0</v>
      </c>
      <c r="L47" s="31">
        <f>'TP1901'!M47</f>
        <v>0</v>
      </c>
      <c r="N47" s="20">
        <f t="shared" si="0"/>
        <v>0</v>
      </c>
      <c r="O47" s="10">
        <f t="shared" si="5"/>
        <v>0</v>
      </c>
      <c r="P47" s="33">
        <f t="shared" si="6"/>
        <v>0</v>
      </c>
      <c r="Q47" s="36" t="e">
        <f t="shared" si="1"/>
        <v>#DIV/0!</v>
      </c>
      <c r="R47" s="34">
        <f t="shared" si="4"/>
        <v>0</v>
      </c>
      <c r="S47" s="10">
        <f t="shared" si="7"/>
        <v>0</v>
      </c>
      <c r="T47" s="33">
        <f t="shared" si="8"/>
        <v>0</v>
      </c>
      <c r="U47" s="36" t="e">
        <f t="shared" si="2"/>
        <v>#DIV/0!</v>
      </c>
      <c r="V47" s="38">
        <f t="shared" si="9"/>
        <v>0</v>
      </c>
      <c r="W47" s="36" t="e">
        <f t="shared" si="3"/>
        <v>#DIV/0!</v>
      </c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>
        <f>'TP1901'!E48</f>
        <v>0</v>
      </c>
      <c r="E48" s="7">
        <f>'TP1901'!F48</f>
        <v>0</v>
      </c>
      <c r="G48" s="31">
        <f>'TP1901'!H48</f>
        <v>0</v>
      </c>
      <c r="H48" s="31">
        <f>'TP1901'!I48</f>
        <v>0</v>
      </c>
      <c r="I48" s="31">
        <f>'TP1901'!J48</f>
        <v>0</v>
      </c>
      <c r="J48" s="31">
        <f>'TP1901'!K48</f>
        <v>0</v>
      </c>
      <c r="K48" s="31">
        <f>'TP1901'!L48</f>
        <v>0</v>
      </c>
      <c r="L48" s="31">
        <f>'TP1901'!M48</f>
        <v>0</v>
      </c>
      <c r="N48" s="20">
        <f t="shared" si="0"/>
        <v>0</v>
      </c>
      <c r="O48" s="10">
        <f t="shared" si="5"/>
        <v>0</v>
      </c>
      <c r="P48" s="33">
        <f t="shared" si="6"/>
        <v>0</v>
      </c>
      <c r="Q48" s="36" t="e">
        <f t="shared" si="1"/>
        <v>#DIV/0!</v>
      </c>
      <c r="R48" s="34">
        <f t="shared" si="4"/>
        <v>0</v>
      </c>
      <c r="S48" s="10">
        <f t="shared" si="7"/>
        <v>0</v>
      </c>
      <c r="T48" s="33">
        <f t="shared" si="8"/>
        <v>0</v>
      </c>
      <c r="U48" s="36" t="e">
        <f t="shared" si="2"/>
        <v>#DIV/0!</v>
      </c>
      <c r="V48" s="38">
        <f t="shared" si="9"/>
        <v>0</v>
      </c>
      <c r="W48" s="36" t="e">
        <f t="shared" si="3"/>
        <v>#DIV/0!</v>
      </c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>
        <v>80</v>
      </c>
      <c r="C49" s="22">
        <v>72</v>
      </c>
      <c r="D49" s="7">
        <f>'TP1901'!E49</f>
        <v>0</v>
      </c>
      <c r="E49" s="7">
        <f>'TP1901'!F49</f>
        <v>0</v>
      </c>
      <c r="G49" s="31">
        <f>'TP1901'!H49</f>
        <v>0</v>
      </c>
      <c r="H49" s="31">
        <f>'TP1901'!I49</f>
        <v>0</v>
      </c>
      <c r="I49" s="31">
        <f>'TP1901'!J49</f>
        <v>0</v>
      </c>
      <c r="J49" s="31">
        <f>'TP1901'!K49</f>
        <v>0</v>
      </c>
      <c r="K49" s="31">
        <f>'TP1901'!L49</f>
        <v>0</v>
      </c>
      <c r="L49" s="31">
        <f>'TP1901'!M49</f>
        <v>0</v>
      </c>
      <c r="N49" s="20">
        <f t="shared" si="0"/>
        <v>152</v>
      </c>
      <c r="O49" s="10">
        <f t="shared" si="5"/>
        <v>152</v>
      </c>
      <c r="P49" s="33">
        <f t="shared" si="6"/>
        <v>0</v>
      </c>
      <c r="Q49" s="36">
        <f t="shared" si="1"/>
        <v>0</v>
      </c>
      <c r="R49" s="34">
        <f t="shared" si="4"/>
        <v>80</v>
      </c>
      <c r="S49" s="10">
        <f t="shared" si="7"/>
        <v>80</v>
      </c>
      <c r="T49" s="33">
        <f t="shared" si="8"/>
        <v>0</v>
      </c>
      <c r="U49" s="36">
        <f t="shared" si="2"/>
        <v>0</v>
      </c>
      <c r="V49" s="38">
        <f t="shared" si="9"/>
        <v>0</v>
      </c>
      <c r="W49" s="36">
        <f t="shared" si="3"/>
        <v>0</v>
      </c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>
        <v>1025</v>
      </c>
      <c r="C50" s="22">
        <v>272</v>
      </c>
      <c r="D50" s="7">
        <f>'TP1901'!E50</f>
        <v>0</v>
      </c>
      <c r="E50" s="7">
        <f>'TP1901'!F50</f>
        <v>0</v>
      </c>
      <c r="G50" s="31">
        <f>'TP1901'!H50</f>
        <v>0</v>
      </c>
      <c r="H50" s="31">
        <f>'TP1901'!I50</f>
        <v>0</v>
      </c>
      <c r="I50" s="31">
        <f>'TP1901'!J50</f>
        <v>0</v>
      </c>
      <c r="J50" s="31">
        <f>'TP1901'!K50</f>
        <v>0</v>
      </c>
      <c r="K50" s="31">
        <f>'TP1901'!L50</f>
        <v>0</v>
      </c>
      <c r="L50" s="31">
        <f>'TP1901'!M50</f>
        <v>0</v>
      </c>
      <c r="N50" s="20">
        <f t="shared" si="0"/>
        <v>1297</v>
      </c>
      <c r="O50" s="10">
        <f t="shared" si="5"/>
        <v>1449</v>
      </c>
      <c r="P50" s="33">
        <f t="shared" si="6"/>
        <v>0</v>
      </c>
      <c r="Q50" s="36">
        <f t="shared" si="1"/>
        <v>0</v>
      </c>
      <c r="R50" s="34">
        <f t="shared" si="4"/>
        <v>1025</v>
      </c>
      <c r="S50" s="10">
        <f t="shared" si="7"/>
        <v>1105</v>
      </c>
      <c r="T50" s="33">
        <f t="shared" si="8"/>
        <v>0</v>
      </c>
      <c r="U50" s="36">
        <f t="shared" si="2"/>
        <v>0</v>
      </c>
      <c r="V50" s="38">
        <f t="shared" si="9"/>
        <v>0</v>
      </c>
      <c r="W50" s="36">
        <f t="shared" si="3"/>
        <v>0</v>
      </c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>
        <v>962</v>
      </c>
      <c r="C51" s="22">
        <v>336</v>
      </c>
      <c r="D51" s="7">
        <f>'TP1901'!E51</f>
        <v>0</v>
      </c>
      <c r="E51" s="7">
        <f>'TP1901'!F51</f>
        <v>0</v>
      </c>
      <c r="G51" s="31">
        <f>'TP1901'!H51</f>
        <v>0</v>
      </c>
      <c r="H51" s="31">
        <f>'TP1901'!I51</f>
        <v>0</v>
      </c>
      <c r="I51" s="31">
        <f>'TP1901'!J51</f>
        <v>0</v>
      </c>
      <c r="J51" s="31">
        <f>'TP1901'!K51</f>
        <v>0</v>
      </c>
      <c r="K51" s="31">
        <f>'TP1901'!L51</f>
        <v>0</v>
      </c>
      <c r="L51" s="31">
        <f>'TP1901'!M51</f>
        <v>0</v>
      </c>
      <c r="N51" s="20">
        <f t="shared" si="0"/>
        <v>1298</v>
      </c>
      <c r="O51" s="10">
        <f t="shared" si="5"/>
        <v>2747</v>
      </c>
      <c r="P51" s="33">
        <f t="shared" si="6"/>
        <v>0</v>
      </c>
      <c r="Q51" s="36">
        <f t="shared" si="1"/>
        <v>0</v>
      </c>
      <c r="R51" s="34">
        <f t="shared" si="4"/>
        <v>962</v>
      </c>
      <c r="S51" s="10">
        <f t="shared" si="7"/>
        <v>2067</v>
      </c>
      <c r="T51" s="33">
        <f t="shared" si="8"/>
        <v>0</v>
      </c>
      <c r="U51" s="36">
        <f t="shared" si="2"/>
        <v>0</v>
      </c>
      <c r="V51" s="38">
        <f t="shared" si="9"/>
        <v>0</v>
      </c>
      <c r="W51" s="36">
        <f t="shared" si="3"/>
        <v>0</v>
      </c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>
        <v>925</v>
      </c>
      <c r="C52" s="22">
        <v>296</v>
      </c>
      <c r="D52" s="7">
        <f>'TP1901'!E52</f>
        <v>0</v>
      </c>
      <c r="E52" s="7">
        <f>'TP1901'!F52</f>
        <v>0</v>
      </c>
      <c r="G52" s="31">
        <f>'TP1901'!H52</f>
        <v>0</v>
      </c>
      <c r="H52" s="31">
        <f>'TP1901'!I52</f>
        <v>0</v>
      </c>
      <c r="I52" s="31">
        <f>'TP1901'!J52</f>
        <v>0</v>
      </c>
      <c r="J52" s="31">
        <f>'TP1901'!K52</f>
        <v>0</v>
      </c>
      <c r="K52" s="31">
        <f>'TP1901'!L52</f>
        <v>0</v>
      </c>
      <c r="L52" s="31">
        <f>'TP1901'!M52</f>
        <v>0</v>
      </c>
      <c r="N52" s="20">
        <f t="shared" si="0"/>
        <v>1221</v>
      </c>
      <c r="O52" s="10">
        <f t="shared" si="5"/>
        <v>3968</v>
      </c>
      <c r="P52" s="33">
        <f t="shared" si="6"/>
        <v>0</v>
      </c>
      <c r="Q52" s="36">
        <f t="shared" si="1"/>
        <v>0</v>
      </c>
      <c r="R52" s="34">
        <f t="shared" si="4"/>
        <v>925</v>
      </c>
      <c r="S52" s="10">
        <f t="shared" si="7"/>
        <v>2992</v>
      </c>
      <c r="T52" s="33">
        <f t="shared" si="8"/>
        <v>0</v>
      </c>
      <c r="U52" s="36">
        <f t="shared" si="2"/>
        <v>0</v>
      </c>
      <c r="V52" s="38">
        <f t="shared" si="9"/>
        <v>0</v>
      </c>
      <c r="W52" s="36">
        <f t="shared" si="3"/>
        <v>0</v>
      </c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>
        <v>548</v>
      </c>
      <c r="C53" s="22">
        <v>144</v>
      </c>
      <c r="D53" s="7">
        <f>'TP1901'!E53</f>
        <v>0</v>
      </c>
      <c r="E53" s="7">
        <f>'TP1901'!F53</f>
        <v>0</v>
      </c>
      <c r="G53" s="31">
        <f>'TP1901'!H53</f>
        <v>0</v>
      </c>
      <c r="H53" s="31">
        <f>'TP1901'!I53</f>
        <v>0</v>
      </c>
      <c r="I53" s="31">
        <f>'TP1901'!J53</f>
        <v>0</v>
      </c>
      <c r="J53" s="31">
        <f>'TP1901'!K53</f>
        <v>0</v>
      </c>
      <c r="K53" s="31">
        <f>'TP1901'!L53</f>
        <v>0</v>
      </c>
      <c r="L53" s="31">
        <f>'TP1901'!M53</f>
        <v>0</v>
      </c>
      <c r="N53" s="20">
        <f t="shared" si="0"/>
        <v>692</v>
      </c>
      <c r="O53" s="10">
        <f t="shared" si="5"/>
        <v>4660</v>
      </c>
      <c r="P53" s="33">
        <f t="shared" si="6"/>
        <v>0</v>
      </c>
      <c r="Q53" s="36">
        <f t="shared" si="1"/>
        <v>0</v>
      </c>
      <c r="R53" s="34">
        <f t="shared" si="4"/>
        <v>548</v>
      </c>
      <c r="S53" s="10">
        <f t="shared" si="7"/>
        <v>3540</v>
      </c>
      <c r="T53" s="33">
        <f t="shared" si="8"/>
        <v>0</v>
      </c>
      <c r="U53" s="36">
        <f t="shared" si="2"/>
        <v>0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>
        <v>1391</v>
      </c>
      <c r="C54" s="22">
        <v>64</v>
      </c>
      <c r="D54" s="7">
        <f>'TP1901'!E54</f>
        <v>0</v>
      </c>
      <c r="E54" s="7">
        <f>'TP1901'!F54</f>
        <v>0</v>
      </c>
      <c r="G54" s="31">
        <f>'TP1901'!H54</f>
        <v>0</v>
      </c>
      <c r="H54" s="31">
        <f>'TP1901'!I54</f>
        <v>0</v>
      </c>
      <c r="I54" s="31">
        <f>'TP1901'!J54</f>
        <v>0</v>
      </c>
      <c r="J54" s="31">
        <f>'TP1901'!K54</f>
        <v>0</v>
      </c>
      <c r="K54" s="31">
        <f>'TP1901'!L54</f>
        <v>0</v>
      </c>
      <c r="L54" s="31">
        <f>'TP1901'!M54</f>
        <v>0</v>
      </c>
      <c r="N54" s="20">
        <f t="shared" si="0"/>
        <v>1455</v>
      </c>
      <c r="O54" s="10">
        <f t="shared" si="5"/>
        <v>6115</v>
      </c>
      <c r="P54" s="33">
        <f t="shared" si="6"/>
        <v>0</v>
      </c>
      <c r="Q54" s="36">
        <f t="shared" si="1"/>
        <v>0</v>
      </c>
      <c r="R54" s="34">
        <f t="shared" si="4"/>
        <v>1391</v>
      </c>
      <c r="S54" s="10">
        <f t="shared" si="7"/>
        <v>4931</v>
      </c>
      <c r="T54" s="33">
        <f t="shared" si="8"/>
        <v>0</v>
      </c>
      <c r="U54" s="36">
        <f t="shared" si="2"/>
        <v>0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>
        <v>1644</v>
      </c>
      <c r="C55" s="22">
        <v>63</v>
      </c>
      <c r="D55" s="7">
        <f>'TP1901'!E55</f>
        <v>0</v>
      </c>
      <c r="E55" s="7">
        <f>'TP1901'!F55</f>
        <v>0</v>
      </c>
      <c r="G55" s="31">
        <f>'TP1901'!H55</f>
        <v>0</v>
      </c>
      <c r="H55" s="31">
        <f>'TP1901'!I55</f>
        <v>0</v>
      </c>
      <c r="I55" s="31">
        <f>'TP1901'!J55</f>
        <v>0</v>
      </c>
      <c r="J55" s="31">
        <f>'TP1901'!K55</f>
        <v>0</v>
      </c>
      <c r="K55" s="31">
        <f>'TP1901'!L55</f>
        <v>0</v>
      </c>
      <c r="L55" s="31">
        <f>'TP1901'!M55</f>
        <v>0</v>
      </c>
      <c r="N55" s="20">
        <f t="shared" si="0"/>
        <v>1707</v>
      </c>
      <c r="O55" s="10">
        <f t="shared" si="5"/>
        <v>7822</v>
      </c>
      <c r="P55" s="33">
        <f t="shared" si="6"/>
        <v>0</v>
      </c>
      <c r="Q55" s="36">
        <f t="shared" si="1"/>
        <v>0</v>
      </c>
      <c r="R55" s="34">
        <f t="shared" si="4"/>
        <v>1644</v>
      </c>
      <c r="S55" s="10">
        <f t="shared" si="7"/>
        <v>6575</v>
      </c>
      <c r="T55" s="33">
        <f t="shared" si="8"/>
        <v>0</v>
      </c>
      <c r="U55" s="36">
        <f t="shared" si="2"/>
        <v>0</v>
      </c>
      <c r="V55" s="38">
        <f t="shared" si="9"/>
        <v>0</v>
      </c>
      <c r="W55" s="36">
        <f t="shared" si="3"/>
        <v>0</v>
      </c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>
        <v>1641</v>
      </c>
      <c r="C56" s="22">
        <v>207</v>
      </c>
      <c r="D56" s="7">
        <f>'TP1901'!E56</f>
        <v>0</v>
      </c>
      <c r="E56" s="7">
        <f>'TP1901'!F56</f>
        <v>0</v>
      </c>
      <c r="G56" s="31">
        <f>'TP1901'!H56</f>
        <v>0</v>
      </c>
      <c r="H56" s="31">
        <f>'TP1901'!I56</f>
        <v>0</v>
      </c>
      <c r="I56" s="31">
        <f>'TP1901'!J56</f>
        <v>0</v>
      </c>
      <c r="J56" s="31">
        <f>'TP1901'!K56</f>
        <v>0</v>
      </c>
      <c r="K56" s="31">
        <f>'TP1901'!L56</f>
        <v>0</v>
      </c>
      <c r="L56" s="31">
        <f>'TP1901'!M56</f>
        <v>0</v>
      </c>
      <c r="N56" s="20">
        <f t="shared" si="0"/>
        <v>1848</v>
      </c>
      <c r="O56" s="10">
        <f t="shared" si="5"/>
        <v>9670</v>
      </c>
      <c r="P56" s="33">
        <f t="shared" si="6"/>
        <v>0</v>
      </c>
      <c r="Q56" s="36">
        <f t="shared" si="1"/>
        <v>0</v>
      </c>
      <c r="R56" s="34">
        <f t="shared" si="4"/>
        <v>1641</v>
      </c>
      <c r="S56" s="10">
        <f t="shared" si="7"/>
        <v>8216</v>
      </c>
      <c r="T56" s="33">
        <f t="shared" si="8"/>
        <v>0</v>
      </c>
      <c r="U56" s="36">
        <f t="shared" si="2"/>
        <v>0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1906</v>
      </c>
      <c r="C57" s="22">
        <v>446</v>
      </c>
      <c r="D57" s="7">
        <f>'TP1901'!E57</f>
        <v>0</v>
      </c>
      <c r="E57" s="7">
        <f>'TP1901'!F57</f>
        <v>0</v>
      </c>
      <c r="G57" s="31">
        <f>'TP1901'!H57</f>
        <v>0</v>
      </c>
      <c r="H57" s="31">
        <f>'TP1901'!I57</f>
        <v>0</v>
      </c>
      <c r="I57" s="31">
        <f>'TP1901'!J57</f>
        <v>0</v>
      </c>
      <c r="J57" s="31">
        <f>'TP1901'!K57</f>
        <v>0</v>
      </c>
      <c r="K57" s="31">
        <f>'TP1901'!L57</f>
        <v>0</v>
      </c>
      <c r="L57" s="31">
        <f>'TP1901'!M57</f>
        <v>0</v>
      </c>
      <c r="N57" s="20">
        <f t="shared" si="0"/>
        <v>2352</v>
      </c>
      <c r="O57" s="10">
        <f t="shared" si="5"/>
        <v>12022</v>
      </c>
      <c r="P57" s="33">
        <f t="shared" si="6"/>
        <v>0</v>
      </c>
      <c r="Q57" s="36">
        <f t="shared" si="1"/>
        <v>0</v>
      </c>
      <c r="R57" s="34">
        <f t="shared" si="4"/>
        <v>1906</v>
      </c>
      <c r="S57" s="10">
        <f t="shared" si="7"/>
        <v>10122</v>
      </c>
      <c r="T57" s="33">
        <f t="shared" si="8"/>
        <v>0</v>
      </c>
      <c r="U57" s="36">
        <f t="shared" si="2"/>
        <v>0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1883</v>
      </c>
      <c r="C58" s="29">
        <v>288</v>
      </c>
      <c r="D58" s="7">
        <f>'TP1901'!E58</f>
        <v>0</v>
      </c>
      <c r="E58" s="7">
        <f>'TP1901'!F58</f>
        <v>0</v>
      </c>
      <c r="G58" s="31">
        <f>'TP1901'!H58</f>
        <v>0</v>
      </c>
      <c r="H58" s="31">
        <f>'TP1901'!I58</f>
        <v>0</v>
      </c>
      <c r="I58" s="31">
        <f>'TP1901'!J58</f>
        <v>0</v>
      </c>
      <c r="J58" s="31">
        <f>'TP1901'!K58</f>
        <v>0</v>
      </c>
      <c r="K58" s="31">
        <f>'TP1901'!L58</f>
        <v>0</v>
      </c>
      <c r="L58" s="31">
        <f>'TP1901'!M58</f>
        <v>0</v>
      </c>
      <c r="N58" s="20">
        <f t="shared" si="0"/>
        <v>2171</v>
      </c>
      <c r="O58" s="10">
        <f t="shared" si="5"/>
        <v>14193</v>
      </c>
      <c r="P58" s="33">
        <f t="shared" ref="P58:P64" si="10">SUM(G47:H58)</f>
        <v>0</v>
      </c>
      <c r="Q58" s="36">
        <f t="shared" si="1"/>
        <v>0</v>
      </c>
      <c r="R58" s="34">
        <f t="shared" si="4"/>
        <v>1883</v>
      </c>
      <c r="S58" s="10">
        <f t="shared" ref="S58:S64" si="11">SUM(R47:R58)</f>
        <v>12005</v>
      </c>
      <c r="T58" s="33">
        <f t="shared" si="8"/>
        <v>0</v>
      </c>
      <c r="U58" s="36">
        <f t="shared" si="2"/>
        <v>0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1689</v>
      </c>
      <c r="C59" s="29">
        <v>289</v>
      </c>
      <c r="D59" s="7">
        <f>'TP1901'!E59</f>
        <v>780</v>
      </c>
      <c r="E59" s="7">
        <f>'TP1901'!F59</f>
        <v>0</v>
      </c>
      <c r="G59" s="31">
        <f>'TP1901'!H59</f>
        <v>0</v>
      </c>
      <c r="H59" s="31">
        <f>'TP1901'!I59</f>
        <v>0</v>
      </c>
      <c r="I59" s="31">
        <f>'TP1901'!J59</f>
        <v>0</v>
      </c>
      <c r="J59" s="31">
        <f>'TP1901'!K59</f>
        <v>0</v>
      </c>
      <c r="K59" s="31">
        <f>'TP1901'!L59</f>
        <v>0</v>
      </c>
      <c r="L59" s="31">
        <f>'TP1901'!M59</f>
        <v>0</v>
      </c>
      <c r="N59" s="20">
        <f t="shared" ref="N59:N64" si="12">SUM(B59:E59)</f>
        <v>2758</v>
      </c>
      <c r="O59" s="10">
        <f t="shared" ref="O59:O64" si="13">SUM(N48:N59)</f>
        <v>16951</v>
      </c>
      <c r="P59" s="33">
        <f t="shared" si="10"/>
        <v>0</v>
      </c>
      <c r="Q59" s="36">
        <f t="shared" ref="Q59:Q64" si="14">(P59*1000000)/O59</f>
        <v>0</v>
      </c>
      <c r="R59" s="34">
        <f t="shared" ref="R59:R64" si="15">SUM(B59,D59:E59)</f>
        <v>2469</v>
      </c>
      <c r="S59" s="10">
        <f t="shared" si="11"/>
        <v>14474</v>
      </c>
      <c r="T59" s="33">
        <f t="shared" ref="T59:T64" si="16">SUM(G48:H59)</f>
        <v>0</v>
      </c>
      <c r="U59" s="36">
        <f t="shared" ref="U59:U64" si="17">(T59*1000000)/S59</f>
        <v>0</v>
      </c>
      <c r="V59" s="38">
        <f t="shared" ref="V59:V64" si="18">SUM(G48:G59)</f>
        <v>0</v>
      </c>
      <c r="W59" s="36">
        <f t="shared" ref="W59:W64" si="19">(V59*100000)/O59</f>
        <v>0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1529</v>
      </c>
      <c r="C60" s="29">
        <v>153</v>
      </c>
      <c r="D60" s="7">
        <f>'TP1901'!E60</f>
        <v>596</v>
      </c>
      <c r="E60" s="7">
        <f>'TP1901'!F60</f>
        <v>0</v>
      </c>
      <c r="G60" s="31">
        <f>'TP1901'!H60</f>
        <v>0</v>
      </c>
      <c r="H60" s="31">
        <f>'TP1901'!I60</f>
        <v>0</v>
      </c>
      <c r="I60" s="31">
        <f>'TP1901'!J60</f>
        <v>0</v>
      </c>
      <c r="J60" s="31">
        <f>'TP1901'!K60</f>
        <v>0</v>
      </c>
      <c r="K60" s="31">
        <f>'TP1901'!L60</f>
        <v>0</v>
      </c>
      <c r="L60" s="31">
        <f>'TP1901'!M60</f>
        <v>0</v>
      </c>
      <c r="N60" s="20">
        <f t="shared" si="12"/>
        <v>2278</v>
      </c>
      <c r="O60" s="10">
        <f t="shared" si="13"/>
        <v>19229</v>
      </c>
      <c r="P60" s="33">
        <f t="shared" si="10"/>
        <v>0</v>
      </c>
      <c r="Q60" s="36">
        <f t="shared" si="14"/>
        <v>0</v>
      </c>
      <c r="R60" s="34">
        <f t="shared" si="15"/>
        <v>2125</v>
      </c>
      <c r="S60" s="10">
        <f t="shared" si="11"/>
        <v>16599</v>
      </c>
      <c r="T60" s="33">
        <f t="shared" si="16"/>
        <v>0</v>
      </c>
      <c r="U60" s="36">
        <f t="shared" si="17"/>
        <v>0</v>
      </c>
      <c r="V60" s="38">
        <f t="shared" si="18"/>
        <v>0</v>
      </c>
      <c r="W60" s="36">
        <f t="shared" si="19"/>
        <v>0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454</v>
      </c>
      <c r="C61" s="29">
        <v>522</v>
      </c>
      <c r="D61" s="7">
        <f>'TP1901'!E61</f>
        <v>324</v>
      </c>
      <c r="E61" s="7">
        <f>'TP1901'!F61</f>
        <v>0</v>
      </c>
      <c r="G61" s="31">
        <f>'TP1901'!H61</f>
        <v>0</v>
      </c>
      <c r="H61" s="31">
        <f>'TP1901'!I61</f>
        <v>0</v>
      </c>
      <c r="I61" s="31">
        <f>'TP1901'!J61</f>
        <v>0</v>
      </c>
      <c r="J61" s="31">
        <f>'TP1901'!K61</f>
        <v>0</v>
      </c>
      <c r="K61" s="31">
        <f>'TP1901'!L61</f>
        <v>0</v>
      </c>
      <c r="L61" s="31">
        <f>'TP1901'!M61</f>
        <v>0</v>
      </c>
      <c r="N61" s="20">
        <f t="shared" si="12"/>
        <v>1300</v>
      </c>
      <c r="O61" s="10">
        <f t="shared" si="13"/>
        <v>20377</v>
      </c>
      <c r="P61" s="33">
        <f t="shared" si="10"/>
        <v>0</v>
      </c>
      <c r="Q61" s="36">
        <f t="shared" si="14"/>
        <v>0</v>
      </c>
      <c r="R61" s="34">
        <f t="shared" si="15"/>
        <v>778</v>
      </c>
      <c r="S61" s="10">
        <f t="shared" si="11"/>
        <v>17297</v>
      </c>
      <c r="T61" s="33">
        <f t="shared" si="16"/>
        <v>0</v>
      </c>
      <c r="U61" s="36">
        <f t="shared" si="17"/>
        <v>0</v>
      </c>
      <c r="V61" s="38">
        <f t="shared" si="18"/>
        <v>0</v>
      </c>
      <c r="W61" s="36">
        <f t="shared" si="19"/>
        <v>0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646</v>
      </c>
      <c r="C62" s="29">
        <v>612</v>
      </c>
      <c r="D62" s="7">
        <f>'TP1901'!E62</f>
        <v>293</v>
      </c>
      <c r="E62" s="7">
        <f>'TP1901'!F62</f>
        <v>0</v>
      </c>
      <c r="G62" s="31">
        <f>'TP1901'!H62</f>
        <v>0</v>
      </c>
      <c r="H62" s="31">
        <f>'TP1901'!I62</f>
        <v>0</v>
      </c>
      <c r="I62" s="31">
        <f>'TP1901'!J62</f>
        <v>0</v>
      </c>
      <c r="J62" s="31">
        <f>'TP1901'!K62</f>
        <v>0</v>
      </c>
      <c r="K62" s="31">
        <f>'TP1901'!L62</f>
        <v>0</v>
      </c>
      <c r="L62" s="31">
        <f>'TP1901'!M62</f>
        <v>0</v>
      </c>
      <c r="N62" s="20">
        <f t="shared" si="12"/>
        <v>1551</v>
      </c>
      <c r="O62" s="10">
        <f t="shared" si="13"/>
        <v>20631</v>
      </c>
      <c r="P62" s="33">
        <f t="shared" si="10"/>
        <v>0</v>
      </c>
      <c r="Q62" s="36">
        <f t="shared" si="14"/>
        <v>0</v>
      </c>
      <c r="R62" s="34">
        <f t="shared" si="15"/>
        <v>939</v>
      </c>
      <c r="S62" s="10">
        <f t="shared" si="11"/>
        <v>17211</v>
      </c>
      <c r="T62" s="33">
        <f t="shared" si="16"/>
        <v>0</v>
      </c>
      <c r="U62" s="36">
        <f t="shared" si="17"/>
        <v>0</v>
      </c>
      <c r="V62" s="38">
        <f t="shared" si="18"/>
        <v>0</v>
      </c>
      <c r="W62" s="36">
        <f t="shared" si="19"/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1409</v>
      </c>
      <c r="C63" s="29">
        <v>531</v>
      </c>
      <c r="D63" s="7">
        <f>'TP1901'!E63</f>
        <v>0</v>
      </c>
      <c r="E63" s="7">
        <f>'TP1901'!F63</f>
        <v>0</v>
      </c>
      <c r="G63" s="31">
        <f>'TP1901'!H63</f>
        <v>0</v>
      </c>
      <c r="H63" s="31">
        <f>'TP1901'!I63</f>
        <v>0</v>
      </c>
      <c r="I63" s="31">
        <f>'TP1901'!J63</f>
        <v>0</v>
      </c>
      <c r="J63" s="31">
        <f>'TP1901'!K63</f>
        <v>0</v>
      </c>
      <c r="K63" s="31">
        <f>'TP1901'!L63</f>
        <v>0</v>
      </c>
      <c r="L63" s="31">
        <f>'TP1901'!M63</f>
        <v>0</v>
      </c>
      <c r="N63" s="20">
        <f t="shared" si="12"/>
        <v>1940</v>
      </c>
      <c r="O63" s="10">
        <f t="shared" si="13"/>
        <v>21273</v>
      </c>
      <c r="P63" s="33">
        <f t="shared" si="10"/>
        <v>0</v>
      </c>
      <c r="Q63" s="36">
        <f t="shared" si="14"/>
        <v>0</v>
      </c>
      <c r="R63" s="34">
        <f t="shared" si="15"/>
        <v>1409</v>
      </c>
      <c r="S63" s="10">
        <f t="shared" si="11"/>
        <v>17658</v>
      </c>
      <c r="T63" s="33">
        <f t="shared" si="16"/>
        <v>0</v>
      </c>
      <c r="U63" s="36">
        <f t="shared" si="17"/>
        <v>0</v>
      </c>
      <c r="V63" s="38">
        <f t="shared" si="18"/>
        <v>0</v>
      </c>
      <c r="W63" s="36">
        <f t="shared" si="19"/>
        <v>0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2790</v>
      </c>
      <c r="C64" s="29">
        <v>702</v>
      </c>
      <c r="D64" s="7">
        <f>'TP1901'!E64</f>
        <v>0</v>
      </c>
      <c r="E64" s="7">
        <f>'TP1901'!F64</f>
        <v>0</v>
      </c>
      <c r="G64" s="31">
        <v>1</v>
      </c>
      <c r="H64" s="31">
        <f>'TP1901'!I64</f>
        <v>0</v>
      </c>
      <c r="I64" s="31">
        <f>'TP1901'!J64</f>
        <v>0</v>
      </c>
      <c r="J64" s="31">
        <f>'TP1901'!K64</f>
        <v>0</v>
      </c>
      <c r="K64" s="31">
        <v>1</v>
      </c>
      <c r="L64" s="31">
        <f>'TP1901'!M64</f>
        <v>0</v>
      </c>
      <c r="N64" s="20">
        <f t="shared" si="12"/>
        <v>3492</v>
      </c>
      <c r="O64" s="10">
        <f t="shared" si="13"/>
        <v>23544</v>
      </c>
      <c r="P64" s="33">
        <f t="shared" si="10"/>
        <v>1</v>
      </c>
      <c r="Q64" s="36">
        <f t="shared" si="14"/>
        <v>42.473666326877336</v>
      </c>
      <c r="R64" s="34">
        <f t="shared" si="15"/>
        <v>2790</v>
      </c>
      <c r="S64" s="10">
        <f t="shared" si="11"/>
        <v>19523</v>
      </c>
      <c r="T64" s="33">
        <f t="shared" si="16"/>
        <v>1</v>
      </c>
      <c r="U64" s="36">
        <f t="shared" si="17"/>
        <v>51.221636019054451</v>
      </c>
      <c r="V64" s="38">
        <f t="shared" si="18"/>
        <v>1</v>
      </c>
      <c r="W64" s="36">
        <f t="shared" si="19"/>
        <v>4.2473666326877337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2758</v>
      </c>
      <c r="C65" s="29">
        <v>801</v>
      </c>
      <c r="D65" s="7">
        <f>'TP1901'!E65</f>
        <v>0</v>
      </c>
      <c r="E65" s="7">
        <f>'TP1901'!F65</f>
        <v>0</v>
      </c>
      <c r="G65" s="31">
        <f>'TP1901'!H65</f>
        <v>0</v>
      </c>
      <c r="H65" s="31">
        <f>'TP1901'!I65</f>
        <v>0</v>
      </c>
      <c r="I65" s="31">
        <f>'TP1901'!J65</f>
        <v>0</v>
      </c>
      <c r="J65" s="31">
        <f>'TP1901'!K65</f>
        <v>0</v>
      </c>
      <c r="K65" s="31">
        <f>'TP1901'!L65</f>
        <v>0</v>
      </c>
      <c r="L65" s="31">
        <f>'TP1901'!M65</f>
        <v>0</v>
      </c>
      <c r="N65" s="20">
        <f t="shared" ref="N65:N66" si="20">SUM(B65:E65)</f>
        <v>3559</v>
      </c>
      <c r="O65" s="10">
        <f t="shared" ref="O65:O66" si="21">SUM(N54:N65)</f>
        <v>26411</v>
      </c>
      <c r="P65" s="33">
        <f t="shared" ref="P65:P66" si="22">SUM(G54:H65)</f>
        <v>1</v>
      </c>
      <c r="Q65" s="36">
        <f t="shared" ref="Q65:Q66" si="23">(P65*1000000)/O65</f>
        <v>37.863011623944566</v>
      </c>
      <c r="R65" s="34">
        <f t="shared" ref="R65:R66" si="24">SUM(B65,D65:E65)</f>
        <v>2758</v>
      </c>
      <c r="S65" s="10">
        <f t="shared" ref="S65:S66" si="25">SUM(R54:R65)</f>
        <v>21733</v>
      </c>
      <c r="T65" s="33">
        <f t="shared" ref="T65:T66" si="26">SUM(G54:H65)</f>
        <v>1</v>
      </c>
      <c r="U65" s="36">
        <f t="shared" ref="U65:U66" si="27">(T65*1000000)/S65</f>
        <v>46.012975659135876</v>
      </c>
      <c r="V65" s="38">
        <f t="shared" ref="V65:V66" si="28">SUM(G54:G65)</f>
        <v>1</v>
      </c>
      <c r="W65" s="36">
        <f t="shared" ref="W65:W66" si="29">(V65*100000)/O65</f>
        <v>3.7863011623944569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2710</v>
      </c>
      <c r="C66" s="29">
        <v>1121</v>
      </c>
      <c r="D66" s="7">
        <f>'TP1901'!E66</f>
        <v>0</v>
      </c>
      <c r="E66" s="7">
        <f>'TP1901'!F66</f>
        <v>0</v>
      </c>
      <c r="G66" s="31">
        <f>'TP1901'!H66</f>
        <v>0</v>
      </c>
      <c r="H66" s="31">
        <f>'TP1901'!I66</f>
        <v>0</v>
      </c>
      <c r="I66" s="31">
        <f>'TP1901'!J66</f>
        <v>0</v>
      </c>
      <c r="J66" s="31">
        <f>'TP1901'!K66</f>
        <v>0</v>
      </c>
      <c r="K66" s="31">
        <f>'TP1901'!L66</f>
        <v>0</v>
      </c>
      <c r="L66" s="31">
        <f>'TP1901'!M66</f>
        <v>0</v>
      </c>
      <c r="N66" s="20">
        <f t="shared" si="20"/>
        <v>3831</v>
      </c>
      <c r="O66" s="10">
        <f t="shared" si="21"/>
        <v>28787</v>
      </c>
      <c r="P66" s="33">
        <f t="shared" si="22"/>
        <v>1</v>
      </c>
      <c r="Q66" s="36">
        <f t="shared" si="23"/>
        <v>34.737902525445513</v>
      </c>
      <c r="R66" s="34">
        <f t="shared" si="24"/>
        <v>2710</v>
      </c>
      <c r="S66" s="10">
        <f t="shared" si="25"/>
        <v>23052</v>
      </c>
      <c r="T66" s="33">
        <f t="shared" si="26"/>
        <v>1</v>
      </c>
      <c r="U66" s="36">
        <f t="shared" si="27"/>
        <v>43.380183931979872</v>
      </c>
      <c r="V66" s="38">
        <f t="shared" si="28"/>
        <v>1</v>
      </c>
      <c r="W66" s="36">
        <f t="shared" si="29"/>
        <v>3.4737902525445512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>
        <v>2683</v>
      </c>
      <c r="C67" s="29">
        <v>1188</v>
      </c>
      <c r="D67" s="7">
        <f>'TP1901'!E67</f>
        <v>0</v>
      </c>
      <c r="E67" s="7">
        <f>'TP1901'!F67</f>
        <v>0</v>
      </c>
      <c r="G67" s="31">
        <f>'TP1901'!H67</f>
        <v>0</v>
      </c>
      <c r="H67" s="31">
        <f>'TP1901'!I67</f>
        <v>0</v>
      </c>
      <c r="I67" s="31">
        <f>'TP1901'!J67</f>
        <v>0</v>
      </c>
      <c r="J67" s="31">
        <f>'TP1901'!K67</f>
        <v>0</v>
      </c>
      <c r="K67" s="31">
        <f>'TP1901'!L67</f>
        <v>0</v>
      </c>
      <c r="L67" s="31">
        <f>'TP1901'!M67</f>
        <v>0</v>
      </c>
      <c r="N67" s="20">
        <f t="shared" ref="N67:N68" si="30">SUM(B67:E67)</f>
        <v>3871</v>
      </c>
      <c r="O67" s="10">
        <f t="shared" ref="O67:O68" si="31">SUM(N56:N67)</f>
        <v>30951</v>
      </c>
      <c r="P67" s="33">
        <f t="shared" ref="P67:P68" si="32">SUM(G56:H67)</f>
        <v>1</v>
      </c>
      <c r="Q67" s="36">
        <f t="shared" ref="Q67:Q68" si="33">(P67*1000000)/O67</f>
        <v>32.309133792123035</v>
      </c>
      <c r="R67" s="34">
        <f t="shared" ref="R67:R68" si="34">SUM(B67,D67:E67)</f>
        <v>2683</v>
      </c>
      <c r="S67" s="10">
        <f t="shared" ref="S67:S68" si="35">SUM(R56:R67)</f>
        <v>24091</v>
      </c>
      <c r="T67" s="33">
        <f t="shared" ref="T67:T68" si="36">SUM(G56:H67)</f>
        <v>1</v>
      </c>
      <c r="U67" s="36">
        <f t="shared" ref="U67:U68" si="37">(T67*1000000)/S67</f>
        <v>41.509277323481797</v>
      </c>
      <c r="V67" s="38">
        <f t="shared" ref="V67:V68" si="38">SUM(G56:G67)</f>
        <v>1</v>
      </c>
      <c r="W67" s="36">
        <f t="shared" ref="W67:W68" si="39">(V67*100000)/O67</f>
        <v>3.2309133792123035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2871</v>
      </c>
      <c r="C68" s="29">
        <v>1242</v>
      </c>
      <c r="D68" s="7">
        <f>'TP1901'!E68</f>
        <v>0</v>
      </c>
      <c r="E68" s="7">
        <f>'TP1901'!F68</f>
        <v>0</v>
      </c>
      <c r="G68" s="31">
        <f>'TP1901'!H68</f>
        <v>0</v>
      </c>
      <c r="H68" s="31">
        <v>1</v>
      </c>
      <c r="I68" s="31">
        <f>'TP1901'!J68</f>
        <v>0</v>
      </c>
      <c r="J68" s="31">
        <f>'TP1901'!K68</f>
        <v>0</v>
      </c>
      <c r="K68" s="31">
        <f>'TP1901'!L68</f>
        <v>0</v>
      </c>
      <c r="L68" s="31">
        <f>'TP1901'!M68</f>
        <v>0</v>
      </c>
      <c r="N68" s="20">
        <f t="shared" si="30"/>
        <v>4113</v>
      </c>
      <c r="O68" s="10">
        <f t="shared" si="31"/>
        <v>33216</v>
      </c>
      <c r="P68" s="33">
        <f t="shared" si="32"/>
        <v>2</v>
      </c>
      <c r="Q68" s="36">
        <f t="shared" si="33"/>
        <v>60.211946050096337</v>
      </c>
      <c r="R68" s="34">
        <f t="shared" si="34"/>
        <v>2871</v>
      </c>
      <c r="S68" s="10">
        <f t="shared" si="35"/>
        <v>25321</v>
      </c>
      <c r="T68" s="33">
        <f t="shared" si="36"/>
        <v>2</v>
      </c>
      <c r="U68" s="36">
        <f t="shared" si="37"/>
        <v>78.985822044942935</v>
      </c>
      <c r="V68" s="38">
        <f t="shared" si="38"/>
        <v>1</v>
      </c>
      <c r="W68" s="36">
        <f t="shared" si="39"/>
        <v>3.0105973025048169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3597</v>
      </c>
      <c r="C69" s="29">
        <v>1107</v>
      </c>
      <c r="D69" s="7">
        <f>'TP1901'!E69</f>
        <v>0</v>
      </c>
      <c r="E69" s="7">
        <f>'TP1901'!F69</f>
        <v>0</v>
      </c>
      <c r="G69" s="31">
        <f>'TP1901'!H69</f>
        <v>0</v>
      </c>
      <c r="H69" s="31">
        <f>'TP1901'!I69</f>
        <v>0</v>
      </c>
      <c r="I69" s="31">
        <f>'TP1901'!J69</f>
        <v>0</v>
      </c>
      <c r="J69" s="31">
        <f>'TP1901'!K69</f>
        <v>0</v>
      </c>
      <c r="K69" s="31">
        <f>'TP1901'!L69</f>
        <v>0</v>
      </c>
      <c r="L69" s="31">
        <f>'TP1901'!M69</f>
        <v>0</v>
      </c>
      <c r="N69" s="20">
        <f t="shared" ref="N69:N70" si="40">SUM(B69:E69)</f>
        <v>4704</v>
      </c>
      <c r="O69" s="10">
        <f t="shared" ref="O69:O70" si="41">SUM(N58:N69)</f>
        <v>35568</v>
      </c>
      <c r="P69" s="33">
        <f t="shared" ref="P69:P70" si="42">SUM(G58:H69)</f>
        <v>2</v>
      </c>
      <c r="Q69" s="36">
        <f t="shared" ref="Q69:Q70" si="43">(P69*1000000)/O69</f>
        <v>56.230319388214127</v>
      </c>
      <c r="R69" s="34">
        <f t="shared" ref="R69:R70" si="44">SUM(B69,D69:E69)</f>
        <v>3597</v>
      </c>
      <c r="S69" s="10">
        <f t="shared" ref="S69:S70" si="45">SUM(R58:R69)</f>
        <v>27012</v>
      </c>
      <c r="T69" s="33">
        <f t="shared" ref="T69:T70" si="46">SUM(G58:H69)</f>
        <v>2</v>
      </c>
      <c r="U69" s="36">
        <f t="shared" ref="U69:U70" si="47">(T69*1000000)/S69</f>
        <v>74.041166888790173</v>
      </c>
      <c r="V69" s="38">
        <f t="shared" ref="V69:V70" si="48">SUM(G58:G69)</f>
        <v>1</v>
      </c>
      <c r="W69" s="36">
        <f t="shared" ref="W69:W70" si="49">(V69*100000)/O69</f>
        <v>2.8115159694107064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3700</v>
      </c>
      <c r="C70" s="29">
        <v>1188</v>
      </c>
      <c r="D70" s="7">
        <f>'TP1901'!E70</f>
        <v>0</v>
      </c>
      <c r="E70" s="7">
        <f>'TP1901'!F70</f>
        <v>0</v>
      </c>
      <c r="G70" s="31">
        <f>'TP1901'!H70</f>
        <v>0</v>
      </c>
      <c r="H70" s="31">
        <f>'TP1901'!I70</f>
        <v>0</v>
      </c>
      <c r="I70" s="31">
        <f>'TP1901'!J70</f>
        <v>0</v>
      </c>
      <c r="J70" s="31">
        <f>'TP1901'!K70</f>
        <v>0</v>
      </c>
      <c r="K70" s="31">
        <f>'TP1901'!L70</f>
        <v>0</v>
      </c>
      <c r="L70" s="31">
        <f>'TP1901'!M70</f>
        <v>0</v>
      </c>
      <c r="N70" s="20">
        <f t="shared" si="40"/>
        <v>4888</v>
      </c>
      <c r="O70" s="10">
        <f t="shared" si="41"/>
        <v>38285</v>
      </c>
      <c r="P70" s="33">
        <f t="shared" si="42"/>
        <v>2</v>
      </c>
      <c r="Q70" s="36">
        <f t="shared" si="43"/>
        <v>52.239780592921512</v>
      </c>
      <c r="R70" s="34">
        <f t="shared" si="44"/>
        <v>3700</v>
      </c>
      <c r="S70" s="10">
        <f t="shared" si="45"/>
        <v>28829</v>
      </c>
      <c r="T70" s="33">
        <f t="shared" si="46"/>
        <v>2</v>
      </c>
      <c r="U70" s="36">
        <f t="shared" si="47"/>
        <v>69.37458808838322</v>
      </c>
      <c r="V70" s="38">
        <f t="shared" si="48"/>
        <v>1</v>
      </c>
      <c r="W70" s="36">
        <f t="shared" si="49"/>
        <v>2.6119890296460753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3134</v>
      </c>
      <c r="C71" s="29">
        <v>1044</v>
      </c>
      <c r="D71" s="7">
        <f>'TP1901'!E71</f>
        <v>0</v>
      </c>
      <c r="E71" s="7">
        <f>'TP1901'!F71</f>
        <v>0</v>
      </c>
      <c r="G71" s="31">
        <f>'TP1901'!H71</f>
        <v>0</v>
      </c>
      <c r="H71" s="31">
        <f>'TP1901'!I71</f>
        <v>0</v>
      </c>
      <c r="I71" s="31">
        <f>'TP1901'!J71</f>
        <v>0</v>
      </c>
      <c r="J71" s="31">
        <f>'TP1901'!K71</f>
        <v>0</v>
      </c>
      <c r="K71" s="31">
        <f>'TP1901'!L71</f>
        <v>0</v>
      </c>
      <c r="L71" s="31">
        <f>'TP1901'!M71</f>
        <v>0</v>
      </c>
      <c r="N71" s="20">
        <f t="shared" ref="N71:N73" si="50">SUM(B71:E71)</f>
        <v>4178</v>
      </c>
      <c r="O71" s="10">
        <f t="shared" ref="O71:O73" si="51">SUM(N60:N71)</f>
        <v>39705</v>
      </c>
      <c r="P71" s="33">
        <f t="shared" ref="P71:P73" si="52">SUM(G60:H71)</f>
        <v>2</v>
      </c>
      <c r="Q71" s="36">
        <f t="shared" ref="Q71:Q73" si="53">(P71*1000000)/O71</f>
        <v>50.371489736808968</v>
      </c>
      <c r="R71" s="34">
        <f t="shared" ref="R71:R73" si="54">SUM(B71,D71:E71)</f>
        <v>3134</v>
      </c>
      <c r="S71" s="10">
        <f t="shared" ref="S71:S73" si="55">SUM(R60:R71)</f>
        <v>29494</v>
      </c>
      <c r="T71" s="33">
        <f t="shared" ref="T71:T73" si="56">SUM(G60:H71)</f>
        <v>2</v>
      </c>
      <c r="U71" s="36">
        <f t="shared" ref="U71:U73" si="57">(T71*1000000)/S71</f>
        <v>67.810402115684539</v>
      </c>
      <c r="V71" s="38">
        <f t="shared" ref="V71:V73" si="58">SUM(G60:G71)</f>
        <v>1</v>
      </c>
      <c r="W71" s="36">
        <f t="shared" ref="W71:W73" si="59">(V71*100000)/O71</f>
        <v>2.5185744868404485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>
        <v>3442</v>
      </c>
      <c r="C72" s="29">
        <v>1242</v>
      </c>
      <c r="D72" s="7">
        <f>'TP1901'!E72</f>
        <v>0</v>
      </c>
      <c r="E72" s="7">
        <f>'TP1901'!F72</f>
        <v>0</v>
      </c>
      <c r="G72" s="31">
        <f>'TP1901'!H72</f>
        <v>0</v>
      </c>
      <c r="H72" s="31">
        <f>'TP1901'!I72</f>
        <v>0</v>
      </c>
      <c r="I72" s="31">
        <f>'TP1901'!J72</f>
        <v>0</v>
      </c>
      <c r="J72" s="31">
        <f>'TP1901'!K72</f>
        <v>0</v>
      </c>
      <c r="K72" s="31">
        <f>'TP1901'!L72</f>
        <v>0</v>
      </c>
      <c r="L72" s="31">
        <f>'TP1901'!M72</f>
        <v>0</v>
      </c>
      <c r="N72" s="20">
        <f t="shared" si="50"/>
        <v>4684</v>
      </c>
      <c r="O72" s="10">
        <f t="shared" si="51"/>
        <v>42111</v>
      </c>
      <c r="P72" s="33">
        <f t="shared" si="52"/>
        <v>2</v>
      </c>
      <c r="Q72" s="36">
        <f t="shared" si="53"/>
        <v>47.493529006672844</v>
      </c>
      <c r="R72" s="34">
        <f t="shared" si="54"/>
        <v>3442</v>
      </c>
      <c r="S72" s="10">
        <f t="shared" si="55"/>
        <v>30811</v>
      </c>
      <c r="T72" s="33">
        <f t="shared" si="56"/>
        <v>2</v>
      </c>
      <c r="U72" s="36">
        <f t="shared" si="57"/>
        <v>64.911882120022071</v>
      </c>
      <c r="V72" s="38">
        <f t="shared" si="58"/>
        <v>1</v>
      </c>
      <c r="W72" s="36">
        <f t="shared" si="59"/>
        <v>2.3746764503336419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>
        <v>3942</v>
      </c>
      <c r="C73" s="29">
        <v>684</v>
      </c>
      <c r="D73" s="7">
        <f>'TP1901'!E73</f>
        <v>0</v>
      </c>
      <c r="E73" s="7">
        <f>'TP1901'!F73</f>
        <v>0</v>
      </c>
      <c r="G73" s="31">
        <f>'TP1901'!H73</f>
        <v>0</v>
      </c>
      <c r="H73" s="31">
        <f>'TP1901'!I73</f>
        <v>0</v>
      </c>
      <c r="I73" s="31">
        <f>'TP1901'!J73</f>
        <v>0</v>
      </c>
      <c r="J73" s="31">
        <f>'TP1901'!K73</f>
        <v>0</v>
      </c>
      <c r="K73" s="31">
        <f>'TP1901'!L73</f>
        <v>0</v>
      </c>
      <c r="L73" s="31">
        <f>'TP1901'!M73</f>
        <v>0</v>
      </c>
      <c r="N73" s="20">
        <f t="shared" si="50"/>
        <v>4626</v>
      </c>
      <c r="O73" s="10">
        <f t="shared" si="51"/>
        <v>45437</v>
      </c>
      <c r="P73" s="33">
        <f t="shared" si="52"/>
        <v>2</v>
      </c>
      <c r="Q73" s="36">
        <f t="shared" si="53"/>
        <v>44.016990558355523</v>
      </c>
      <c r="R73" s="34">
        <f t="shared" si="54"/>
        <v>3942</v>
      </c>
      <c r="S73" s="10">
        <f t="shared" si="55"/>
        <v>33975</v>
      </c>
      <c r="T73" s="33">
        <f t="shared" si="56"/>
        <v>2</v>
      </c>
      <c r="U73" s="36">
        <f t="shared" si="57"/>
        <v>58.866813833701251</v>
      </c>
      <c r="V73" s="38">
        <f t="shared" si="58"/>
        <v>1</v>
      </c>
      <c r="W73" s="36">
        <f t="shared" si="59"/>
        <v>2.2008495279177764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2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W61"/>
  <sheetViews>
    <sheetView zoomScale="85" zoomScaleNormal="85" workbookViewId="0">
      <pane ySplit="1" topLeftCell="A35" activePane="bottomLeft" state="frozen"/>
      <selection activeCell="A49" sqref="A49:XFD49"/>
      <selection pane="bottomLeft" activeCell="A49" sqref="A49:XFD49"/>
    </sheetView>
  </sheetViews>
  <sheetFormatPr defaultColWidth="9.109375" defaultRowHeight="14.4"/>
  <cols>
    <col min="1" max="1" width="9.109375" style="2"/>
    <col min="2" max="2" width="15.6640625" style="16" customWidth="1"/>
    <col min="3" max="4" width="13.6640625" style="16" customWidth="1"/>
    <col min="5" max="5" width="14.88671875" style="16" bestFit="1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5.6640625" style="16" customWidth="1"/>
    <col min="15" max="15" width="7.109375" style="16" bestFit="1" customWidth="1"/>
    <col min="16" max="16" width="14.33203125" style="2" customWidth="1"/>
    <col min="17" max="17" width="8.44140625" style="16" bestFit="1" customWidth="1"/>
    <col min="18" max="18" width="13.44140625" style="16" bestFit="1" customWidth="1"/>
    <col min="19" max="19" width="11.109375" style="2" customWidth="1"/>
    <col min="20" max="23" width="7.109375" style="2" customWidth="1"/>
    <col min="24" max="16384" width="9.109375" style="2"/>
  </cols>
  <sheetData>
    <row r="1" spans="1:23" ht="31.2">
      <c r="A1" s="1"/>
      <c r="B1" s="17" t="s">
        <v>25</v>
      </c>
      <c r="C1" s="17" t="s">
        <v>3</v>
      </c>
      <c r="D1" s="17" t="s">
        <v>4</v>
      </c>
      <c r="E1" s="17" t="s">
        <v>26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N1" s="18" t="s">
        <v>16</v>
      </c>
      <c r="O1" s="3" t="s">
        <v>27</v>
      </c>
      <c r="P1" s="3" t="s">
        <v>28</v>
      </c>
      <c r="Q1" s="4" t="s">
        <v>29</v>
      </c>
      <c r="R1" s="4" t="s">
        <v>30</v>
      </c>
      <c r="S1" s="18" t="s">
        <v>20</v>
      </c>
      <c r="T1" s="18" t="s">
        <v>21</v>
      </c>
      <c r="U1" s="18" t="s">
        <v>22</v>
      </c>
      <c r="V1" s="18" t="s">
        <v>23</v>
      </c>
      <c r="W1" s="18" t="s">
        <v>24</v>
      </c>
    </row>
    <row r="2" spans="1:23" ht="15.6">
      <c r="A2" s="5">
        <v>42370</v>
      </c>
      <c r="B2" s="6"/>
      <c r="C2" s="6"/>
      <c r="D2" s="6"/>
      <c r="E2" s="7">
        <f>SUM(B2:D2)</f>
        <v>0</v>
      </c>
      <c r="F2" s="8"/>
      <c r="G2" s="9"/>
      <c r="H2" s="6"/>
      <c r="I2" s="6"/>
      <c r="J2" s="6"/>
      <c r="K2" s="6"/>
      <c r="L2" s="6"/>
      <c r="M2" s="8"/>
      <c r="N2" s="10">
        <f>E2</f>
        <v>0</v>
      </c>
      <c r="O2" s="10">
        <f>G2</f>
        <v>0</v>
      </c>
      <c r="P2" s="11" t="e">
        <f t="shared" ref="P2:P15" si="0">(O2*1000000)/N2</f>
        <v>#DIV/0!</v>
      </c>
      <c r="Q2" s="10">
        <f>SUM(G2:H2)</f>
        <v>0</v>
      </c>
      <c r="R2" s="11" t="e">
        <f>(Q2*1000000)/N2</f>
        <v>#DIV/0!</v>
      </c>
      <c r="S2" s="11" t="e">
        <f>(O2*100000)/N2/10</f>
        <v>#DIV/0!</v>
      </c>
      <c r="T2" s="12"/>
      <c r="U2" s="12"/>
      <c r="V2" s="12"/>
      <c r="W2" s="12"/>
    </row>
    <row r="3" spans="1:23" ht="15.6">
      <c r="A3" s="5">
        <v>42401</v>
      </c>
      <c r="B3" s="6"/>
      <c r="C3" s="6"/>
      <c r="D3" s="6"/>
      <c r="E3" s="7">
        <f>SUM(B3:D3)</f>
        <v>0</v>
      </c>
      <c r="F3" s="8"/>
      <c r="G3" s="6"/>
      <c r="H3" s="9"/>
      <c r="I3" s="6"/>
      <c r="J3" s="6"/>
      <c r="K3" s="6"/>
      <c r="L3" s="6"/>
      <c r="M3" s="8"/>
      <c r="N3" s="10">
        <f>SUM($E$2:E3)</f>
        <v>0</v>
      </c>
      <c r="O3" s="10">
        <f>SUM($G$2:G3)</f>
        <v>0</v>
      </c>
      <c r="P3" s="11" t="e">
        <f t="shared" si="0"/>
        <v>#DIV/0!</v>
      </c>
      <c r="Q3" s="10">
        <f>SUM($G$2:H3)</f>
        <v>0</v>
      </c>
      <c r="R3" s="11" t="e">
        <f t="shared" ref="R3:R12" si="1">(Q3*1000000)/N3</f>
        <v>#DIV/0!</v>
      </c>
      <c r="S3" s="11" t="e">
        <f t="shared" ref="S3:S55" si="2">(O3*100000)/N3</f>
        <v>#DIV/0!</v>
      </c>
      <c r="T3" s="12"/>
      <c r="U3" s="12"/>
      <c r="V3" s="12"/>
      <c r="W3" s="12"/>
    </row>
    <row r="4" spans="1:23" ht="15.6">
      <c r="A4" s="5">
        <v>42430</v>
      </c>
      <c r="B4" s="6"/>
      <c r="C4" s="6"/>
      <c r="D4" s="6"/>
      <c r="E4" s="7">
        <f t="shared" ref="E4:E10" si="3">SUM(B4:D4)</f>
        <v>0</v>
      </c>
      <c r="F4" s="8"/>
      <c r="G4" s="9"/>
      <c r="H4" s="9"/>
      <c r="I4" s="9"/>
      <c r="J4" s="9"/>
      <c r="K4" s="9"/>
      <c r="L4" s="6"/>
      <c r="M4" s="8"/>
      <c r="N4" s="10">
        <f>SUM($E$2:E4)</f>
        <v>0</v>
      </c>
      <c r="O4" s="10">
        <f>SUM($G$2:G4)</f>
        <v>0</v>
      </c>
      <c r="P4" s="11" t="e">
        <f t="shared" si="0"/>
        <v>#DIV/0!</v>
      </c>
      <c r="Q4" s="10">
        <f>SUM($G$2:H4)</f>
        <v>0</v>
      </c>
      <c r="R4" s="11" t="e">
        <f t="shared" si="1"/>
        <v>#DIV/0!</v>
      </c>
      <c r="S4" s="11" t="e">
        <f t="shared" si="2"/>
        <v>#DIV/0!</v>
      </c>
      <c r="T4" s="12"/>
      <c r="U4" s="12"/>
      <c r="V4" s="12"/>
      <c r="W4" s="12"/>
    </row>
    <row r="5" spans="1:23" ht="15.6">
      <c r="A5" s="5">
        <v>42461</v>
      </c>
      <c r="B5" s="6"/>
      <c r="C5" s="6"/>
      <c r="D5" s="6"/>
      <c r="E5" s="7">
        <f t="shared" si="3"/>
        <v>0</v>
      </c>
      <c r="F5" s="8"/>
      <c r="G5" s="9"/>
      <c r="H5" s="9"/>
      <c r="I5" s="9"/>
      <c r="J5" s="9"/>
      <c r="K5" s="9"/>
      <c r="L5" s="6"/>
      <c r="M5" s="8"/>
      <c r="N5" s="10">
        <f>SUM($E$2:E5)</f>
        <v>0</v>
      </c>
      <c r="O5" s="10">
        <f>SUM($G$2:G5)</f>
        <v>0</v>
      </c>
      <c r="P5" s="11" t="e">
        <f t="shared" si="0"/>
        <v>#DIV/0!</v>
      </c>
      <c r="Q5" s="10">
        <f>SUM($G$2:H5)</f>
        <v>0</v>
      </c>
      <c r="R5" s="11" t="e">
        <f t="shared" si="1"/>
        <v>#DIV/0!</v>
      </c>
      <c r="S5" s="11" t="e">
        <f t="shared" si="2"/>
        <v>#DIV/0!</v>
      </c>
      <c r="T5" s="12"/>
      <c r="U5" s="12"/>
      <c r="V5" s="12"/>
      <c r="W5" s="12"/>
    </row>
    <row r="6" spans="1:23" ht="15.6">
      <c r="A6" s="5">
        <v>42491</v>
      </c>
      <c r="B6" s="6"/>
      <c r="C6" s="6"/>
      <c r="D6" s="6"/>
      <c r="E6" s="7">
        <f t="shared" si="3"/>
        <v>0</v>
      </c>
      <c r="F6" s="8"/>
      <c r="G6" s="9"/>
      <c r="H6" s="9"/>
      <c r="I6" s="9"/>
      <c r="J6" s="9"/>
      <c r="K6" s="9"/>
      <c r="L6" s="6"/>
      <c r="M6" s="8"/>
      <c r="N6" s="10">
        <f>SUM($E$2:E6)</f>
        <v>0</v>
      </c>
      <c r="O6" s="10">
        <f>SUM($G$2:G6)</f>
        <v>0</v>
      </c>
      <c r="P6" s="11" t="e">
        <f t="shared" si="0"/>
        <v>#DIV/0!</v>
      </c>
      <c r="Q6" s="10">
        <f>SUM($G$2:H6)</f>
        <v>0</v>
      </c>
      <c r="R6" s="11" t="e">
        <f t="shared" si="1"/>
        <v>#DIV/0!</v>
      </c>
      <c r="S6" s="11" t="e">
        <f t="shared" si="2"/>
        <v>#DIV/0!</v>
      </c>
      <c r="T6" s="12"/>
      <c r="U6" s="12"/>
      <c r="V6" s="12"/>
      <c r="W6" s="12"/>
    </row>
    <row r="7" spans="1:23" ht="15.6">
      <c r="A7" s="5">
        <v>42522</v>
      </c>
      <c r="B7" s="6"/>
      <c r="C7" s="6"/>
      <c r="D7" s="6"/>
      <c r="E7" s="7">
        <f t="shared" si="3"/>
        <v>0</v>
      </c>
      <c r="F7" s="8"/>
      <c r="G7" s="9"/>
      <c r="H7" s="9"/>
      <c r="I7" s="9"/>
      <c r="J7" s="9"/>
      <c r="K7" s="9"/>
      <c r="L7" s="6"/>
      <c r="M7" s="8"/>
      <c r="N7" s="10">
        <f>SUM($E$2:E7)</f>
        <v>0</v>
      </c>
      <c r="O7" s="10">
        <f>SUM($G$2:G7)</f>
        <v>0</v>
      </c>
      <c r="P7" s="11" t="e">
        <f t="shared" si="0"/>
        <v>#DIV/0!</v>
      </c>
      <c r="Q7" s="10">
        <f>SUM($G$2:H7)</f>
        <v>0</v>
      </c>
      <c r="R7" s="11" t="e">
        <f t="shared" si="1"/>
        <v>#DIV/0!</v>
      </c>
      <c r="S7" s="11" t="e">
        <f t="shared" si="2"/>
        <v>#DIV/0!</v>
      </c>
      <c r="T7" s="12"/>
      <c r="U7" s="12"/>
      <c r="V7" s="12"/>
      <c r="W7" s="12"/>
    </row>
    <row r="8" spans="1:23" ht="15.6">
      <c r="A8" s="5">
        <v>42552</v>
      </c>
      <c r="B8" s="6"/>
      <c r="C8" s="6"/>
      <c r="D8" s="6"/>
      <c r="E8" s="7">
        <f t="shared" si="3"/>
        <v>0</v>
      </c>
      <c r="F8" s="8"/>
      <c r="G8" s="9"/>
      <c r="H8" s="9"/>
      <c r="I8" s="9"/>
      <c r="J8" s="9"/>
      <c r="K8" s="9"/>
      <c r="L8" s="6"/>
      <c r="M8" s="8"/>
      <c r="N8" s="10">
        <f>SUM($E$2:E8)</f>
        <v>0</v>
      </c>
      <c r="O8" s="10">
        <f>SUM($G$2:G8)</f>
        <v>0</v>
      </c>
      <c r="P8" s="11" t="e">
        <f t="shared" si="0"/>
        <v>#DIV/0!</v>
      </c>
      <c r="Q8" s="10">
        <f>SUM($G$2:H8)</f>
        <v>0</v>
      </c>
      <c r="R8" s="11" t="e">
        <f t="shared" si="1"/>
        <v>#DIV/0!</v>
      </c>
      <c r="S8" s="11" t="e">
        <f t="shared" si="2"/>
        <v>#DIV/0!</v>
      </c>
      <c r="T8" s="12"/>
      <c r="U8" s="12"/>
      <c r="V8" s="12"/>
      <c r="W8" s="12"/>
    </row>
    <row r="9" spans="1:23" ht="15.6">
      <c r="A9" s="5">
        <v>42583</v>
      </c>
      <c r="B9" s="6"/>
      <c r="C9" s="6"/>
      <c r="D9" s="6"/>
      <c r="E9" s="7">
        <f t="shared" si="3"/>
        <v>0</v>
      </c>
      <c r="F9" s="8"/>
      <c r="G9" s="9"/>
      <c r="H9" s="9"/>
      <c r="I9" s="9"/>
      <c r="J9" s="9"/>
      <c r="K9" s="9"/>
      <c r="L9" s="6"/>
      <c r="M9" s="8"/>
      <c r="N9" s="10">
        <f>SUM($E$2:E9)</f>
        <v>0</v>
      </c>
      <c r="O9" s="10">
        <f>SUM($G$2:G9)</f>
        <v>0</v>
      </c>
      <c r="P9" s="11" t="e">
        <f t="shared" si="0"/>
        <v>#DIV/0!</v>
      </c>
      <c r="Q9" s="10">
        <f>SUM($G$2:H9)</f>
        <v>0</v>
      </c>
      <c r="R9" s="11" t="e">
        <f t="shared" si="1"/>
        <v>#DIV/0!</v>
      </c>
      <c r="S9" s="11" t="e">
        <f t="shared" si="2"/>
        <v>#DIV/0!</v>
      </c>
      <c r="T9" s="12"/>
      <c r="U9" s="12"/>
      <c r="V9" s="12"/>
      <c r="W9" s="12"/>
    </row>
    <row r="10" spans="1:23" ht="15.6">
      <c r="A10" s="5">
        <v>42614</v>
      </c>
      <c r="B10" s="6"/>
      <c r="C10" s="6"/>
      <c r="D10" s="6"/>
      <c r="E10" s="7">
        <f t="shared" si="3"/>
        <v>0</v>
      </c>
      <c r="F10" s="8"/>
      <c r="G10" s="9"/>
      <c r="H10" s="9"/>
      <c r="I10" s="9"/>
      <c r="J10" s="9"/>
      <c r="K10" s="9"/>
      <c r="L10" s="6"/>
      <c r="M10" s="8"/>
      <c r="N10" s="10">
        <f>SUM($E$2:E10)</f>
        <v>0</v>
      </c>
      <c r="O10" s="10">
        <f>SUM($G$2:G10)</f>
        <v>0</v>
      </c>
      <c r="P10" s="11" t="e">
        <f t="shared" si="0"/>
        <v>#DIV/0!</v>
      </c>
      <c r="Q10" s="10">
        <f>SUM($G$2:H10)</f>
        <v>0</v>
      </c>
      <c r="R10" s="11" t="e">
        <f t="shared" si="1"/>
        <v>#DIV/0!</v>
      </c>
      <c r="S10" s="11" t="e">
        <f t="shared" si="2"/>
        <v>#DIV/0!</v>
      </c>
      <c r="T10" s="12"/>
      <c r="U10" s="12"/>
      <c r="V10" s="12"/>
      <c r="W10" s="12"/>
    </row>
    <row r="11" spans="1:23" ht="15.6">
      <c r="A11" s="5">
        <v>42644</v>
      </c>
      <c r="B11" s="6"/>
      <c r="C11" s="6"/>
      <c r="D11" s="6"/>
      <c r="E11" s="7">
        <f>SUM(B11:D11)</f>
        <v>0</v>
      </c>
      <c r="F11" s="8"/>
      <c r="G11" s="9"/>
      <c r="H11" s="9"/>
      <c r="I11" s="9"/>
      <c r="J11" s="9"/>
      <c r="K11" s="9"/>
      <c r="L11" s="6"/>
      <c r="M11" s="8"/>
      <c r="N11" s="10">
        <f>SUM($E$2:E11)</f>
        <v>0</v>
      </c>
      <c r="O11" s="10">
        <f>SUM($G$2:G11)</f>
        <v>0</v>
      </c>
      <c r="P11" s="11" t="e">
        <f t="shared" si="0"/>
        <v>#DIV/0!</v>
      </c>
      <c r="Q11" s="10">
        <f>SUM($G$2:H11)</f>
        <v>0</v>
      </c>
      <c r="R11" s="11" t="e">
        <f t="shared" si="1"/>
        <v>#DIV/0!</v>
      </c>
      <c r="S11" s="11" t="e">
        <f t="shared" si="2"/>
        <v>#DIV/0!</v>
      </c>
      <c r="T11" s="12"/>
      <c r="U11" s="12"/>
      <c r="V11" s="12"/>
      <c r="W11" s="12"/>
    </row>
    <row r="12" spans="1:23" ht="15.6">
      <c r="A12" s="5">
        <v>42675</v>
      </c>
      <c r="B12" s="6"/>
      <c r="C12" s="6"/>
      <c r="D12" s="6"/>
      <c r="E12" s="7">
        <f t="shared" ref="E12:E35" si="4">SUM(B12:D12)</f>
        <v>0</v>
      </c>
      <c r="F12" s="8"/>
      <c r="G12" s="9"/>
      <c r="H12" s="9"/>
      <c r="I12" s="9"/>
      <c r="J12" s="9"/>
      <c r="K12" s="9"/>
      <c r="L12" s="6"/>
      <c r="M12" s="8"/>
      <c r="N12" s="10">
        <f>SUM($E$2:E12)</f>
        <v>0</v>
      </c>
      <c r="O12" s="10">
        <f>SUM($G$2:G12)</f>
        <v>0</v>
      </c>
      <c r="P12" s="11" t="e">
        <f>(O12*1000000)/N12</f>
        <v>#DIV/0!</v>
      </c>
      <c r="Q12" s="10">
        <f>SUM($G$2:H12)</f>
        <v>0</v>
      </c>
      <c r="R12" s="11" t="e">
        <f t="shared" si="1"/>
        <v>#DIV/0!</v>
      </c>
      <c r="S12" s="11" t="e">
        <f t="shared" si="2"/>
        <v>#DIV/0!</v>
      </c>
      <c r="T12" s="12"/>
      <c r="U12" s="12"/>
      <c r="V12" s="12"/>
      <c r="W12" s="12"/>
    </row>
    <row r="13" spans="1:23" ht="15.6">
      <c r="A13" s="5">
        <v>42705</v>
      </c>
      <c r="B13" s="13"/>
      <c r="C13" s="13"/>
      <c r="D13" s="6"/>
      <c r="E13" s="7">
        <f t="shared" si="4"/>
        <v>0</v>
      </c>
      <c r="F13" s="8"/>
      <c r="G13" s="9"/>
      <c r="H13" s="9"/>
      <c r="I13" s="9"/>
      <c r="J13" s="9"/>
      <c r="K13" s="9"/>
      <c r="L13" s="6"/>
      <c r="M13" s="8"/>
      <c r="N13" s="10">
        <f>SUM($E$2:E13)</f>
        <v>0</v>
      </c>
      <c r="O13" s="10">
        <f>SUM($G$2:G13)</f>
        <v>0</v>
      </c>
      <c r="P13" s="11" t="e">
        <f t="shared" si="0"/>
        <v>#DIV/0!</v>
      </c>
      <c r="Q13" s="10">
        <f>SUM($G$2:H13)</f>
        <v>0</v>
      </c>
      <c r="R13" s="11" t="e">
        <f>(Q13*1000000)/N13</f>
        <v>#DIV/0!</v>
      </c>
      <c r="S13" s="11" t="e">
        <f t="shared" si="2"/>
        <v>#DIV/0!</v>
      </c>
      <c r="T13" s="12"/>
      <c r="U13" s="12"/>
      <c r="V13" s="12"/>
      <c r="W13" s="12"/>
    </row>
    <row r="14" spans="1:23" ht="15.6">
      <c r="A14" s="5">
        <v>42736</v>
      </c>
      <c r="B14" s="6"/>
      <c r="C14" s="6"/>
      <c r="D14" s="6"/>
      <c r="E14" s="7">
        <f t="shared" si="4"/>
        <v>0</v>
      </c>
      <c r="F14" s="8"/>
      <c r="G14" s="9"/>
      <c r="H14" s="9"/>
      <c r="I14" s="9"/>
      <c r="J14" s="9"/>
      <c r="K14" s="9"/>
      <c r="L14" s="6"/>
      <c r="M14" s="8"/>
      <c r="N14" s="10">
        <f>SUM(E3:E14)</f>
        <v>0</v>
      </c>
      <c r="O14" s="10">
        <f>SUM(G3:G14)</f>
        <v>0</v>
      </c>
      <c r="P14" s="11" t="e">
        <f t="shared" si="0"/>
        <v>#DIV/0!</v>
      </c>
      <c r="Q14" s="10">
        <f>SUM(G3:H14)</f>
        <v>0</v>
      </c>
      <c r="R14" s="11" t="e">
        <f t="shared" ref="R14:R56" si="5">(Q14*1000000)/N14</f>
        <v>#DIV/0!</v>
      </c>
      <c r="S14" s="11" t="e">
        <f t="shared" si="2"/>
        <v>#DIV/0!</v>
      </c>
      <c r="T14" s="12">
        <v>4.25</v>
      </c>
      <c r="U14" s="12"/>
      <c r="V14" s="12"/>
      <c r="W14" s="12"/>
    </row>
    <row r="15" spans="1:23" ht="15.6">
      <c r="A15" s="5">
        <v>42767</v>
      </c>
      <c r="B15" s="6"/>
      <c r="C15" s="6"/>
      <c r="D15" s="6"/>
      <c r="E15" s="7">
        <f t="shared" si="4"/>
        <v>0</v>
      </c>
      <c r="F15" s="8"/>
      <c r="G15" s="9"/>
      <c r="H15" s="9"/>
      <c r="I15" s="9"/>
      <c r="J15" s="9"/>
      <c r="K15" s="9"/>
      <c r="L15" s="6"/>
      <c r="M15" s="8"/>
      <c r="N15" s="10">
        <f t="shared" ref="N15:N56" si="6">SUM(E4:E15)</f>
        <v>0</v>
      </c>
      <c r="O15" s="10">
        <f t="shared" ref="O15:O49" si="7">SUM(G4:G15)</f>
        <v>0</v>
      </c>
      <c r="P15" s="11" t="e">
        <f t="shared" si="0"/>
        <v>#DIV/0!</v>
      </c>
      <c r="Q15" s="10">
        <f t="shared" ref="Q15:Q49" si="8">SUM(G4:H15)</f>
        <v>0</v>
      </c>
      <c r="R15" s="11" t="e">
        <f t="shared" si="5"/>
        <v>#DIV/0!</v>
      </c>
      <c r="S15" s="11" t="e">
        <f t="shared" si="2"/>
        <v>#DIV/0!</v>
      </c>
      <c r="T15" s="12">
        <v>4.25</v>
      </c>
      <c r="U15" s="12"/>
      <c r="V15" s="12"/>
      <c r="W15" s="12"/>
    </row>
    <row r="16" spans="1:23" ht="15.6">
      <c r="A16" s="5">
        <v>42795</v>
      </c>
      <c r="B16" s="6"/>
      <c r="C16" s="6"/>
      <c r="D16" s="6"/>
      <c r="E16" s="7">
        <f t="shared" si="4"/>
        <v>0</v>
      </c>
      <c r="F16" s="8"/>
      <c r="G16" s="9"/>
      <c r="H16" s="9"/>
      <c r="I16" s="9"/>
      <c r="J16" s="9"/>
      <c r="K16" s="9"/>
      <c r="L16" s="6"/>
      <c r="M16" s="8"/>
      <c r="N16" s="10">
        <f t="shared" si="6"/>
        <v>0</v>
      </c>
      <c r="O16" s="10">
        <f t="shared" si="7"/>
        <v>0</v>
      </c>
      <c r="P16" s="11" t="e">
        <f>(O16*1000000)/N16</f>
        <v>#DIV/0!</v>
      </c>
      <c r="Q16" s="10">
        <f t="shared" si="8"/>
        <v>0</v>
      </c>
      <c r="R16" s="11" t="e">
        <f t="shared" si="5"/>
        <v>#DIV/0!</v>
      </c>
      <c r="S16" s="11" t="e">
        <f t="shared" si="2"/>
        <v>#DIV/0!</v>
      </c>
      <c r="T16" s="12">
        <v>4.25</v>
      </c>
      <c r="U16" s="12"/>
      <c r="V16" s="12"/>
      <c r="W16" s="12"/>
    </row>
    <row r="17" spans="1:23" ht="15.6">
      <c r="A17" s="5">
        <v>42826</v>
      </c>
      <c r="B17" s="6"/>
      <c r="C17" s="6"/>
      <c r="D17" s="6"/>
      <c r="E17" s="7">
        <f t="shared" si="4"/>
        <v>0</v>
      </c>
      <c r="F17" s="8"/>
      <c r="G17" s="9"/>
      <c r="H17" s="9"/>
      <c r="I17" s="9"/>
      <c r="J17" s="9"/>
      <c r="K17" s="9"/>
      <c r="L17" s="6"/>
      <c r="M17" s="8"/>
      <c r="N17" s="10">
        <f t="shared" si="6"/>
        <v>0</v>
      </c>
      <c r="O17" s="10">
        <f>SUM(G6:G17)</f>
        <v>0</v>
      </c>
      <c r="P17" s="11" t="e">
        <f t="shared" ref="P17:P56" si="9">(O17*1000000)/N17</f>
        <v>#DIV/0!</v>
      </c>
      <c r="Q17" s="10">
        <f>SUM(G6:H17)</f>
        <v>0</v>
      </c>
      <c r="R17" s="11" t="e">
        <f t="shared" si="5"/>
        <v>#DIV/0!</v>
      </c>
      <c r="S17" s="11" t="e">
        <f t="shared" si="2"/>
        <v>#DIV/0!</v>
      </c>
      <c r="T17" s="12">
        <v>4.25</v>
      </c>
      <c r="U17" s="12"/>
      <c r="V17" s="12"/>
      <c r="W17" s="12"/>
    </row>
    <row r="18" spans="1:23" ht="15.6">
      <c r="A18" s="5">
        <v>42856</v>
      </c>
      <c r="B18" s="6"/>
      <c r="C18" s="6"/>
      <c r="D18" s="6"/>
      <c r="E18" s="7">
        <f t="shared" si="4"/>
        <v>0</v>
      </c>
      <c r="F18" s="8"/>
      <c r="G18" s="9"/>
      <c r="H18" s="9"/>
      <c r="I18" s="9"/>
      <c r="J18" s="9"/>
      <c r="K18" s="9"/>
      <c r="L18" s="6"/>
      <c r="M18" s="8"/>
      <c r="N18" s="10">
        <f t="shared" si="6"/>
        <v>0</v>
      </c>
      <c r="O18" s="10">
        <f t="shared" si="7"/>
        <v>0</v>
      </c>
      <c r="P18" s="11" t="e">
        <f t="shared" si="9"/>
        <v>#DIV/0!</v>
      </c>
      <c r="Q18" s="10">
        <f t="shared" si="8"/>
        <v>0</v>
      </c>
      <c r="R18" s="11" t="e">
        <f t="shared" si="5"/>
        <v>#DIV/0!</v>
      </c>
      <c r="S18" s="11" t="e">
        <f t="shared" si="2"/>
        <v>#DIV/0!</v>
      </c>
      <c r="T18" s="12">
        <v>4.25</v>
      </c>
      <c r="U18" s="12"/>
      <c r="V18" s="12"/>
      <c r="W18" s="12"/>
    </row>
    <row r="19" spans="1:23" ht="15.6">
      <c r="A19" s="5">
        <v>42887</v>
      </c>
      <c r="B19" s="6"/>
      <c r="C19" s="6"/>
      <c r="D19" s="6"/>
      <c r="E19" s="7">
        <f t="shared" si="4"/>
        <v>0</v>
      </c>
      <c r="F19" s="8"/>
      <c r="G19" s="9"/>
      <c r="H19" s="9"/>
      <c r="I19" s="9"/>
      <c r="J19" s="9"/>
      <c r="K19" s="9"/>
      <c r="L19" s="6"/>
      <c r="M19" s="8"/>
      <c r="N19" s="10">
        <f t="shared" si="6"/>
        <v>0</v>
      </c>
      <c r="O19" s="10">
        <f t="shared" si="7"/>
        <v>0</v>
      </c>
      <c r="P19" s="11" t="e">
        <f t="shared" si="9"/>
        <v>#DIV/0!</v>
      </c>
      <c r="Q19" s="10">
        <f t="shared" si="8"/>
        <v>0</v>
      </c>
      <c r="R19" s="11" t="e">
        <f t="shared" si="5"/>
        <v>#DIV/0!</v>
      </c>
      <c r="S19" s="11" t="e">
        <f t="shared" si="2"/>
        <v>#DIV/0!</v>
      </c>
      <c r="T19" s="12">
        <v>4.25</v>
      </c>
      <c r="U19" s="12"/>
      <c r="V19" s="12"/>
      <c r="W19" s="12"/>
    </row>
    <row r="20" spans="1:23" ht="15.6">
      <c r="A20" s="5">
        <v>42917</v>
      </c>
      <c r="B20" s="6"/>
      <c r="C20" s="6"/>
      <c r="D20" s="6"/>
      <c r="E20" s="7">
        <f t="shared" si="4"/>
        <v>0</v>
      </c>
      <c r="F20" s="8"/>
      <c r="G20" s="9"/>
      <c r="H20" s="9"/>
      <c r="I20" s="9"/>
      <c r="J20" s="9"/>
      <c r="K20" s="9"/>
      <c r="L20" s="6"/>
      <c r="M20" s="8"/>
      <c r="N20" s="10">
        <f t="shared" si="6"/>
        <v>0</v>
      </c>
      <c r="O20" s="10">
        <f>SUM(G9:G20)</f>
        <v>0</v>
      </c>
      <c r="P20" s="11" t="e">
        <f>(O20*1000000)/N20</f>
        <v>#DIV/0!</v>
      </c>
      <c r="Q20" s="10">
        <f t="shared" si="8"/>
        <v>0</v>
      </c>
      <c r="R20" s="11" t="e">
        <f t="shared" si="5"/>
        <v>#DIV/0!</v>
      </c>
      <c r="S20" s="11" t="e">
        <f t="shared" si="2"/>
        <v>#DIV/0!</v>
      </c>
      <c r="T20" s="12">
        <v>4.25</v>
      </c>
      <c r="U20" s="12"/>
      <c r="V20" s="12"/>
      <c r="W20" s="12"/>
    </row>
    <row r="21" spans="1:23" ht="15.6">
      <c r="A21" s="5">
        <v>42948</v>
      </c>
      <c r="B21" s="6"/>
      <c r="C21" s="6"/>
      <c r="D21" s="6"/>
      <c r="E21" s="7">
        <f t="shared" si="4"/>
        <v>0</v>
      </c>
      <c r="F21" s="8"/>
      <c r="G21" s="9"/>
      <c r="H21" s="9"/>
      <c r="I21" s="9"/>
      <c r="J21" s="9"/>
      <c r="K21" s="9"/>
      <c r="L21" s="6"/>
      <c r="M21" s="8"/>
      <c r="N21" s="10">
        <f t="shared" si="6"/>
        <v>0</v>
      </c>
      <c r="O21" s="10">
        <f t="shared" si="7"/>
        <v>0</v>
      </c>
      <c r="P21" s="11" t="e">
        <f t="shared" si="9"/>
        <v>#DIV/0!</v>
      </c>
      <c r="Q21" s="10">
        <f t="shared" si="8"/>
        <v>0</v>
      </c>
      <c r="R21" s="11" t="e">
        <f t="shared" si="5"/>
        <v>#DIV/0!</v>
      </c>
      <c r="S21" s="11" t="e">
        <f t="shared" si="2"/>
        <v>#DIV/0!</v>
      </c>
      <c r="T21" s="12">
        <v>4.25</v>
      </c>
      <c r="U21" s="12"/>
      <c r="V21" s="12"/>
      <c r="W21" s="12"/>
    </row>
    <row r="22" spans="1:23" ht="15.6">
      <c r="A22" s="5">
        <v>42979</v>
      </c>
      <c r="B22" s="6"/>
      <c r="C22" s="6"/>
      <c r="D22" s="6"/>
      <c r="E22" s="7">
        <f t="shared" si="4"/>
        <v>0</v>
      </c>
      <c r="F22" s="8"/>
      <c r="G22" s="9"/>
      <c r="H22" s="9"/>
      <c r="I22" s="9"/>
      <c r="J22" s="9"/>
      <c r="K22" s="9"/>
      <c r="L22" s="6"/>
      <c r="M22" s="8"/>
      <c r="N22" s="10">
        <f t="shared" si="6"/>
        <v>0</v>
      </c>
      <c r="O22" s="10">
        <f t="shared" si="7"/>
        <v>0</v>
      </c>
      <c r="P22" s="11" t="e">
        <f t="shared" si="9"/>
        <v>#DIV/0!</v>
      </c>
      <c r="Q22" s="10">
        <f t="shared" si="8"/>
        <v>0</v>
      </c>
      <c r="R22" s="11" t="e">
        <f t="shared" si="5"/>
        <v>#DIV/0!</v>
      </c>
      <c r="S22" s="11" t="e">
        <f t="shared" si="2"/>
        <v>#DIV/0!</v>
      </c>
      <c r="T22" s="12">
        <v>4.25</v>
      </c>
      <c r="U22" s="12"/>
      <c r="V22" s="12"/>
      <c r="W22" s="12"/>
    </row>
    <row r="23" spans="1:23" ht="15.6">
      <c r="A23" s="5">
        <v>43009</v>
      </c>
      <c r="B23" s="6"/>
      <c r="C23" s="6"/>
      <c r="D23" s="6"/>
      <c r="E23" s="7">
        <f t="shared" si="4"/>
        <v>0</v>
      </c>
      <c r="F23" s="8"/>
      <c r="G23" s="9"/>
      <c r="H23" s="9"/>
      <c r="I23" s="9"/>
      <c r="J23" s="9"/>
      <c r="K23" s="9"/>
      <c r="L23" s="6"/>
      <c r="M23" s="8"/>
      <c r="N23" s="10">
        <f t="shared" si="6"/>
        <v>0</v>
      </c>
      <c r="O23" s="10">
        <f t="shared" si="7"/>
        <v>0</v>
      </c>
      <c r="P23" s="11" t="e">
        <f t="shared" si="9"/>
        <v>#DIV/0!</v>
      </c>
      <c r="Q23" s="10">
        <f t="shared" si="8"/>
        <v>0</v>
      </c>
      <c r="R23" s="11" t="e">
        <f t="shared" si="5"/>
        <v>#DIV/0!</v>
      </c>
      <c r="S23" s="11" t="e">
        <f t="shared" si="2"/>
        <v>#DIV/0!</v>
      </c>
      <c r="T23" s="12">
        <v>4.25</v>
      </c>
      <c r="U23" s="12"/>
      <c r="V23" s="12"/>
      <c r="W23" s="12"/>
    </row>
    <row r="24" spans="1:23" ht="15.6">
      <c r="A24" s="5">
        <v>43040</v>
      </c>
      <c r="B24" s="6"/>
      <c r="C24" s="6"/>
      <c r="D24" s="6"/>
      <c r="E24" s="7">
        <f t="shared" si="4"/>
        <v>0</v>
      </c>
      <c r="F24" s="8"/>
      <c r="G24" s="9"/>
      <c r="H24" s="9"/>
      <c r="I24" s="9"/>
      <c r="J24" s="9"/>
      <c r="K24" s="9"/>
      <c r="L24" s="6"/>
      <c r="M24" s="8"/>
      <c r="N24" s="10">
        <f t="shared" si="6"/>
        <v>0</v>
      </c>
      <c r="O24" s="10">
        <f t="shared" si="7"/>
        <v>0</v>
      </c>
      <c r="P24" s="11" t="e">
        <f t="shared" si="9"/>
        <v>#DIV/0!</v>
      </c>
      <c r="Q24" s="10">
        <f t="shared" si="8"/>
        <v>0</v>
      </c>
      <c r="R24" s="11" t="e">
        <f t="shared" si="5"/>
        <v>#DIV/0!</v>
      </c>
      <c r="S24" s="11" t="e">
        <f t="shared" si="2"/>
        <v>#DIV/0!</v>
      </c>
      <c r="T24" s="12">
        <v>4.25</v>
      </c>
      <c r="U24" s="12"/>
      <c r="V24" s="12"/>
      <c r="W24" s="12"/>
    </row>
    <row r="25" spans="1:23" ht="15.6">
      <c r="A25" s="5">
        <v>43070</v>
      </c>
      <c r="B25" s="13"/>
      <c r="C25" s="13"/>
      <c r="D25" s="13"/>
      <c r="E25" s="7">
        <f t="shared" si="4"/>
        <v>0</v>
      </c>
      <c r="F25" s="8"/>
      <c r="G25" s="9"/>
      <c r="H25" s="9"/>
      <c r="I25" s="9"/>
      <c r="J25" s="6"/>
      <c r="K25" s="6"/>
      <c r="L25" s="6"/>
      <c r="M25" s="8"/>
      <c r="N25" s="10">
        <f t="shared" si="6"/>
        <v>0</v>
      </c>
      <c r="O25" s="10">
        <f t="shared" si="7"/>
        <v>0</v>
      </c>
      <c r="P25" s="11" t="e">
        <f t="shared" si="9"/>
        <v>#DIV/0!</v>
      </c>
      <c r="Q25" s="10">
        <f t="shared" si="8"/>
        <v>0</v>
      </c>
      <c r="R25" s="11" t="e">
        <f t="shared" si="5"/>
        <v>#DIV/0!</v>
      </c>
      <c r="S25" s="11" t="e">
        <f t="shared" si="2"/>
        <v>#DIV/0!</v>
      </c>
      <c r="T25" s="12">
        <v>4.25</v>
      </c>
      <c r="U25" s="12"/>
      <c r="V25" s="12"/>
      <c r="W25" s="12"/>
    </row>
    <row r="26" spans="1:23" ht="15.6">
      <c r="A26" s="5">
        <v>43101</v>
      </c>
      <c r="B26" s="6"/>
      <c r="C26" s="6"/>
      <c r="D26" s="6"/>
      <c r="E26" s="7">
        <f t="shared" si="4"/>
        <v>0</v>
      </c>
      <c r="F26" s="8"/>
      <c r="G26" s="9"/>
      <c r="H26" s="9"/>
      <c r="I26" s="9"/>
      <c r="J26" s="6"/>
      <c r="K26" s="6"/>
      <c r="L26" s="6"/>
      <c r="M26" s="8"/>
      <c r="N26" s="10">
        <f t="shared" si="6"/>
        <v>0</v>
      </c>
      <c r="O26" s="10">
        <f t="shared" ref="O26:O36" si="10">SUM(G15:G26)</f>
        <v>0</v>
      </c>
      <c r="P26" s="11" t="e">
        <f t="shared" si="9"/>
        <v>#DIV/0!</v>
      </c>
      <c r="Q26" s="10">
        <f t="shared" ref="Q26:Q36" si="11">SUM(G15:H26)</f>
        <v>0</v>
      </c>
      <c r="R26" s="11" t="e">
        <f t="shared" si="5"/>
        <v>#DIV/0!</v>
      </c>
      <c r="S26" s="11" t="e">
        <f t="shared" si="2"/>
        <v>#DIV/0!</v>
      </c>
      <c r="T26" s="12"/>
      <c r="U26" s="12">
        <v>4</v>
      </c>
      <c r="V26" s="12"/>
      <c r="W26" s="12"/>
    </row>
    <row r="27" spans="1:23" ht="15.6">
      <c r="A27" s="5">
        <v>43132</v>
      </c>
      <c r="B27" s="6"/>
      <c r="C27" s="6"/>
      <c r="D27" s="6"/>
      <c r="E27" s="7">
        <f t="shared" si="4"/>
        <v>0</v>
      </c>
      <c r="F27" s="8"/>
      <c r="G27" s="9"/>
      <c r="H27" s="9"/>
      <c r="I27" s="9"/>
      <c r="J27" s="6"/>
      <c r="K27" s="6"/>
      <c r="L27" s="6"/>
      <c r="M27" s="8"/>
      <c r="N27" s="10">
        <f t="shared" si="6"/>
        <v>0</v>
      </c>
      <c r="O27" s="10">
        <f t="shared" si="10"/>
        <v>0</v>
      </c>
      <c r="P27" s="11" t="e">
        <f t="shared" si="9"/>
        <v>#DIV/0!</v>
      </c>
      <c r="Q27" s="10">
        <f t="shared" si="11"/>
        <v>0</v>
      </c>
      <c r="R27" s="11" t="e">
        <f t="shared" si="5"/>
        <v>#DIV/0!</v>
      </c>
      <c r="S27" s="11" t="e">
        <f t="shared" si="2"/>
        <v>#DIV/0!</v>
      </c>
      <c r="T27" s="12"/>
      <c r="U27" s="12">
        <v>4</v>
      </c>
      <c r="V27" s="12"/>
      <c r="W27" s="12"/>
    </row>
    <row r="28" spans="1:23" ht="15.6">
      <c r="A28" s="5">
        <v>43160</v>
      </c>
      <c r="B28" s="6"/>
      <c r="C28" s="6"/>
      <c r="D28" s="6"/>
      <c r="E28" s="7">
        <f t="shared" si="4"/>
        <v>0</v>
      </c>
      <c r="F28" s="8"/>
      <c r="G28" s="9"/>
      <c r="H28" s="9"/>
      <c r="I28" s="9"/>
      <c r="J28" s="6"/>
      <c r="K28" s="6"/>
      <c r="L28" s="6"/>
      <c r="M28" s="8"/>
      <c r="N28" s="10">
        <f t="shared" si="6"/>
        <v>0</v>
      </c>
      <c r="O28" s="10">
        <f t="shared" si="10"/>
        <v>0</v>
      </c>
      <c r="P28" s="11" t="e">
        <f t="shared" si="9"/>
        <v>#DIV/0!</v>
      </c>
      <c r="Q28" s="10">
        <f t="shared" si="11"/>
        <v>0</v>
      </c>
      <c r="R28" s="11" t="e">
        <f t="shared" si="5"/>
        <v>#DIV/0!</v>
      </c>
      <c r="S28" s="11" t="e">
        <f t="shared" si="2"/>
        <v>#DIV/0!</v>
      </c>
      <c r="T28" s="12"/>
      <c r="U28" s="12">
        <v>4</v>
      </c>
      <c r="V28" s="12"/>
      <c r="W28" s="12"/>
    </row>
    <row r="29" spans="1:23" ht="15.6">
      <c r="A29" s="5">
        <v>43191</v>
      </c>
      <c r="B29" s="6"/>
      <c r="C29" s="6"/>
      <c r="D29" s="6"/>
      <c r="E29" s="7">
        <f t="shared" si="4"/>
        <v>0</v>
      </c>
      <c r="F29" s="8"/>
      <c r="G29" s="9"/>
      <c r="H29" s="9"/>
      <c r="I29" s="9"/>
      <c r="J29" s="6"/>
      <c r="K29" s="6"/>
      <c r="L29" s="6"/>
      <c r="M29" s="8"/>
      <c r="N29" s="10">
        <f t="shared" si="6"/>
        <v>0</v>
      </c>
      <c r="O29" s="10">
        <f t="shared" si="10"/>
        <v>0</v>
      </c>
      <c r="P29" s="11" t="e">
        <f t="shared" si="9"/>
        <v>#DIV/0!</v>
      </c>
      <c r="Q29" s="10">
        <f t="shared" si="11"/>
        <v>0</v>
      </c>
      <c r="R29" s="11" t="e">
        <f t="shared" si="5"/>
        <v>#DIV/0!</v>
      </c>
      <c r="S29" s="11" t="e">
        <f t="shared" si="2"/>
        <v>#DIV/0!</v>
      </c>
      <c r="T29" s="12"/>
      <c r="U29" s="12">
        <v>4</v>
      </c>
      <c r="V29" s="12"/>
      <c r="W29" s="12"/>
    </row>
    <row r="30" spans="1:23" ht="15.6">
      <c r="A30" s="5">
        <v>43221</v>
      </c>
      <c r="B30" s="6"/>
      <c r="C30" s="6"/>
      <c r="D30" s="6"/>
      <c r="E30" s="7">
        <f t="shared" si="4"/>
        <v>0</v>
      </c>
      <c r="F30" s="8"/>
      <c r="G30" s="9"/>
      <c r="H30" s="9"/>
      <c r="I30" s="9"/>
      <c r="J30" s="6"/>
      <c r="K30" s="6"/>
      <c r="L30" s="6"/>
      <c r="M30" s="8"/>
      <c r="N30" s="10">
        <f t="shared" si="6"/>
        <v>0</v>
      </c>
      <c r="O30" s="10">
        <f t="shared" si="10"/>
        <v>0</v>
      </c>
      <c r="P30" s="11" t="e">
        <f t="shared" si="9"/>
        <v>#DIV/0!</v>
      </c>
      <c r="Q30" s="10">
        <f t="shared" si="11"/>
        <v>0</v>
      </c>
      <c r="R30" s="11" t="e">
        <f t="shared" si="5"/>
        <v>#DIV/0!</v>
      </c>
      <c r="S30" s="11" t="e">
        <f t="shared" si="2"/>
        <v>#DIV/0!</v>
      </c>
      <c r="T30" s="12"/>
      <c r="U30" s="12">
        <v>4</v>
      </c>
      <c r="V30" s="12"/>
      <c r="W30" s="12"/>
    </row>
    <row r="31" spans="1:23" ht="15.6">
      <c r="A31" s="5">
        <v>43252</v>
      </c>
      <c r="B31" s="6"/>
      <c r="C31" s="6"/>
      <c r="D31" s="6"/>
      <c r="E31" s="7">
        <f t="shared" si="4"/>
        <v>0</v>
      </c>
      <c r="F31" s="8"/>
      <c r="G31" s="9"/>
      <c r="H31" s="9"/>
      <c r="I31" s="9"/>
      <c r="J31" s="6"/>
      <c r="K31" s="6"/>
      <c r="L31" s="6"/>
      <c r="M31" s="8"/>
      <c r="N31" s="10">
        <f t="shared" si="6"/>
        <v>0</v>
      </c>
      <c r="O31" s="10">
        <f t="shared" si="10"/>
        <v>0</v>
      </c>
      <c r="P31" s="11" t="e">
        <f t="shared" si="9"/>
        <v>#DIV/0!</v>
      </c>
      <c r="Q31" s="10">
        <f t="shared" si="11"/>
        <v>0</v>
      </c>
      <c r="R31" s="11" t="e">
        <f t="shared" si="5"/>
        <v>#DIV/0!</v>
      </c>
      <c r="S31" s="11" t="e">
        <f t="shared" si="2"/>
        <v>#DIV/0!</v>
      </c>
      <c r="T31" s="12"/>
      <c r="U31" s="12">
        <v>4</v>
      </c>
      <c r="V31" s="12"/>
      <c r="W31" s="12"/>
    </row>
    <row r="32" spans="1:23" ht="15.6">
      <c r="A32" s="5">
        <v>43282</v>
      </c>
      <c r="B32" s="6"/>
      <c r="C32" s="6"/>
      <c r="D32" s="6"/>
      <c r="E32" s="7">
        <f t="shared" si="4"/>
        <v>0</v>
      </c>
      <c r="F32" s="8"/>
      <c r="G32" s="9"/>
      <c r="H32" s="9"/>
      <c r="I32" s="9"/>
      <c r="J32" s="6"/>
      <c r="K32" s="6"/>
      <c r="L32" s="6"/>
      <c r="M32" s="8"/>
      <c r="N32" s="10">
        <f t="shared" si="6"/>
        <v>0</v>
      </c>
      <c r="O32" s="10">
        <f t="shared" si="10"/>
        <v>0</v>
      </c>
      <c r="P32" s="11" t="e">
        <f t="shared" si="9"/>
        <v>#DIV/0!</v>
      </c>
      <c r="Q32" s="10">
        <f t="shared" si="11"/>
        <v>0</v>
      </c>
      <c r="R32" s="11" t="e">
        <f t="shared" si="5"/>
        <v>#DIV/0!</v>
      </c>
      <c r="S32" s="11" t="e">
        <f t="shared" si="2"/>
        <v>#DIV/0!</v>
      </c>
      <c r="T32" s="12"/>
      <c r="U32" s="12">
        <v>4</v>
      </c>
      <c r="V32" s="12"/>
      <c r="W32" s="12"/>
    </row>
    <row r="33" spans="1:23" ht="15.6">
      <c r="A33" s="5">
        <v>43313</v>
      </c>
      <c r="B33" s="6"/>
      <c r="C33" s="6"/>
      <c r="D33" s="6"/>
      <c r="E33" s="7">
        <f t="shared" si="4"/>
        <v>0</v>
      </c>
      <c r="F33" s="8"/>
      <c r="G33" s="9"/>
      <c r="H33" s="9"/>
      <c r="I33" s="9"/>
      <c r="J33" s="6"/>
      <c r="K33" s="6"/>
      <c r="L33" s="6"/>
      <c r="M33" s="8"/>
      <c r="N33" s="10">
        <f t="shared" si="6"/>
        <v>0</v>
      </c>
      <c r="O33" s="10">
        <f t="shared" si="10"/>
        <v>0</v>
      </c>
      <c r="P33" s="11" t="e">
        <f t="shared" si="9"/>
        <v>#DIV/0!</v>
      </c>
      <c r="Q33" s="10">
        <f t="shared" si="11"/>
        <v>0</v>
      </c>
      <c r="R33" s="11" t="e">
        <f t="shared" si="5"/>
        <v>#DIV/0!</v>
      </c>
      <c r="S33" s="11" t="e">
        <f t="shared" si="2"/>
        <v>#DIV/0!</v>
      </c>
      <c r="T33" s="12"/>
      <c r="U33" s="12">
        <v>4</v>
      </c>
      <c r="V33" s="12"/>
      <c r="W33" s="12"/>
    </row>
    <row r="34" spans="1:23" ht="15.6">
      <c r="A34" s="5">
        <v>43344</v>
      </c>
      <c r="B34" s="6"/>
      <c r="C34" s="6"/>
      <c r="D34" s="6"/>
      <c r="E34" s="7">
        <f t="shared" si="4"/>
        <v>0</v>
      </c>
      <c r="G34" s="9"/>
      <c r="H34" s="9"/>
      <c r="I34" s="9"/>
      <c r="J34" s="6"/>
      <c r="K34" s="6"/>
      <c r="L34" s="6"/>
      <c r="N34" s="10">
        <f t="shared" si="6"/>
        <v>0</v>
      </c>
      <c r="O34" s="10">
        <f t="shared" si="10"/>
        <v>0</v>
      </c>
      <c r="P34" s="11" t="e">
        <f t="shared" si="9"/>
        <v>#DIV/0!</v>
      </c>
      <c r="Q34" s="10">
        <f t="shared" si="11"/>
        <v>0</v>
      </c>
      <c r="R34" s="11" t="e">
        <f t="shared" si="5"/>
        <v>#DIV/0!</v>
      </c>
      <c r="S34" s="11" t="e">
        <f t="shared" si="2"/>
        <v>#DIV/0!</v>
      </c>
      <c r="T34" s="1"/>
      <c r="U34" s="1">
        <v>4</v>
      </c>
      <c r="V34" s="1"/>
      <c r="W34" s="1"/>
    </row>
    <row r="35" spans="1:23" ht="15.6">
      <c r="A35" s="5">
        <v>43374</v>
      </c>
      <c r="B35" s="6"/>
      <c r="C35" s="6"/>
      <c r="D35" s="6"/>
      <c r="E35" s="7">
        <f t="shared" si="4"/>
        <v>0</v>
      </c>
      <c r="G35" s="9"/>
      <c r="H35" s="9"/>
      <c r="I35" s="9"/>
      <c r="J35" s="6"/>
      <c r="K35" s="6"/>
      <c r="L35" s="6"/>
      <c r="N35" s="10">
        <f t="shared" si="6"/>
        <v>0</v>
      </c>
      <c r="O35" s="10">
        <f t="shared" si="10"/>
        <v>0</v>
      </c>
      <c r="P35" s="11" t="e">
        <f t="shared" si="9"/>
        <v>#DIV/0!</v>
      </c>
      <c r="Q35" s="10">
        <f t="shared" si="11"/>
        <v>0</v>
      </c>
      <c r="R35" s="11" t="e">
        <f t="shared" si="5"/>
        <v>#DIV/0!</v>
      </c>
      <c r="S35" s="11" t="e">
        <f t="shared" si="2"/>
        <v>#DIV/0!</v>
      </c>
      <c r="T35" s="1"/>
      <c r="U35" s="1">
        <v>4</v>
      </c>
      <c r="V35" s="1"/>
      <c r="W35" s="1"/>
    </row>
    <row r="36" spans="1:23">
      <c r="A36" s="5">
        <v>43405</v>
      </c>
      <c r="B36" s="6"/>
      <c r="C36" s="6"/>
      <c r="D36" s="6"/>
      <c r="E36" s="14">
        <f t="shared" ref="E36:E56" si="12">SUM(B36:D36)</f>
        <v>0</v>
      </c>
      <c r="G36" s="6"/>
      <c r="H36" s="6"/>
      <c r="I36" s="6"/>
      <c r="J36" s="6"/>
      <c r="K36" s="6"/>
      <c r="L36" s="6"/>
      <c r="N36" s="10">
        <f t="shared" si="6"/>
        <v>0</v>
      </c>
      <c r="O36" s="10">
        <f t="shared" si="10"/>
        <v>0</v>
      </c>
      <c r="P36" s="11" t="e">
        <f t="shared" si="9"/>
        <v>#DIV/0!</v>
      </c>
      <c r="Q36" s="10">
        <f t="shared" si="11"/>
        <v>0</v>
      </c>
      <c r="R36" s="11" t="e">
        <f t="shared" si="5"/>
        <v>#DIV/0!</v>
      </c>
      <c r="S36" s="11" t="e">
        <f t="shared" si="2"/>
        <v>#DIV/0!</v>
      </c>
      <c r="T36" s="1"/>
      <c r="U36" s="1">
        <v>4</v>
      </c>
      <c r="V36" s="1"/>
      <c r="W36" s="1"/>
    </row>
    <row r="37" spans="1:23">
      <c r="A37" s="5">
        <v>43435</v>
      </c>
      <c r="B37" s="6"/>
      <c r="C37" s="6"/>
      <c r="D37" s="6"/>
      <c r="E37" s="14">
        <f t="shared" si="12"/>
        <v>0</v>
      </c>
      <c r="G37" s="6"/>
      <c r="H37" s="6"/>
      <c r="I37" s="6"/>
      <c r="J37" s="6"/>
      <c r="K37" s="6"/>
      <c r="L37" s="6"/>
      <c r="N37" s="10">
        <f t="shared" si="6"/>
        <v>0</v>
      </c>
      <c r="O37" s="10">
        <f t="shared" si="7"/>
        <v>0</v>
      </c>
      <c r="P37" s="11" t="e">
        <f t="shared" si="9"/>
        <v>#DIV/0!</v>
      </c>
      <c r="Q37" s="10">
        <f t="shared" si="8"/>
        <v>0</v>
      </c>
      <c r="R37" s="11" t="e">
        <f t="shared" si="5"/>
        <v>#DIV/0!</v>
      </c>
      <c r="S37" s="11" t="e">
        <f t="shared" si="2"/>
        <v>#DIV/0!</v>
      </c>
      <c r="T37" s="1"/>
      <c r="U37" s="1">
        <v>4</v>
      </c>
      <c r="V37" s="1"/>
      <c r="W37" s="1"/>
    </row>
    <row r="38" spans="1:23">
      <c r="A38" s="5">
        <v>43466</v>
      </c>
      <c r="B38" s="15"/>
      <c r="C38" s="15"/>
      <c r="D38" s="6"/>
      <c r="E38" s="14">
        <f t="shared" si="12"/>
        <v>0</v>
      </c>
      <c r="G38" s="6"/>
      <c r="H38" s="6"/>
      <c r="I38" s="6"/>
      <c r="J38" s="6"/>
      <c r="K38" s="6"/>
      <c r="L38" s="6"/>
      <c r="N38" s="10">
        <f t="shared" si="6"/>
        <v>0</v>
      </c>
      <c r="O38" s="10">
        <f t="shared" si="7"/>
        <v>0</v>
      </c>
      <c r="P38" s="11" t="e">
        <f t="shared" si="9"/>
        <v>#DIV/0!</v>
      </c>
      <c r="Q38" s="10">
        <f t="shared" si="8"/>
        <v>0</v>
      </c>
      <c r="R38" s="11" t="e">
        <f t="shared" si="5"/>
        <v>#DIV/0!</v>
      </c>
      <c r="S38" s="11" t="e">
        <f t="shared" si="2"/>
        <v>#DIV/0!</v>
      </c>
      <c r="T38" s="1"/>
      <c r="U38" s="1"/>
      <c r="V38" s="1">
        <v>3.5</v>
      </c>
      <c r="W38" s="1"/>
    </row>
    <row r="39" spans="1:23">
      <c r="A39" s="5">
        <v>43497</v>
      </c>
      <c r="B39" s="6"/>
      <c r="C39" s="6"/>
      <c r="D39" s="6"/>
      <c r="E39" s="14">
        <f t="shared" si="12"/>
        <v>0</v>
      </c>
      <c r="G39" s="6"/>
      <c r="H39" s="6"/>
      <c r="I39" s="6"/>
      <c r="J39" s="6"/>
      <c r="K39" s="6"/>
      <c r="L39" s="6"/>
      <c r="N39" s="10">
        <f t="shared" si="6"/>
        <v>0</v>
      </c>
      <c r="O39" s="10">
        <f t="shared" si="7"/>
        <v>0</v>
      </c>
      <c r="P39" s="11" t="e">
        <f t="shared" si="9"/>
        <v>#DIV/0!</v>
      </c>
      <c r="Q39" s="10">
        <f t="shared" si="8"/>
        <v>0</v>
      </c>
      <c r="R39" s="11" t="e">
        <f t="shared" si="5"/>
        <v>#DIV/0!</v>
      </c>
      <c r="S39" s="11" t="e">
        <f t="shared" si="2"/>
        <v>#DIV/0!</v>
      </c>
      <c r="T39" s="1"/>
      <c r="U39" s="1"/>
      <c r="V39" s="1">
        <v>3.5</v>
      </c>
      <c r="W39" s="1"/>
    </row>
    <row r="40" spans="1:23">
      <c r="A40" s="5">
        <v>43525</v>
      </c>
      <c r="B40" s="6"/>
      <c r="C40" s="6"/>
      <c r="D40" s="6"/>
      <c r="E40" s="14">
        <f t="shared" si="12"/>
        <v>0</v>
      </c>
      <c r="G40" s="6"/>
      <c r="H40" s="6"/>
      <c r="I40" s="6"/>
      <c r="J40" s="6"/>
      <c r="K40" s="6"/>
      <c r="L40" s="6"/>
      <c r="N40" s="10">
        <f t="shared" si="6"/>
        <v>0</v>
      </c>
      <c r="O40" s="10">
        <f t="shared" si="7"/>
        <v>0</v>
      </c>
      <c r="P40" s="11" t="e">
        <f t="shared" si="9"/>
        <v>#DIV/0!</v>
      </c>
      <c r="Q40" s="10">
        <f t="shared" si="8"/>
        <v>0</v>
      </c>
      <c r="R40" s="11" t="e">
        <f t="shared" si="5"/>
        <v>#DIV/0!</v>
      </c>
      <c r="S40" s="11" t="e">
        <f t="shared" si="2"/>
        <v>#DIV/0!</v>
      </c>
      <c r="T40" s="1"/>
      <c r="U40" s="1"/>
      <c r="V40" s="1">
        <v>3.5</v>
      </c>
      <c r="W40" s="1"/>
    </row>
    <row r="41" spans="1:23">
      <c r="A41" s="5">
        <v>43556</v>
      </c>
      <c r="B41" s="6"/>
      <c r="C41" s="6"/>
      <c r="D41" s="6"/>
      <c r="E41" s="14">
        <f t="shared" si="12"/>
        <v>0</v>
      </c>
      <c r="G41" s="6"/>
      <c r="H41" s="6"/>
      <c r="I41" s="6"/>
      <c r="J41" s="6"/>
      <c r="K41" s="6"/>
      <c r="L41" s="6"/>
      <c r="N41" s="10">
        <f t="shared" si="6"/>
        <v>0</v>
      </c>
      <c r="O41" s="10">
        <f t="shared" si="7"/>
        <v>0</v>
      </c>
      <c r="P41" s="11" t="e">
        <f t="shared" si="9"/>
        <v>#DIV/0!</v>
      </c>
      <c r="Q41" s="10">
        <f t="shared" si="8"/>
        <v>0</v>
      </c>
      <c r="R41" s="11" t="e">
        <f t="shared" si="5"/>
        <v>#DIV/0!</v>
      </c>
      <c r="S41" s="11" t="e">
        <f t="shared" si="2"/>
        <v>#DIV/0!</v>
      </c>
      <c r="T41" s="1"/>
      <c r="U41" s="1"/>
      <c r="V41" s="1">
        <v>3.5</v>
      </c>
      <c r="W41" s="1"/>
    </row>
    <row r="42" spans="1:23">
      <c r="A42" s="5">
        <v>43586</v>
      </c>
      <c r="B42" s="6"/>
      <c r="C42" s="6"/>
      <c r="D42" s="6"/>
      <c r="E42" s="14">
        <f t="shared" si="12"/>
        <v>0</v>
      </c>
      <c r="G42" s="6"/>
      <c r="H42" s="6"/>
      <c r="I42" s="6"/>
      <c r="J42" s="6"/>
      <c r="K42" s="6"/>
      <c r="L42" s="6"/>
      <c r="N42" s="10">
        <f t="shared" si="6"/>
        <v>0</v>
      </c>
      <c r="O42" s="10">
        <f t="shared" si="7"/>
        <v>0</v>
      </c>
      <c r="P42" s="11" t="e">
        <f t="shared" si="9"/>
        <v>#DIV/0!</v>
      </c>
      <c r="Q42" s="10">
        <f t="shared" si="8"/>
        <v>0</v>
      </c>
      <c r="R42" s="11" t="e">
        <f t="shared" si="5"/>
        <v>#DIV/0!</v>
      </c>
      <c r="S42" s="11" t="e">
        <f t="shared" si="2"/>
        <v>#DIV/0!</v>
      </c>
      <c r="T42" s="1"/>
      <c r="U42" s="1"/>
      <c r="V42" s="1">
        <v>3.5</v>
      </c>
      <c r="W42" s="1"/>
    </row>
    <row r="43" spans="1:23">
      <c r="A43" s="5">
        <v>43617</v>
      </c>
      <c r="B43" s="6">
        <v>1008</v>
      </c>
      <c r="C43" s="6">
        <v>0</v>
      </c>
      <c r="D43" s="6">
        <v>0</v>
      </c>
      <c r="E43" s="14">
        <f t="shared" si="12"/>
        <v>1008</v>
      </c>
      <c r="G43" s="6"/>
      <c r="H43" s="6"/>
      <c r="I43" s="6"/>
      <c r="J43" s="6"/>
      <c r="K43" s="6"/>
      <c r="L43" s="6"/>
      <c r="N43" s="10">
        <f t="shared" si="6"/>
        <v>1008</v>
      </c>
      <c r="O43" s="10">
        <f t="shared" si="7"/>
        <v>0</v>
      </c>
      <c r="P43" s="11">
        <f t="shared" si="9"/>
        <v>0</v>
      </c>
      <c r="Q43" s="10">
        <f t="shared" si="8"/>
        <v>0</v>
      </c>
      <c r="R43" s="11">
        <f t="shared" si="5"/>
        <v>0</v>
      </c>
      <c r="S43" s="11">
        <f t="shared" si="2"/>
        <v>0</v>
      </c>
      <c r="T43" s="1"/>
      <c r="U43" s="1"/>
      <c r="V43" s="1">
        <v>3.5</v>
      </c>
      <c r="W43" s="1"/>
    </row>
    <row r="44" spans="1:23">
      <c r="A44" s="5">
        <v>43647</v>
      </c>
      <c r="B44" s="6">
        <v>1955</v>
      </c>
      <c r="C44" s="6">
        <v>0</v>
      </c>
      <c r="D44" s="6">
        <v>0</v>
      </c>
      <c r="E44" s="14">
        <f t="shared" si="12"/>
        <v>1955</v>
      </c>
      <c r="G44" s="6"/>
      <c r="H44" s="6"/>
      <c r="I44" s="6"/>
      <c r="J44" s="6"/>
      <c r="K44" s="6"/>
      <c r="L44" s="6"/>
      <c r="N44" s="10">
        <f t="shared" si="6"/>
        <v>2963</v>
      </c>
      <c r="O44" s="10">
        <f t="shared" si="7"/>
        <v>0</v>
      </c>
      <c r="P44" s="11">
        <f t="shared" si="9"/>
        <v>0</v>
      </c>
      <c r="Q44" s="10">
        <f t="shared" si="8"/>
        <v>0</v>
      </c>
      <c r="R44" s="11">
        <f t="shared" si="5"/>
        <v>0</v>
      </c>
      <c r="S44" s="11">
        <f t="shared" si="2"/>
        <v>0</v>
      </c>
      <c r="T44" s="1"/>
      <c r="U44" s="1"/>
      <c r="V44" s="1">
        <v>3.5</v>
      </c>
      <c r="W44" s="1"/>
    </row>
    <row r="45" spans="1:23">
      <c r="A45" s="5">
        <v>43678</v>
      </c>
      <c r="B45" s="6">
        <v>2280</v>
      </c>
      <c r="C45" s="6">
        <v>0</v>
      </c>
      <c r="D45" s="6">
        <v>0</v>
      </c>
      <c r="E45" s="14">
        <f t="shared" si="12"/>
        <v>2280</v>
      </c>
      <c r="G45" s="6"/>
      <c r="H45" s="6"/>
      <c r="I45" s="6"/>
      <c r="J45" s="6"/>
      <c r="K45" s="6"/>
      <c r="L45" s="6"/>
      <c r="N45" s="10">
        <f t="shared" si="6"/>
        <v>5243</v>
      </c>
      <c r="O45" s="10">
        <f t="shared" si="7"/>
        <v>0</v>
      </c>
      <c r="P45" s="11">
        <f t="shared" si="9"/>
        <v>0</v>
      </c>
      <c r="Q45" s="10">
        <f t="shared" si="8"/>
        <v>0</v>
      </c>
      <c r="R45" s="11">
        <f t="shared" si="5"/>
        <v>0</v>
      </c>
      <c r="S45" s="11">
        <f t="shared" si="2"/>
        <v>0</v>
      </c>
      <c r="T45" s="1"/>
      <c r="U45" s="1"/>
      <c r="V45" s="1">
        <v>3.5</v>
      </c>
      <c r="W45" s="1"/>
    </row>
    <row r="46" spans="1:23">
      <c r="A46" s="5">
        <v>43709</v>
      </c>
      <c r="B46" s="6">
        <v>2280</v>
      </c>
      <c r="C46" s="6">
        <v>0</v>
      </c>
      <c r="D46" s="6">
        <v>0</v>
      </c>
      <c r="E46" s="14">
        <f t="shared" si="12"/>
        <v>2280</v>
      </c>
      <c r="G46" s="6"/>
      <c r="H46" s="6"/>
      <c r="I46" s="6"/>
      <c r="J46" s="6"/>
      <c r="K46" s="6"/>
      <c r="L46" s="6"/>
      <c r="N46" s="10">
        <f t="shared" si="6"/>
        <v>7523</v>
      </c>
      <c r="O46" s="10">
        <f t="shared" si="7"/>
        <v>0</v>
      </c>
      <c r="P46" s="11">
        <f t="shared" si="9"/>
        <v>0</v>
      </c>
      <c r="Q46" s="10">
        <f t="shared" si="8"/>
        <v>0</v>
      </c>
      <c r="R46" s="11">
        <f t="shared" si="5"/>
        <v>0</v>
      </c>
      <c r="S46" s="11">
        <f t="shared" si="2"/>
        <v>0</v>
      </c>
      <c r="T46" s="1"/>
      <c r="U46" s="1"/>
      <c r="V46" s="1">
        <v>3.5</v>
      </c>
      <c r="W46" s="1"/>
    </row>
    <row r="47" spans="1:23">
      <c r="A47" s="5">
        <v>43739</v>
      </c>
      <c r="B47" s="6">
        <v>2280</v>
      </c>
      <c r="C47" s="6">
        <v>0</v>
      </c>
      <c r="D47" s="6">
        <v>0</v>
      </c>
      <c r="E47" s="14">
        <f t="shared" si="12"/>
        <v>2280</v>
      </c>
      <c r="G47" s="19">
        <v>1</v>
      </c>
      <c r="H47" s="6"/>
      <c r="I47" s="6"/>
      <c r="J47" s="6"/>
      <c r="K47" s="6"/>
      <c r="L47" s="6"/>
      <c r="N47" s="10">
        <f t="shared" si="6"/>
        <v>9803</v>
      </c>
      <c r="O47" s="10">
        <f t="shared" si="7"/>
        <v>1</v>
      </c>
      <c r="P47" s="11">
        <f t="shared" si="9"/>
        <v>102.00958890135672</v>
      </c>
      <c r="Q47" s="10">
        <f t="shared" si="8"/>
        <v>1</v>
      </c>
      <c r="R47" s="11">
        <f t="shared" si="5"/>
        <v>102.00958890135672</v>
      </c>
      <c r="S47" s="11">
        <f t="shared" si="2"/>
        <v>10.200958890135674</v>
      </c>
      <c r="T47" s="1"/>
      <c r="U47" s="1"/>
      <c r="V47" s="1">
        <v>3.5</v>
      </c>
      <c r="W47" s="1"/>
    </row>
    <row r="48" spans="1:23">
      <c r="A48" s="5">
        <v>43770</v>
      </c>
      <c r="B48" s="6">
        <v>1540</v>
      </c>
      <c r="C48" s="6">
        <v>0</v>
      </c>
      <c r="D48" s="6">
        <v>0</v>
      </c>
      <c r="E48" s="14">
        <f t="shared" si="12"/>
        <v>1540</v>
      </c>
      <c r="G48" s="6"/>
      <c r="H48" s="6"/>
      <c r="I48" s="6"/>
      <c r="J48" s="6"/>
      <c r="K48" s="6"/>
      <c r="L48" s="6"/>
      <c r="N48" s="10">
        <f t="shared" si="6"/>
        <v>11343</v>
      </c>
      <c r="O48" s="10">
        <f t="shared" si="7"/>
        <v>1</v>
      </c>
      <c r="P48" s="11">
        <f t="shared" si="9"/>
        <v>88.160098739310584</v>
      </c>
      <c r="Q48" s="10">
        <f t="shared" si="8"/>
        <v>1</v>
      </c>
      <c r="R48" s="11">
        <f t="shared" si="5"/>
        <v>88.160098739310584</v>
      </c>
      <c r="S48" s="11">
        <f t="shared" si="2"/>
        <v>8.8160098739310584</v>
      </c>
      <c r="T48" s="1"/>
      <c r="U48" s="1"/>
      <c r="V48" s="1">
        <v>3.5</v>
      </c>
      <c r="W48" s="1"/>
    </row>
    <row r="49" spans="1:23">
      <c r="A49" s="5">
        <v>43800</v>
      </c>
      <c r="B49" s="6">
        <v>1591</v>
      </c>
      <c r="C49" s="6">
        <v>0</v>
      </c>
      <c r="D49" s="6">
        <v>0</v>
      </c>
      <c r="E49" s="14">
        <f t="shared" si="12"/>
        <v>1591</v>
      </c>
      <c r="G49" s="6"/>
      <c r="H49" s="6"/>
      <c r="I49" s="6"/>
      <c r="J49" s="6"/>
      <c r="K49" s="6"/>
      <c r="L49" s="6"/>
      <c r="N49" s="10">
        <f t="shared" si="6"/>
        <v>12934</v>
      </c>
      <c r="O49" s="10">
        <f t="shared" si="7"/>
        <v>1</v>
      </c>
      <c r="P49" s="11">
        <f t="shared" si="9"/>
        <v>77.315602288541825</v>
      </c>
      <c r="Q49" s="10">
        <f t="shared" si="8"/>
        <v>1</v>
      </c>
      <c r="R49" s="11">
        <f t="shared" si="5"/>
        <v>77.315602288541825</v>
      </c>
      <c r="S49" s="11">
        <f t="shared" si="2"/>
        <v>7.7315602288541827</v>
      </c>
      <c r="T49" s="1"/>
      <c r="U49" s="1"/>
      <c r="V49" s="1">
        <v>3.5</v>
      </c>
      <c r="W49" s="1"/>
    </row>
    <row r="50" spans="1:23">
      <c r="A50" s="5">
        <v>43831</v>
      </c>
      <c r="B50" s="6">
        <v>1561</v>
      </c>
      <c r="C50" s="6">
        <v>0</v>
      </c>
      <c r="D50" s="6">
        <v>0</v>
      </c>
      <c r="E50" s="14">
        <f t="shared" si="12"/>
        <v>1561</v>
      </c>
      <c r="G50" s="6"/>
      <c r="H50" s="6"/>
      <c r="I50" s="6"/>
      <c r="J50" s="6"/>
      <c r="K50" s="6"/>
      <c r="L50" s="6"/>
      <c r="N50" s="10">
        <f t="shared" si="6"/>
        <v>14495</v>
      </c>
      <c r="O50" s="10">
        <f t="shared" ref="O50:O58" si="13">SUM(G39:G50)</f>
        <v>1</v>
      </c>
      <c r="P50" s="11">
        <f t="shared" si="9"/>
        <v>68.989306657468092</v>
      </c>
      <c r="Q50" s="10">
        <f t="shared" ref="Q50:Q58" si="14">SUM(G39:H50)</f>
        <v>1</v>
      </c>
      <c r="R50" s="11">
        <f t="shared" si="5"/>
        <v>68.989306657468092</v>
      </c>
      <c r="S50" s="11">
        <f t="shared" si="2"/>
        <v>6.8989306657468097</v>
      </c>
      <c r="T50" s="1"/>
      <c r="U50" s="1"/>
      <c r="V50" s="1"/>
      <c r="W50" s="1">
        <v>3</v>
      </c>
    </row>
    <row r="51" spans="1:23">
      <c r="A51" s="5">
        <v>43862</v>
      </c>
      <c r="B51" s="6">
        <v>792</v>
      </c>
      <c r="C51" s="6">
        <v>0</v>
      </c>
      <c r="D51" s="6">
        <v>0</v>
      </c>
      <c r="E51" s="14">
        <f t="shared" si="12"/>
        <v>792</v>
      </c>
      <c r="G51" s="6"/>
      <c r="H51" s="6"/>
      <c r="I51" s="6"/>
      <c r="J51" s="6"/>
      <c r="K51" s="6"/>
      <c r="L51" s="6"/>
      <c r="N51" s="10">
        <f t="shared" si="6"/>
        <v>15287</v>
      </c>
      <c r="O51" s="10">
        <f t="shared" si="13"/>
        <v>1</v>
      </c>
      <c r="P51" s="11">
        <f t="shared" si="9"/>
        <v>65.415058546477397</v>
      </c>
      <c r="Q51" s="10">
        <f t="shared" si="14"/>
        <v>1</v>
      </c>
      <c r="R51" s="11">
        <f t="shared" si="5"/>
        <v>65.415058546477397</v>
      </c>
      <c r="S51" s="11">
        <f t="shared" si="2"/>
        <v>6.54150585464774</v>
      </c>
      <c r="T51" s="1"/>
      <c r="U51" s="1"/>
      <c r="V51" s="1"/>
      <c r="W51" s="1">
        <v>3</v>
      </c>
    </row>
    <row r="52" spans="1:23">
      <c r="A52" s="5">
        <v>43891</v>
      </c>
      <c r="B52" s="6">
        <v>705</v>
      </c>
      <c r="C52" s="6">
        <v>0</v>
      </c>
      <c r="D52" s="6">
        <v>0</v>
      </c>
      <c r="E52" s="14">
        <f t="shared" si="12"/>
        <v>705</v>
      </c>
      <c r="G52" s="6"/>
      <c r="H52" s="6"/>
      <c r="I52" s="6"/>
      <c r="J52" s="6"/>
      <c r="K52" s="6"/>
      <c r="L52" s="6"/>
      <c r="N52" s="10">
        <f t="shared" si="6"/>
        <v>15992</v>
      </c>
      <c r="O52" s="10">
        <f t="shared" si="13"/>
        <v>1</v>
      </c>
      <c r="P52" s="11">
        <f t="shared" si="9"/>
        <v>62.531265632816407</v>
      </c>
      <c r="Q52" s="10">
        <f t="shared" si="14"/>
        <v>1</v>
      </c>
      <c r="R52" s="11">
        <f t="shared" si="5"/>
        <v>62.531265632816407</v>
      </c>
      <c r="S52" s="11">
        <f t="shared" si="2"/>
        <v>6.2531265632816408</v>
      </c>
      <c r="T52" s="1"/>
      <c r="U52" s="1"/>
      <c r="V52" s="1"/>
      <c r="W52" s="1">
        <v>3</v>
      </c>
    </row>
    <row r="53" spans="1:23">
      <c r="A53" s="5">
        <v>43922</v>
      </c>
      <c r="B53" s="6">
        <v>823</v>
      </c>
      <c r="C53" s="6">
        <v>0</v>
      </c>
      <c r="D53" s="6">
        <v>0</v>
      </c>
      <c r="E53" s="14">
        <f t="shared" si="12"/>
        <v>823</v>
      </c>
      <c r="G53" s="6"/>
      <c r="H53" s="6"/>
      <c r="I53" s="6"/>
      <c r="J53" s="6"/>
      <c r="K53" s="6"/>
      <c r="L53" s="6"/>
      <c r="N53" s="10">
        <f t="shared" si="6"/>
        <v>16815</v>
      </c>
      <c r="O53" s="10">
        <f t="shared" si="13"/>
        <v>1</v>
      </c>
      <c r="P53" s="11">
        <f t="shared" si="9"/>
        <v>59.470710674992567</v>
      </c>
      <c r="Q53" s="10">
        <f t="shared" si="14"/>
        <v>1</v>
      </c>
      <c r="R53" s="11">
        <f t="shared" si="5"/>
        <v>59.470710674992567</v>
      </c>
      <c r="S53" s="11">
        <f t="shared" si="2"/>
        <v>5.9470710674992562</v>
      </c>
      <c r="T53" s="1"/>
      <c r="U53" s="1"/>
      <c r="V53" s="1"/>
      <c r="W53" s="1">
        <v>3</v>
      </c>
    </row>
    <row r="54" spans="1:23">
      <c r="A54" s="5">
        <v>43952</v>
      </c>
      <c r="B54" s="6">
        <v>873</v>
      </c>
      <c r="C54" s="6">
        <v>0</v>
      </c>
      <c r="D54" s="6">
        <v>0</v>
      </c>
      <c r="E54" s="14">
        <f t="shared" si="12"/>
        <v>873</v>
      </c>
      <c r="G54" s="6"/>
      <c r="H54" s="6"/>
      <c r="I54" s="6"/>
      <c r="J54" s="6"/>
      <c r="K54" s="6"/>
      <c r="L54" s="6"/>
      <c r="N54" s="10">
        <f t="shared" si="6"/>
        <v>17688</v>
      </c>
      <c r="O54" s="10">
        <f t="shared" si="13"/>
        <v>1</v>
      </c>
      <c r="P54" s="11">
        <f t="shared" si="9"/>
        <v>56.535504296698328</v>
      </c>
      <c r="Q54" s="10">
        <f t="shared" si="14"/>
        <v>1</v>
      </c>
      <c r="R54" s="11">
        <f t="shared" si="5"/>
        <v>56.535504296698328</v>
      </c>
      <c r="S54" s="11">
        <f t="shared" si="2"/>
        <v>5.6535504296698322</v>
      </c>
      <c r="T54" s="1"/>
      <c r="U54" s="1"/>
      <c r="V54" s="1"/>
      <c r="W54" s="1">
        <v>3</v>
      </c>
    </row>
    <row r="55" spans="1:23">
      <c r="A55" s="5">
        <v>43983</v>
      </c>
      <c r="B55" s="6">
        <v>835</v>
      </c>
      <c r="C55" s="6">
        <v>0</v>
      </c>
      <c r="D55" s="6">
        <v>0</v>
      </c>
      <c r="E55" s="14">
        <f t="shared" si="12"/>
        <v>835</v>
      </c>
      <c r="G55" s="6"/>
      <c r="H55" s="6"/>
      <c r="I55" s="6"/>
      <c r="J55" s="6"/>
      <c r="K55" s="6"/>
      <c r="L55" s="6"/>
      <c r="N55" s="10">
        <f t="shared" si="6"/>
        <v>17515</v>
      </c>
      <c r="O55" s="10">
        <f t="shared" si="13"/>
        <v>1</v>
      </c>
      <c r="P55" s="11">
        <f t="shared" si="9"/>
        <v>57.093919497573509</v>
      </c>
      <c r="Q55" s="10">
        <f t="shared" si="14"/>
        <v>1</v>
      </c>
      <c r="R55" s="11">
        <f t="shared" si="5"/>
        <v>57.093919497573509</v>
      </c>
      <c r="S55" s="11">
        <f t="shared" si="2"/>
        <v>5.7093919497573511</v>
      </c>
      <c r="T55" s="1"/>
      <c r="U55" s="1"/>
      <c r="V55" s="1"/>
      <c r="W55" s="1">
        <v>3</v>
      </c>
    </row>
    <row r="56" spans="1:23">
      <c r="A56" s="5">
        <v>44013</v>
      </c>
      <c r="B56" s="6"/>
      <c r="C56" s="6"/>
      <c r="D56" s="6"/>
      <c r="E56" s="14">
        <f t="shared" si="12"/>
        <v>0</v>
      </c>
      <c r="G56" s="6"/>
      <c r="H56" s="6"/>
      <c r="I56" s="6"/>
      <c r="J56" s="6"/>
      <c r="K56" s="6"/>
      <c r="L56" s="6"/>
      <c r="N56" s="10">
        <f t="shared" si="6"/>
        <v>15560</v>
      </c>
      <c r="O56" s="10">
        <f t="shared" si="13"/>
        <v>1</v>
      </c>
      <c r="P56" s="11">
        <f t="shared" si="9"/>
        <v>64.267352185089976</v>
      </c>
      <c r="Q56" s="10">
        <f t="shared" si="14"/>
        <v>1</v>
      </c>
      <c r="R56" s="11">
        <f t="shared" si="5"/>
        <v>64.267352185089976</v>
      </c>
      <c r="S56" s="11">
        <f t="shared" ref="S56:S61" si="15">(O56*100000)/N56</f>
        <v>6.4267352185089974</v>
      </c>
      <c r="T56" s="1"/>
      <c r="U56" s="1"/>
      <c r="V56" s="1"/>
      <c r="W56" s="1">
        <v>3</v>
      </c>
    </row>
    <row r="57" spans="1:23">
      <c r="A57" s="5">
        <v>44044</v>
      </c>
      <c r="B57" s="6"/>
      <c r="C57" s="6"/>
      <c r="D57" s="6"/>
      <c r="E57" s="14">
        <f>SUM(B57:D57)</f>
        <v>0</v>
      </c>
      <c r="G57" s="6"/>
      <c r="H57" s="6"/>
      <c r="I57" s="6"/>
      <c r="J57" s="6"/>
      <c r="K57" s="6"/>
      <c r="L57" s="6"/>
      <c r="N57" s="10">
        <f>SUM(E46:E57)</f>
        <v>13280</v>
      </c>
      <c r="O57" s="10">
        <f t="shared" si="13"/>
        <v>1</v>
      </c>
      <c r="P57" s="11">
        <f>(O57*1000000)/N57</f>
        <v>75.301204819277103</v>
      </c>
      <c r="Q57" s="10">
        <f t="shared" si="14"/>
        <v>1</v>
      </c>
      <c r="R57" s="11">
        <f>(Q57*1000000)/N57</f>
        <v>75.301204819277103</v>
      </c>
      <c r="S57" s="11">
        <f t="shared" si="15"/>
        <v>7.5301204819277112</v>
      </c>
      <c r="T57" s="1"/>
      <c r="U57" s="1"/>
      <c r="V57" s="1"/>
      <c r="W57" s="1">
        <v>3</v>
      </c>
    </row>
    <row r="58" spans="1:23">
      <c r="A58" s="5">
        <v>44075</v>
      </c>
      <c r="B58" s="6">
        <v>889</v>
      </c>
      <c r="C58" s="6">
        <v>0</v>
      </c>
      <c r="D58" s="6">
        <v>0</v>
      </c>
      <c r="E58" s="14">
        <f>SUM(B58:D58)</f>
        <v>889</v>
      </c>
      <c r="G58" s="6"/>
      <c r="H58" s="6"/>
      <c r="I58" s="6"/>
      <c r="J58" s="6"/>
      <c r="K58" s="6"/>
      <c r="L58" s="6"/>
      <c r="N58" s="10">
        <f>SUM(E47:E58)</f>
        <v>11889</v>
      </c>
      <c r="O58" s="10">
        <f t="shared" si="13"/>
        <v>1</v>
      </c>
      <c r="P58" s="11">
        <f>(O58*1000000)/N58</f>
        <v>84.111363445201448</v>
      </c>
      <c r="Q58" s="10">
        <f t="shared" si="14"/>
        <v>1</v>
      </c>
      <c r="R58" s="11">
        <f>(Q58*1000000)/N58</f>
        <v>84.111363445201448</v>
      </c>
      <c r="S58" s="11">
        <f t="shared" si="15"/>
        <v>8.4111363445201448</v>
      </c>
      <c r="T58" s="1"/>
      <c r="U58" s="1"/>
      <c r="V58" s="1"/>
      <c r="W58" s="1">
        <v>3</v>
      </c>
    </row>
    <row r="59" spans="1:23">
      <c r="A59" s="5">
        <v>44105</v>
      </c>
      <c r="B59" s="6">
        <v>333</v>
      </c>
      <c r="C59" s="6">
        <v>180</v>
      </c>
      <c r="D59" s="6">
        <v>0</v>
      </c>
      <c r="E59" s="14">
        <f>SUM(B59:D59)</f>
        <v>513</v>
      </c>
      <c r="G59" s="6"/>
      <c r="H59" s="6"/>
      <c r="I59" s="6"/>
      <c r="J59" s="6"/>
      <c r="K59" s="6"/>
      <c r="L59" s="6"/>
      <c r="N59" s="10">
        <f>SUM(E48:E59)</f>
        <v>10122</v>
      </c>
      <c r="O59" s="10">
        <f>SUM(G48:G59)</f>
        <v>0</v>
      </c>
      <c r="P59" s="11">
        <f>(O59*1000000)/N59</f>
        <v>0</v>
      </c>
      <c r="Q59" s="10">
        <f>SUM(G48:H59)</f>
        <v>0</v>
      </c>
      <c r="R59" s="11">
        <f>(Q59*1000000)/N59</f>
        <v>0</v>
      </c>
      <c r="S59" s="11">
        <f t="shared" si="15"/>
        <v>0</v>
      </c>
      <c r="T59" s="1"/>
      <c r="U59" s="1"/>
      <c r="V59" s="1"/>
      <c r="W59" s="1">
        <v>4</v>
      </c>
    </row>
    <row r="60" spans="1:23">
      <c r="A60" s="5">
        <v>44136</v>
      </c>
      <c r="B60" s="6">
        <v>468</v>
      </c>
      <c r="C60" s="6">
        <v>468</v>
      </c>
      <c r="D60" s="6">
        <v>0</v>
      </c>
      <c r="E60" s="14">
        <f>SUM(B60:D60)</f>
        <v>936</v>
      </c>
      <c r="G60" s="6"/>
      <c r="H60" s="6"/>
      <c r="I60" s="6"/>
      <c r="J60" s="6"/>
      <c r="K60" s="6"/>
      <c r="L60" s="6"/>
      <c r="N60" s="10">
        <f>SUM(E49:E60)</f>
        <v>9518</v>
      </c>
      <c r="O60" s="10">
        <f>SUM(G49:G60)</f>
        <v>0</v>
      </c>
      <c r="P60" s="11">
        <f>(O60*1000000)/N60</f>
        <v>0</v>
      </c>
      <c r="Q60" s="10">
        <f>SUM(G49:H60)</f>
        <v>0</v>
      </c>
      <c r="R60" s="11">
        <f>(Q60*1000000)/N60</f>
        <v>0</v>
      </c>
      <c r="S60" s="11">
        <f t="shared" si="15"/>
        <v>0</v>
      </c>
      <c r="T60" s="1"/>
      <c r="U60" s="1"/>
      <c r="V60" s="1"/>
      <c r="W60" s="1">
        <v>5</v>
      </c>
    </row>
    <row r="61" spans="1:23">
      <c r="A61" s="5">
        <v>44166</v>
      </c>
      <c r="B61" s="6">
        <v>1593</v>
      </c>
      <c r="C61" s="6">
        <v>1197</v>
      </c>
      <c r="D61" s="6">
        <v>0</v>
      </c>
      <c r="E61" s="14">
        <f>SUM(B61:D61)</f>
        <v>2790</v>
      </c>
      <c r="G61" s="6"/>
      <c r="H61" s="6"/>
      <c r="I61" s="6"/>
      <c r="J61" s="6"/>
      <c r="K61" s="6"/>
      <c r="L61" s="6"/>
      <c r="N61" s="10">
        <f>SUM(E50:E61)</f>
        <v>10717</v>
      </c>
      <c r="O61" s="10">
        <f>SUM(G50:G61)</f>
        <v>0</v>
      </c>
      <c r="P61" s="11">
        <f>(O61*1000000)/N61</f>
        <v>0</v>
      </c>
      <c r="Q61" s="10">
        <f>SUM(G50:H61)</f>
        <v>0</v>
      </c>
      <c r="R61" s="11">
        <f>(Q61*1000000)/N61</f>
        <v>0</v>
      </c>
      <c r="S61" s="11">
        <f t="shared" si="15"/>
        <v>0</v>
      </c>
      <c r="T61" s="1"/>
      <c r="U61" s="1"/>
      <c r="V61" s="1"/>
      <c r="W61" s="1">
        <v>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0.59999389629810485"/>
  </sheetPr>
  <dimension ref="A1:AB60"/>
  <sheetViews>
    <sheetView zoomScale="85" zoomScaleNormal="85" workbookViewId="0">
      <pane ySplit="1" topLeftCell="A50" activePane="bottomLeft" state="frozen"/>
      <selection activeCell="A49" sqref="A49:XFD49"/>
      <selection pane="bottomLeft" activeCell="A49" sqref="A49:XFD49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>
        <f t="shared" ref="O2:O58" si="0">SUM(C2:F2)</f>
        <v>0</v>
      </c>
      <c r="P2" s="10">
        <f>O2</f>
        <v>0</v>
      </c>
      <c r="Q2" s="33">
        <f>SUM(H2:I2)</f>
        <v>0</v>
      </c>
      <c r="R2" s="36" t="e">
        <f t="shared" ref="R2:R58" si="1">(Q2*1000000)/P2</f>
        <v>#DIV/0!</v>
      </c>
      <c r="S2" s="34">
        <f>SUM(C2,E2:F2)</f>
        <v>0</v>
      </c>
      <c r="T2" s="10">
        <f>S2</f>
        <v>0</v>
      </c>
      <c r="U2" s="33">
        <f>SUM(H2:I2)</f>
        <v>0</v>
      </c>
      <c r="V2" s="36" t="e">
        <f>(U2*1000000)/T2</f>
        <v>#DIV/0!</v>
      </c>
      <c r="W2" s="38">
        <f>H2</f>
        <v>0</v>
      </c>
      <c r="X2" s="36" t="e">
        <f>(W2*100000)/P2</f>
        <v>#DIV/0!</v>
      </c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>
        <f t="shared" si="0"/>
        <v>0</v>
      </c>
      <c r="P3" s="10">
        <f>SUM($O$2:O3)</f>
        <v>0</v>
      </c>
      <c r="Q3" s="33">
        <f>SUM($H$2:I3)</f>
        <v>0</v>
      </c>
      <c r="R3" s="36" t="e">
        <f t="shared" si="1"/>
        <v>#DIV/0!</v>
      </c>
      <c r="S3" s="34">
        <f>SUM(C3,E3:F3)</f>
        <v>0</v>
      </c>
      <c r="T3" s="10">
        <f>SUM($S$2:S3)</f>
        <v>0</v>
      </c>
      <c r="U3" s="33">
        <f>SUM($H$2:I3)</f>
        <v>0</v>
      </c>
      <c r="V3" s="36" t="e">
        <f t="shared" ref="V3:V58" si="2">(U3*1000000)/T3</f>
        <v>#DIV/0!</v>
      </c>
      <c r="W3" s="38">
        <f>SUM($H$2:H3)</f>
        <v>0</v>
      </c>
      <c r="X3" s="36" t="e">
        <f t="shared" ref="X3:X58" si="3">(W3*100000)/P3</f>
        <v>#DIV/0!</v>
      </c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>
        <f t="shared" si="0"/>
        <v>0</v>
      </c>
      <c r="P4" s="10">
        <f>SUM($O$2:O4)</f>
        <v>0</v>
      </c>
      <c r="Q4" s="33">
        <f>SUM($H$2:I4)</f>
        <v>0</v>
      </c>
      <c r="R4" s="36" t="e">
        <f t="shared" si="1"/>
        <v>#DIV/0!</v>
      </c>
      <c r="S4" s="34">
        <f t="shared" ref="S4:S58" si="4">SUM(C4,E4:F4)</f>
        <v>0</v>
      </c>
      <c r="T4" s="10">
        <f>SUM($S$2:S4)</f>
        <v>0</v>
      </c>
      <c r="U4" s="33">
        <f>SUM($H$2:I4)</f>
        <v>0</v>
      </c>
      <c r="V4" s="36" t="e">
        <f t="shared" si="2"/>
        <v>#DIV/0!</v>
      </c>
      <c r="W4" s="38">
        <f>SUM($H$2:H4)</f>
        <v>0</v>
      </c>
      <c r="X4" s="36" t="e">
        <f t="shared" si="3"/>
        <v>#DIV/0!</v>
      </c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>
        <f t="shared" si="0"/>
        <v>0</v>
      </c>
      <c r="P5" s="10">
        <f>SUM($O$2:O5)</f>
        <v>0</v>
      </c>
      <c r="Q5" s="33">
        <f>SUM($H$2:I5)</f>
        <v>0</v>
      </c>
      <c r="R5" s="36" t="e">
        <f t="shared" si="1"/>
        <v>#DIV/0!</v>
      </c>
      <c r="S5" s="34">
        <f>SUM(C5,E5:F5)</f>
        <v>0</v>
      </c>
      <c r="T5" s="10">
        <f>SUM($S$2:S5)</f>
        <v>0</v>
      </c>
      <c r="U5" s="33">
        <f>SUM($H$2:I5)</f>
        <v>0</v>
      </c>
      <c r="V5" s="36" t="e">
        <f t="shared" si="2"/>
        <v>#DIV/0!</v>
      </c>
      <c r="W5" s="38">
        <f>SUM($H$2:H5)</f>
        <v>0</v>
      </c>
      <c r="X5" s="36" t="e">
        <f t="shared" si="3"/>
        <v>#DIV/0!</v>
      </c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>
        <f t="shared" si="0"/>
        <v>0</v>
      </c>
      <c r="P6" s="10">
        <f>SUM($O$2:O6)</f>
        <v>0</v>
      </c>
      <c r="Q6" s="33">
        <f>SUM($H$2:I6)</f>
        <v>0</v>
      </c>
      <c r="R6" s="36" t="e">
        <f t="shared" si="1"/>
        <v>#DIV/0!</v>
      </c>
      <c r="S6" s="34">
        <f t="shared" si="4"/>
        <v>0</v>
      </c>
      <c r="T6" s="10">
        <f>SUM($S$2:S6)</f>
        <v>0</v>
      </c>
      <c r="U6" s="33">
        <f>SUM($H$2:I6)</f>
        <v>0</v>
      </c>
      <c r="V6" s="36" t="e">
        <f t="shared" si="2"/>
        <v>#DIV/0!</v>
      </c>
      <c r="W6" s="38">
        <f>SUM($H$2:H6)</f>
        <v>0</v>
      </c>
      <c r="X6" s="36" t="e">
        <f t="shared" si="3"/>
        <v>#DIV/0!</v>
      </c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>
        <f t="shared" si="0"/>
        <v>0</v>
      </c>
      <c r="P7" s="10">
        <f>SUM($O$2:O7)</f>
        <v>0</v>
      </c>
      <c r="Q7" s="33">
        <f>SUM($H$2:I7)</f>
        <v>0</v>
      </c>
      <c r="R7" s="36" t="e">
        <f t="shared" si="1"/>
        <v>#DIV/0!</v>
      </c>
      <c r="S7" s="34">
        <f t="shared" si="4"/>
        <v>0</v>
      </c>
      <c r="T7" s="10">
        <f>SUM($S$2:S7)</f>
        <v>0</v>
      </c>
      <c r="U7" s="33">
        <f>SUM($H$2:I7)</f>
        <v>0</v>
      </c>
      <c r="V7" s="36" t="e">
        <f t="shared" si="2"/>
        <v>#DIV/0!</v>
      </c>
      <c r="W7" s="38">
        <f>SUM($H$2:H7)</f>
        <v>0</v>
      </c>
      <c r="X7" s="36" t="e">
        <f t="shared" si="3"/>
        <v>#DIV/0!</v>
      </c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>
        <f t="shared" si="0"/>
        <v>0</v>
      </c>
      <c r="P8" s="10">
        <f>SUM($O$2:O8)</f>
        <v>0</v>
      </c>
      <c r="Q8" s="33">
        <f>SUM($H$2:I8)</f>
        <v>0</v>
      </c>
      <c r="R8" s="36" t="e">
        <f t="shared" si="1"/>
        <v>#DIV/0!</v>
      </c>
      <c r="S8" s="34">
        <f t="shared" si="4"/>
        <v>0</v>
      </c>
      <c r="T8" s="10">
        <f>SUM($S$2:S8)</f>
        <v>0</v>
      </c>
      <c r="U8" s="33">
        <f>SUM($H$2:I8)</f>
        <v>0</v>
      </c>
      <c r="V8" s="36" t="e">
        <f t="shared" si="2"/>
        <v>#DIV/0!</v>
      </c>
      <c r="W8" s="38">
        <f>SUM($H$2:H8)</f>
        <v>0</v>
      </c>
      <c r="X8" s="36" t="e">
        <f t="shared" si="3"/>
        <v>#DIV/0!</v>
      </c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>
        <f t="shared" si="0"/>
        <v>0</v>
      </c>
      <c r="P9" s="10">
        <f>SUM($O$2:O9)</f>
        <v>0</v>
      </c>
      <c r="Q9" s="33">
        <f>SUM($H$2:I9)</f>
        <v>0</v>
      </c>
      <c r="R9" s="36" t="e">
        <f t="shared" si="1"/>
        <v>#DIV/0!</v>
      </c>
      <c r="S9" s="34">
        <f t="shared" si="4"/>
        <v>0</v>
      </c>
      <c r="T9" s="10">
        <f>SUM($S$2:S9)</f>
        <v>0</v>
      </c>
      <c r="U9" s="33">
        <f>SUM($H$2:I9)</f>
        <v>0</v>
      </c>
      <c r="V9" s="36" t="e">
        <f t="shared" si="2"/>
        <v>#DIV/0!</v>
      </c>
      <c r="W9" s="38">
        <f>SUM($H$2:H9)</f>
        <v>0</v>
      </c>
      <c r="X9" s="36" t="e">
        <f t="shared" si="3"/>
        <v>#DIV/0!</v>
      </c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>
        <f t="shared" si="0"/>
        <v>0</v>
      </c>
      <c r="P10" s="10">
        <f>SUM($O$2:O10)</f>
        <v>0</v>
      </c>
      <c r="Q10" s="33">
        <f>SUM($H$2:I10)</f>
        <v>0</v>
      </c>
      <c r="R10" s="36" t="e">
        <f t="shared" si="1"/>
        <v>#DIV/0!</v>
      </c>
      <c r="S10" s="34">
        <f t="shared" si="4"/>
        <v>0</v>
      </c>
      <c r="T10" s="10">
        <f>SUM($S$2:S10)</f>
        <v>0</v>
      </c>
      <c r="U10" s="33">
        <f>SUM($H$2:I10)</f>
        <v>0</v>
      </c>
      <c r="V10" s="36" t="e">
        <f t="shared" si="2"/>
        <v>#DIV/0!</v>
      </c>
      <c r="W10" s="38">
        <f>SUM($H$2:H10)</f>
        <v>0</v>
      </c>
      <c r="X10" s="36" t="e">
        <f t="shared" si="3"/>
        <v>#DIV/0!</v>
      </c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>
        <f t="shared" si="0"/>
        <v>0</v>
      </c>
      <c r="P11" s="10">
        <f>SUM($O$2:O11)</f>
        <v>0</v>
      </c>
      <c r="Q11" s="33">
        <f>SUM($H$2:I11)</f>
        <v>0</v>
      </c>
      <c r="R11" s="36" t="e">
        <f t="shared" si="1"/>
        <v>#DIV/0!</v>
      </c>
      <c r="S11" s="34">
        <f t="shared" si="4"/>
        <v>0</v>
      </c>
      <c r="T11" s="10">
        <f>SUM($S$2:S11)</f>
        <v>0</v>
      </c>
      <c r="U11" s="33">
        <f>SUM($H$2:I11)</f>
        <v>0</v>
      </c>
      <c r="V11" s="36" t="e">
        <f t="shared" si="2"/>
        <v>#DIV/0!</v>
      </c>
      <c r="W11" s="38">
        <f>SUM($H$2:H11)</f>
        <v>0</v>
      </c>
      <c r="X11" s="36" t="e">
        <f t="shared" si="3"/>
        <v>#DIV/0!</v>
      </c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>
        <f t="shared" si="0"/>
        <v>0</v>
      </c>
      <c r="P12" s="10">
        <f>SUM($O$2:O12)</f>
        <v>0</v>
      </c>
      <c r="Q12" s="33">
        <f>SUM($H$2:I12)</f>
        <v>0</v>
      </c>
      <c r="R12" s="36" t="e">
        <f t="shared" si="1"/>
        <v>#DIV/0!</v>
      </c>
      <c r="S12" s="34">
        <f t="shared" si="4"/>
        <v>0</v>
      </c>
      <c r="T12" s="10">
        <f>SUM($S$2:S12)</f>
        <v>0</v>
      </c>
      <c r="U12" s="33">
        <f>SUM($H$2:I12)</f>
        <v>0</v>
      </c>
      <c r="V12" s="36" t="e">
        <f t="shared" si="2"/>
        <v>#DIV/0!</v>
      </c>
      <c r="W12" s="38">
        <f>SUM($H$2:H12)</f>
        <v>0</v>
      </c>
      <c r="X12" s="36" t="e">
        <f t="shared" si="3"/>
        <v>#DIV/0!</v>
      </c>
      <c r="Y12" s="40"/>
      <c r="Z12" s="12"/>
      <c r="AA12" s="12"/>
      <c r="AB12" s="12"/>
    </row>
    <row r="13" spans="1:28" ht="15.6">
      <c r="A13" s="5">
        <v>42705</v>
      </c>
      <c r="B13" s="13"/>
      <c r="C13" s="23">
        <f>B13*0.8</f>
        <v>0</v>
      </c>
      <c r="D13" s="23">
        <f>B13*0.2</f>
        <v>0</v>
      </c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>
        <f t="shared" si="0"/>
        <v>0</v>
      </c>
      <c r="P13" s="10">
        <f>SUM($O$2:O13)</f>
        <v>0</v>
      </c>
      <c r="Q13" s="33">
        <f>SUM($H$2:I13)</f>
        <v>0</v>
      </c>
      <c r="R13" s="36" t="e">
        <f t="shared" si="1"/>
        <v>#DIV/0!</v>
      </c>
      <c r="S13" s="34">
        <f t="shared" si="4"/>
        <v>0</v>
      </c>
      <c r="T13" s="10">
        <f>SUM($S$2:S13)</f>
        <v>0</v>
      </c>
      <c r="U13" s="33">
        <f>SUM($H$2:I13)</f>
        <v>0</v>
      </c>
      <c r="V13" s="36" t="e">
        <f t="shared" si="2"/>
        <v>#DIV/0!</v>
      </c>
      <c r="W13" s="38">
        <f>SUM($H$2:H13)</f>
        <v>0</v>
      </c>
      <c r="X13" s="36" t="e">
        <f t="shared" si="3"/>
        <v>#DIV/0!</v>
      </c>
      <c r="Y13" s="40"/>
      <c r="Z13" s="12"/>
      <c r="AA13" s="12"/>
      <c r="AB13" s="12"/>
    </row>
    <row r="14" spans="1:28" ht="15.6">
      <c r="A14" s="5">
        <v>42736</v>
      </c>
      <c r="B14" s="6"/>
      <c r="C14" s="23">
        <f t="shared" ref="C14:C58" si="5">B14*0.8</f>
        <v>0</v>
      </c>
      <c r="D14" s="23">
        <f t="shared" ref="D14:D58" si="6">B14*0.2</f>
        <v>0</v>
      </c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>
        <f t="shared" si="0"/>
        <v>0</v>
      </c>
      <c r="P14" s="10">
        <f t="shared" ref="P14:P58" si="7">SUM(O3:O14)</f>
        <v>0</v>
      </c>
      <c r="Q14" s="33">
        <f>SUM(H3:I14)</f>
        <v>0</v>
      </c>
      <c r="R14" s="36" t="e">
        <f t="shared" si="1"/>
        <v>#DIV/0!</v>
      </c>
      <c r="S14" s="34">
        <f t="shared" si="4"/>
        <v>0</v>
      </c>
      <c r="T14" s="10">
        <f>SUM(S3:S14)</f>
        <v>0</v>
      </c>
      <c r="U14" s="33">
        <f>SUM(H3:I14)</f>
        <v>0</v>
      </c>
      <c r="V14" s="36" t="e">
        <f t="shared" si="2"/>
        <v>#DIV/0!</v>
      </c>
      <c r="W14" s="38">
        <f>SUM(H3:H14)</f>
        <v>0</v>
      </c>
      <c r="X14" s="36" t="e">
        <f t="shared" si="3"/>
        <v>#DIV/0!</v>
      </c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>
        <f t="shared" si="5"/>
        <v>0</v>
      </c>
      <c r="D15" s="23">
        <f t="shared" si="6"/>
        <v>0</v>
      </c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>
        <f t="shared" si="0"/>
        <v>0</v>
      </c>
      <c r="P15" s="10">
        <f t="shared" si="7"/>
        <v>0</v>
      </c>
      <c r="Q15" s="33">
        <f t="shared" ref="Q15:Q57" si="8">SUM(H4:I15)</f>
        <v>0</v>
      </c>
      <c r="R15" s="36" t="e">
        <f t="shared" si="1"/>
        <v>#DIV/0!</v>
      </c>
      <c r="S15" s="34">
        <f t="shared" si="4"/>
        <v>0</v>
      </c>
      <c r="T15" s="10">
        <f t="shared" ref="T15:T57" si="9">SUM(S4:S15)</f>
        <v>0</v>
      </c>
      <c r="U15" s="33">
        <f t="shared" ref="U15:U58" si="10">SUM(H4:I15)</f>
        <v>0</v>
      </c>
      <c r="V15" s="36" t="e">
        <f t="shared" si="2"/>
        <v>#DIV/0!</v>
      </c>
      <c r="W15" s="38">
        <f t="shared" ref="W15:W58" si="11">SUM(H4:H15)</f>
        <v>0</v>
      </c>
      <c r="X15" s="36" t="e">
        <f t="shared" si="3"/>
        <v>#DIV/0!</v>
      </c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>
        <f t="shared" si="5"/>
        <v>0</v>
      </c>
      <c r="D16" s="23">
        <f t="shared" si="6"/>
        <v>0</v>
      </c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>
        <f t="shared" si="0"/>
        <v>0</v>
      </c>
      <c r="P16" s="10">
        <f t="shared" si="7"/>
        <v>0</v>
      </c>
      <c r="Q16" s="33">
        <f t="shared" si="8"/>
        <v>0</v>
      </c>
      <c r="R16" s="36" t="e">
        <f t="shared" si="1"/>
        <v>#DIV/0!</v>
      </c>
      <c r="S16" s="34">
        <f t="shared" si="4"/>
        <v>0</v>
      </c>
      <c r="T16" s="10">
        <f t="shared" si="9"/>
        <v>0</v>
      </c>
      <c r="U16" s="33">
        <f t="shared" si="10"/>
        <v>0</v>
      </c>
      <c r="V16" s="36" t="e">
        <f t="shared" si="2"/>
        <v>#DIV/0!</v>
      </c>
      <c r="W16" s="38">
        <f t="shared" si="11"/>
        <v>0</v>
      </c>
      <c r="X16" s="36" t="e">
        <f t="shared" si="3"/>
        <v>#DIV/0!</v>
      </c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>
        <f t="shared" si="5"/>
        <v>0</v>
      </c>
      <c r="D17" s="23">
        <f t="shared" si="6"/>
        <v>0</v>
      </c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>
        <f t="shared" si="0"/>
        <v>0</v>
      </c>
      <c r="P17" s="10">
        <f t="shared" si="7"/>
        <v>0</v>
      </c>
      <c r="Q17" s="33">
        <f t="shared" si="8"/>
        <v>0</v>
      </c>
      <c r="R17" s="36" t="e">
        <f t="shared" si="1"/>
        <v>#DIV/0!</v>
      </c>
      <c r="S17" s="34">
        <f t="shared" si="4"/>
        <v>0</v>
      </c>
      <c r="T17" s="10">
        <f t="shared" si="9"/>
        <v>0</v>
      </c>
      <c r="U17" s="33">
        <f t="shared" si="10"/>
        <v>0</v>
      </c>
      <c r="V17" s="36" t="e">
        <f t="shared" si="2"/>
        <v>#DIV/0!</v>
      </c>
      <c r="W17" s="38">
        <f t="shared" si="11"/>
        <v>0</v>
      </c>
      <c r="X17" s="36" t="e">
        <f t="shared" si="3"/>
        <v>#DIV/0!</v>
      </c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>
        <f t="shared" si="5"/>
        <v>0</v>
      </c>
      <c r="D18" s="23">
        <f t="shared" si="6"/>
        <v>0</v>
      </c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>
        <f t="shared" si="0"/>
        <v>0</v>
      </c>
      <c r="P18" s="10">
        <f t="shared" si="7"/>
        <v>0</v>
      </c>
      <c r="Q18" s="33">
        <f t="shared" si="8"/>
        <v>0</v>
      </c>
      <c r="R18" s="36" t="e">
        <f t="shared" si="1"/>
        <v>#DIV/0!</v>
      </c>
      <c r="S18" s="34">
        <f t="shared" si="4"/>
        <v>0</v>
      </c>
      <c r="T18" s="10">
        <f t="shared" si="9"/>
        <v>0</v>
      </c>
      <c r="U18" s="33">
        <f t="shared" si="10"/>
        <v>0</v>
      </c>
      <c r="V18" s="36" t="e">
        <f t="shared" si="2"/>
        <v>#DIV/0!</v>
      </c>
      <c r="W18" s="38">
        <f t="shared" si="11"/>
        <v>0</v>
      </c>
      <c r="X18" s="36" t="e">
        <f t="shared" si="3"/>
        <v>#DIV/0!</v>
      </c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>
        <f t="shared" si="5"/>
        <v>0</v>
      </c>
      <c r="D19" s="23">
        <f t="shared" si="6"/>
        <v>0</v>
      </c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>
        <f t="shared" si="0"/>
        <v>0</v>
      </c>
      <c r="P19" s="10">
        <f t="shared" si="7"/>
        <v>0</v>
      </c>
      <c r="Q19" s="33">
        <f t="shared" si="8"/>
        <v>0</v>
      </c>
      <c r="R19" s="36" t="e">
        <f t="shared" si="1"/>
        <v>#DIV/0!</v>
      </c>
      <c r="S19" s="34">
        <f t="shared" si="4"/>
        <v>0</v>
      </c>
      <c r="T19" s="10">
        <f t="shared" si="9"/>
        <v>0</v>
      </c>
      <c r="U19" s="33">
        <f t="shared" si="10"/>
        <v>0</v>
      </c>
      <c r="V19" s="36" t="e">
        <f t="shared" si="2"/>
        <v>#DIV/0!</v>
      </c>
      <c r="W19" s="38">
        <f t="shared" si="11"/>
        <v>0</v>
      </c>
      <c r="X19" s="36" t="e">
        <f t="shared" si="3"/>
        <v>#DIV/0!</v>
      </c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>
        <f t="shared" si="5"/>
        <v>0</v>
      </c>
      <c r="D20" s="23">
        <f t="shared" si="6"/>
        <v>0</v>
      </c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>
        <f t="shared" si="0"/>
        <v>0</v>
      </c>
      <c r="P20" s="10">
        <f t="shared" si="7"/>
        <v>0</v>
      </c>
      <c r="Q20" s="33">
        <f t="shared" si="8"/>
        <v>0</v>
      </c>
      <c r="R20" s="36" t="e">
        <f t="shared" si="1"/>
        <v>#DIV/0!</v>
      </c>
      <c r="S20" s="34">
        <f t="shared" si="4"/>
        <v>0</v>
      </c>
      <c r="T20" s="10">
        <f t="shared" si="9"/>
        <v>0</v>
      </c>
      <c r="U20" s="33">
        <f t="shared" si="10"/>
        <v>0</v>
      </c>
      <c r="V20" s="36" t="e">
        <f t="shared" si="2"/>
        <v>#DIV/0!</v>
      </c>
      <c r="W20" s="38">
        <f t="shared" si="11"/>
        <v>0</v>
      </c>
      <c r="X20" s="36" t="e">
        <f t="shared" si="3"/>
        <v>#DIV/0!</v>
      </c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>
        <f t="shared" si="5"/>
        <v>0</v>
      </c>
      <c r="D21" s="23">
        <f t="shared" si="6"/>
        <v>0</v>
      </c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>
        <f t="shared" si="0"/>
        <v>0</v>
      </c>
      <c r="P21" s="10">
        <f t="shared" si="7"/>
        <v>0</v>
      </c>
      <c r="Q21" s="33">
        <f t="shared" si="8"/>
        <v>0</v>
      </c>
      <c r="R21" s="36" t="e">
        <f t="shared" si="1"/>
        <v>#DIV/0!</v>
      </c>
      <c r="S21" s="34">
        <f t="shared" si="4"/>
        <v>0</v>
      </c>
      <c r="T21" s="10">
        <f t="shared" si="9"/>
        <v>0</v>
      </c>
      <c r="U21" s="33">
        <f t="shared" si="10"/>
        <v>0</v>
      </c>
      <c r="V21" s="36" t="e">
        <f t="shared" si="2"/>
        <v>#DIV/0!</v>
      </c>
      <c r="W21" s="38">
        <f t="shared" si="11"/>
        <v>0</v>
      </c>
      <c r="X21" s="36" t="e">
        <f t="shared" si="3"/>
        <v>#DIV/0!</v>
      </c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>
        <f t="shared" si="5"/>
        <v>0</v>
      </c>
      <c r="D22" s="23">
        <f t="shared" si="6"/>
        <v>0</v>
      </c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>
        <f t="shared" si="0"/>
        <v>0</v>
      </c>
      <c r="P22" s="10">
        <f t="shared" si="7"/>
        <v>0</v>
      </c>
      <c r="Q22" s="33">
        <f>SUM(H11:I22)</f>
        <v>0</v>
      </c>
      <c r="R22" s="36" t="e">
        <f t="shared" si="1"/>
        <v>#DIV/0!</v>
      </c>
      <c r="S22" s="34">
        <f t="shared" si="4"/>
        <v>0</v>
      </c>
      <c r="T22" s="10">
        <f t="shared" si="9"/>
        <v>0</v>
      </c>
      <c r="U22" s="33">
        <f t="shared" si="10"/>
        <v>0</v>
      </c>
      <c r="V22" s="36" t="e">
        <f t="shared" si="2"/>
        <v>#DIV/0!</v>
      </c>
      <c r="W22" s="38">
        <f t="shared" si="11"/>
        <v>0</v>
      </c>
      <c r="X22" s="36" t="e">
        <f t="shared" si="3"/>
        <v>#DIV/0!</v>
      </c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>
        <f t="shared" si="5"/>
        <v>0</v>
      </c>
      <c r="D23" s="23">
        <f t="shared" si="6"/>
        <v>0</v>
      </c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>
        <f t="shared" si="0"/>
        <v>0</v>
      </c>
      <c r="P23" s="10">
        <f t="shared" si="7"/>
        <v>0</v>
      </c>
      <c r="Q23" s="33">
        <f t="shared" si="8"/>
        <v>0</v>
      </c>
      <c r="R23" s="36" t="e">
        <f t="shared" si="1"/>
        <v>#DIV/0!</v>
      </c>
      <c r="S23" s="34">
        <f t="shared" si="4"/>
        <v>0</v>
      </c>
      <c r="T23" s="10">
        <f t="shared" si="9"/>
        <v>0</v>
      </c>
      <c r="U23" s="33">
        <f t="shared" si="10"/>
        <v>0</v>
      </c>
      <c r="V23" s="36" t="e">
        <f t="shared" si="2"/>
        <v>#DIV/0!</v>
      </c>
      <c r="W23" s="38">
        <f t="shared" si="11"/>
        <v>0</v>
      </c>
      <c r="X23" s="36" t="e">
        <f t="shared" si="3"/>
        <v>#DIV/0!</v>
      </c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>
        <f t="shared" si="5"/>
        <v>0</v>
      </c>
      <c r="D24" s="23">
        <f t="shared" si="6"/>
        <v>0</v>
      </c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>
        <f t="shared" si="0"/>
        <v>0</v>
      </c>
      <c r="P24" s="10">
        <f t="shared" si="7"/>
        <v>0</v>
      </c>
      <c r="Q24" s="33">
        <f t="shared" si="8"/>
        <v>0</v>
      </c>
      <c r="R24" s="36" t="e">
        <f t="shared" si="1"/>
        <v>#DIV/0!</v>
      </c>
      <c r="S24" s="34">
        <f t="shared" si="4"/>
        <v>0</v>
      </c>
      <c r="T24" s="10">
        <f t="shared" si="9"/>
        <v>0</v>
      </c>
      <c r="U24" s="33">
        <f t="shared" si="10"/>
        <v>0</v>
      </c>
      <c r="V24" s="36" t="e">
        <f t="shared" si="2"/>
        <v>#DIV/0!</v>
      </c>
      <c r="W24" s="38">
        <f t="shared" si="11"/>
        <v>0</v>
      </c>
      <c r="X24" s="36" t="e">
        <f t="shared" si="3"/>
        <v>#DIV/0!</v>
      </c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>
        <f t="shared" si="5"/>
        <v>0</v>
      </c>
      <c r="D25" s="23">
        <f t="shared" si="6"/>
        <v>0</v>
      </c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>
        <f t="shared" si="0"/>
        <v>0</v>
      </c>
      <c r="P25" s="10">
        <f t="shared" si="7"/>
        <v>0</v>
      </c>
      <c r="Q25" s="33">
        <f t="shared" si="8"/>
        <v>0</v>
      </c>
      <c r="R25" s="36" t="e">
        <f t="shared" si="1"/>
        <v>#DIV/0!</v>
      </c>
      <c r="S25" s="34">
        <f t="shared" si="4"/>
        <v>0</v>
      </c>
      <c r="T25" s="10">
        <f t="shared" si="9"/>
        <v>0</v>
      </c>
      <c r="U25" s="33">
        <f t="shared" si="10"/>
        <v>0</v>
      </c>
      <c r="V25" s="36" t="e">
        <f t="shared" si="2"/>
        <v>#DIV/0!</v>
      </c>
      <c r="W25" s="38">
        <f t="shared" si="11"/>
        <v>0</v>
      </c>
      <c r="X25" s="36" t="e">
        <f t="shared" si="3"/>
        <v>#DIV/0!</v>
      </c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>
        <f t="shared" si="5"/>
        <v>0</v>
      </c>
      <c r="D26" s="23">
        <f t="shared" si="6"/>
        <v>0</v>
      </c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>
        <f t="shared" si="0"/>
        <v>0</v>
      </c>
      <c r="P26" s="10">
        <f t="shared" si="7"/>
        <v>0</v>
      </c>
      <c r="Q26" s="33">
        <f t="shared" si="8"/>
        <v>0</v>
      </c>
      <c r="R26" s="36" t="e">
        <f t="shared" si="1"/>
        <v>#DIV/0!</v>
      </c>
      <c r="S26" s="34">
        <f t="shared" si="4"/>
        <v>0</v>
      </c>
      <c r="T26" s="10">
        <f t="shared" si="9"/>
        <v>0</v>
      </c>
      <c r="U26" s="33">
        <f t="shared" si="10"/>
        <v>0</v>
      </c>
      <c r="V26" s="36" t="e">
        <f t="shared" si="2"/>
        <v>#DIV/0!</v>
      </c>
      <c r="W26" s="38">
        <f t="shared" si="11"/>
        <v>0</v>
      </c>
      <c r="X26" s="36" t="e">
        <f t="shared" si="3"/>
        <v>#DIV/0!</v>
      </c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>
        <f t="shared" si="5"/>
        <v>0</v>
      </c>
      <c r="D27" s="23">
        <f t="shared" si="6"/>
        <v>0</v>
      </c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>
        <f t="shared" si="0"/>
        <v>0</v>
      </c>
      <c r="P27" s="10">
        <f t="shared" si="7"/>
        <v>0</v>
      </c>
      <c r="Q27" s="33">
        <f t="shared" si="8"/>
        <v>0</v>
      </c>
      <c r="R27" s="36" t="e">
        <f t="shared" si="1"/>
        <v>#DIV/0!</v>
      </c>
      <c r="S27" s="34">
        <f t="shared" si="4"/>
        <v>0</v>
      </c>
      <c r="T27" s="10">
        <f t="shared" si="9"/>
        <v>0</v>
      </c>
      <c r="U27" s="33">
        <f t="shared" si="10"/>
        <v>0</v>
      </c>
      <c r="V27" s="36" t="e">
        <f t="shared" si="2"/>
        <v>#DIV/0!</v>
      </c>
      <c r="W27" s="38">
        <f t="shared" si="11"/>
        <v>0</v>
      </c>
      <c r="X27" s="36" t="e">
        <f t="shared" si="3"/>
        <v>#DIV/0!</v>
      </c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>
        <f t="shared" si="5"/>
        <v>0</v>
      </c>
      <c r="D28" s="23">
        <f t="shared" si="6"/>
        <v>0</v>
      </c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>
        <f t="shared" si="0"/>
        <v>0</v>
      </c>
      <c r="P28" s="10">
        <f t="shared" si="7"/>
        <v>0</v>
      </c>
      <c r="Q28" s="33">
        <f t="shared" si="8"/>
        <v>0</v>
      </c>
      <c r="R28" s="36" t="e">
        <f t="shared" si="1"/>
        <v>#DIV/0!</v>
      </c>
      <c r="S28" s="34">
        <f t="shared" si="4"/>
        <v>0</v>
      </c>
      <c r="T28" s="10">
        <f t="shared" si="9"/>
        <v>0</v>
      </c>
      <c r="U28" s="33">
        <f t="shared" si="10"/>
        <v>0</v>
      </c>
      <c r="V28" s="36" t="e">
        <f t="shared" si="2"/>
        <v>#DIV/0!</v>
      </c>
      <c r="W28" s="38">
        <f t="shared" si="11"/>
        <v>0</v>
      </c>
      <c r="X28" s="36" t="e">
        <f t="shared" si="3"/>
        <v>#DIV/0!</v>
      </c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>
        <f t="shared" si="5"/>
        <v>0</v>
      </c>
      <c r="D29" s="23">
        <f t="shared" si="6"/>
        <v>0</v>
      </c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>
        <f t="shared" si="0"/>
        <v>0</v>
      </c>
      <c r="P29" s="10">
        <f t="shared" si="7"/>
        <v>0</v>
      </c>
      <c r="Q29" s="33">
        <f t="shared" si="8"/>
        <v>0</v>
      </c>
      <c r="R29" s="36" t="e">
        <f t="shared" si="1"/>
        <v>#DIV/0!</v>
      </c>
      <c r="S29" s="34">
        <f t="shared" si="4"/>
        <v>0</v>
      </c>
      <c r="T29" s="10">
        <f t="shared" si="9"/>
        <v>0</v>
      </c>
      <c r="U29" s="33">
        <f t="shared" si="10"/>
        <v>0</v>
      </c>
      <c r="V29" s="36" t="e">
        <f t="shared" si="2"/>
        <v>#DIV/0!</v>
      </c>
      <c r="W29" s="38">
        <f t="shared" si="11"/>
        <v>0</v>
      </c>
      <c r="X29" s="36" t="e">
        <f t="shared" si="3"/>
        <v>#DIV/0!</v>
      </c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>
        <f t="shared" si="5"/>
        <v>0</v>
      </c>
      <c r="D30" s="23">
        <f t="shared" si="6"/>
        <v>0</v>
      </c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>
        <f t="shared" si="0"/>
        <v>0</v>
      </c>
      <c r="P30" s="10">
        <f t="shared" si="7"/>
        <v>0</v>
      </c>
      <c r="Q30" s="33">
        <f t="shared" si="8"/>
        <v>0</v>
      </c>
      <c r="R30" s="36" t="e">
        <f t="shared" si="1"/>
        <v>#DIV/0!</v>
      </c>
      <c r="S30" s="34">
        <f t="shared" si="4"/>
        <v>0</v>
      </c>
      <c r="T30" s="10">
        <f t="shared" si="9"/>
        <v>0</v>
      </c>
      <c r="U30" s="33">
        <f t="shared" si="10"/>
        <v>0</v>
      </c>
      <c r="V30" s="36" t="e">
        <f t="shared" si="2"/>
        <v>#DIV/0!</v>
      </c>
      <c r="W30" s="38">
        <f t="shared" si="11"/>
        <v>0</v>
      </c>
      <c r="X30" s="36" t="e">
        <f t="shared" si="3"/>
        <v>#DIV/0!</v>
      </c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>
        <f t="shared" si="5"/>
        <v>0</v>
      </c>
      <c r="D31" s="23">
        <f t="shared" si="6"/>
        <v>0</v>
      </c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>
        <f t="shared" si="0"/>
        <v>0</v>
      </c>
      <c r="P31" s="10">
        <f t="shared" si="7"/>
        <v>0</v>
      </c>
      <c r="Q31" s="33">
        <f t="shared" si="8"/>
        <v>0</v>
      </c>
      <c r="R31" s="36" t="e">
        <f t="shared" si="1"/>
        <v>#DIV/0!</v>
      </c>
      <c r="S31" s="34">
        <f t="shared" si="4"/>
        <v>0</v>
      </c>
      <c r="T31" s="10">
        <f t="shared" si="9"/>
        <v>0</v>
      </c>
      <c r="U31" s="33">
        <f t="shared" si="10"/>
        <v>0</v>
      </c>
      <c r="V31" s="36" t="e">
        <f t="shared" si="2"/>
        <v>#DIV/0!</v>
      </c>
      <c r="W31" s="38">
        <f t="shared" si="11"/>
        <v>0</v>
      </c>
      <c r="X31" s="36" t="e">
        <f t="shared" si="3"/>
        <v>#DIV/0!</v>
      </c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>
        <f t="shared" si="5"/>
        <v>0</v>
      </c>
      <c r="D32" s="23">
        <f t="shared" si="6"/>
        <v>0</v>
      </c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>
        <f t="shared" si="0"/>
        <v>0</v>
      </c>
      <c r="P32" s="10">
        <f t="shared" si="7"/>
        <v>0</v>
      </c>
      <c r="Q32" s="33">
        <f t="shared" si="8"/>
        <v>0</v>
      </c>
      <c r="R32" s="36" t="e">
        <f t="shared" si="1"/>
        <v>#DIV/0!</v>
      </c>
      <c r="S32" s="34">
        <f t="shared" si="4"/>
        <v>0</v>
      </c>
      <c r="T32" s="10">
        <f t="shared" si="9"/>
        <v>0</v>
      </c>
      <c r="U32" s="33">
        <f t="shared" si="10"/>
        <v>0</v>
      </c>
      <c r="V32" s="36" t="e">
        <f t="shared" si="2"/>
        <v>#DIV/0!</v>
      </c>
      <c r="W32" s="38">
        <f t="shared" si="11"/>
        <v>0</v>
      </c>
      <c r="X32" s="36" t="e">
        <f t="shared" si="3"/>
        <v>#DIV/0!</v>
      </c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>
        <f t="shared" si="5"/>
        <v>0</v>
      </c>
      <c r="D33" s="23">
        <f t="shared" si="6"/>
        <v>0</v>
      </c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>
        <f t="shared" si="0"/>
        <v>0</v>
      </c>
      <c r="P33" s="10">
        <f t="shared" si="7"/>
        <v>0</v>
      </c>
      <c r="Q33" s="33">
        <f t="shared" si="8"/>
        <v>0</v>
      </c>
      <c r="R33" s="36" t="e">
        <f t="shared" si="1"/>
        <v>#DIV/0!</v>
      </c>
      <c r="S33" s="34">
        <f t="shared" si="4"/>
        <v>0</v>
      </c>
      <c r="T33" s="10">
        <f t="shared" si="9"/>
        <v>0</v>
      </c>
      <c r="U33" s="33">
        <f t="shared" si="10"/>
        <v>0</v>
      </c>
      <c r="V33" s="36" t="e">
        <f t="shared" si="2"/>
        <v>#DIV/0!</v>
      </c>
      <c r="W33" s="38">
        <f t="shared" si="11"/>
        <v>0</v>
      </c>
      <c r="X33" s="36" t="e">
        <f t="shared" si="3"/>
        <v>#DIV/0!</v>
      </c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>
        <f t="shared" si="5"/>
        <v>0</v>
      </c>
      <c r="D34" s="23">
        <f t="shared" si="6"/>
        <v>0</v>
      </c>
      <c r="E34" s="6"/>
      <c r="F34" s="6"/>
      <c r="H34" s="28"/>
      <c r="I34" s="28"/>
      <c r="J34" s="28"/>
      <c r="K34" s="28"/>
      <c r="L34" s="28"/>
      <c r="M34" s="28"/>
      <c r="O34" s="20">
        <f t="shared" si="0"/>
        <v>0</v>
      </c>
      <c r="P34" s="10">
        <f t="shared" si="7"/>
        <v>0</v>
      </c>
      <c r="Q34" s="33">
        <f t="shared" si="8"/>
        <v>0</v>
      </c>
      <c r="R34" s="36" t="e">
        <f t="shared" si="1"/>
        <v>#DIV/0!</v>
      </c>
      <c r="S34" s="34">
        <f t="shared" si="4"/>
        <v>0</v>
      </c>
      <c r="T34" s="10">
        <f t="shared" si="9"/>
        <v>0</v>
      </c>
      <c r="U34" s="33">
        <f t="shared" si="10"/>
        <v>0</v>
      </c>
      <c r="V34" s="36" t="e">
        <f t="shared" si="2"/>
        <v>#DIV/0!</v>
      </c>
      <c r="W34" s="38">
        <f t="shared" si="11"/>
        <v>0</v>
      </c>
      <c r="X34" s="36" t="e">
        <f t="shared" si="3"/>
        <v>#DIV/0!</v>
      </c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>
        <f t="shared" si="5"/>
        <v>0</v>
      </c>
      <c r="D35" s="23">
        <f t="shared" si="6"/>
        <v>0</v>
      </c>
      <c r="E35" s="6"/>
      <c r="F35" s="6"/>
      <c r="H35" s="28"/>
      <c r="I35" s="28"/>
      <c r="J35" s="28"/>
      <c r="K35" s="28"/>
      <c r="L35" s="28"/>
      <c r="M35" s="28"/>
      <c r="O35" s="20">
        <f t="shared" si="0"/>
        <v>0</v>
      </c>
      <c r="P35" s="10">
        <f t="shared" si="7"/>
        <v>0</v>
      </c>
      <c r="Q35" s="33">
        <f t="shared" si="8"/>
        <v>0</v>
      </c>
      <c r="R35" s="36" t="e">
        <f t="shared" si="1"/>
        <v>#DIV/0!</v>
      </c>
      <c r="S35" s="34">
        <f t="shared" si="4"/>
        <v>0</v>
      </c>
      <c r="T35" s="10">
        <f t="shared" si="9"/>
        <v>0</v>
      </c>
      <c r="U35" s="33">
        <f t="shared" si="10"/>
        <v>0</v>
      </c>
      <c r="V35" s="36" t="e">
        <f t="shared" si="2"/>
        <v>#DIV/0!</v>
      </c>
      <c r="W35" s="38">
        <f t="shared" si="11"/>
        <v>0</v>
      </c>
      <c r="X35" s="36" t="e">
        <f t="shared" si="3"/>
        <v>#DIV/0!</v>
      </c>
      <c r="Y35" s="41"/>
      <c r="Z35" s="1">
        <v>4</v>
      </c>
      <c r="AA35" s="1"/>
      <c r="AB35" s="1"/>
    </row>
    <row r="36" spans="1:28">
      <c r="A36" s="5">
        <v>43405</v>
      </c>
      <c r="B36" s="6"/>
      <c r="C36" s="23">
        <f t="shared" si="5"/>
        <v>0</v>
      </c>
      <c r="D36" s="23">
        <f t="shared" si="6"/>
        <v>0</v>
      </c>
      <c r="E36" s="6"/>
      <c r="F36" s="6"/>
      <c r="H36" s="29"/>
      <c r="I36" s="29"/>
      <c r="J36" s="29"/>
      <c r="K36" s="29"/>
      <c r="L36" s="29"/>
      <c r="M36" s="29"/>
      <c r="O36" s="20">
        <f t="shared" si="0"/>
        <v>0</v>
      </c>
      <c r="P36" s="10">
        <f t="shared" si="7"/>
        <v>0</v>
      </c>
      <c r="Q36" s="33">
        <f t="shared" si="8"/>
        <v>0</v>
      </c>
      <c r="R36" s="36" t="e">
        <f t="shared" si="1"/>
        <v>#DIV/0!</v>
      </c>
      <c r="S36" s="34">
        <f t="shared" si="4"/>
        <v>0</v>
      </c>
      <c r="T36" s="10">
        <f t="shared" si="9"/>
        <v>0</v>
      </c>
      <c r="U36" s="33">
        <f t="shared" si="10"/>
        <v>0</v>
      </c>
      <c r="V36" s="36" t="e">
        <f t="shared" si="2"/>
        <v>#DIV/0!</v>
      </c>
      <c r="W36" s="38">
        <f t="shared" si="11"/>
        <v>0</v>
      </c>
      <c r="X36" s="36" t="e">
        <f t="shared" si="3"/>
        <v>#DIV/0!</v>
      </c>
      <c r="Y36" s="41"/>
      <c r="Z36" s="1">
        <v>4</v>
      </c>
      <c r="AA36" s="1"/>
      <c r="AB36" s="1"/>
    </row>
    <row r="37" spans="1:28">
      <c r="A37" s="5">
        <v>43435</v>
      </c>
      <c r="B37" s="6"/>
      <c r="C37" s="23">
        <f t="shared" si="5"/>
        <v>0</v>
      </c>
      <c r="D37" s="23">
        <f t="shared" si="6"/>
        <v>0</v>
      </c>
      <c r="E37" s="6"/>
      <c r="F37" s="6"/>
      <c r="H37" s="29"/>
      <c r="I37" s="29"/>
      <c r="J37" s="29"/>
      <c r="K37" s="29"/>
      <c r="L37" s="29"/>
      <c r="M37" s="29"/>
      <c r="O37" s="20">
        <f t="shared" si="0"/>
        <v>0</v>
      </c>
      <c r="P37" s="10">
        <f t="shared" si="7"/>
        <v>0</v>
      </c>
      <c r="Q37" s="33">
        <f t="shared" si="8"/>
        <v>0</v>
      </c>
      <c r="R37" s="36" t="e">
        <f t="shared" si="1"/>
        <v>#DIV/0!</v>
      </c>
      <c r="S37" s="34">
        <f t="shared" si="4"/>
        <v>0</v>
      </c>
      <c r="T37" s="10">
        <f t="shared" si="9"/>
        <v>0</v>
      </c>
      <c r="U37" s="33">
        <f t="shared" si="10"/>
        <v>0</v>
      </c>
      <c r="V37" s="36" t="e">
        <f t="shared" si="2"/>
        <v>#DIV/0!</v>
      </c>
      <c r="W37" s="38">
        <f t="shared" si="11"/>
        <v>0</v>
      </c>
      <c r="X37" s="36" t="e">
        <f t="shared" si="3"/>
        <v>#DIV/0!</v>
      </c>
      <c r="Y37" s="41"/>
      <c r="Z37" s="1">
        <v>4</v>
      </c>
      <c r="AA37" s="1"/>
      <c r="AB37" s="1"/>
    </row>
    <row r="38" spans="1:28">
      <c r="A38" s="5">
        <v>43466</v>
      </c>
      <c r="B38" s="15"/>
      <c r="C38" s="23">
        <f t="shared" si="5"/>
        <v>0</v>
      </c>
      <c r="D38" s="23">
        <f t="shared" si="6"/>
        <v>0</v>
      </c>
      <c r="E38" s="15"/>
      <c r="F38" s="15"/>
      <c r="H38" s="29"/>
      <c r="I38" s="29"/>
      <c r="J38" s="29"/>
      <c r="K38" s="29"/>
      <c r="L38" s="29"/>
      <c r="M38" s="29"/>
      <c r="O38" s="20">
        <f t="shared" si="0"/>
        <v>0</v>
      </c>
      <c r="P38" s="10">
        <f t="shared" si="7"/>
        <v>0</v>
      </c>
      <c r="Q38" s="33">
        <f t="shared" si="8"/>
        <v>0</v>
      </c>
      <c r="R38" s="36" t="e">
        <f t="shared" si="1"/>
        <v>#DIV/0!</v>
      </c>
      <c r="S38" s="34">
        <f t="shared" si="4"/>
        <v>0</v>
      </c>
      <c r="T38" s="10">
        <f t="shared" si="9"/>
        <v>0</v>
      </c>
      <c r="U38" s="33">
        <f t="shared" si="10"/>
        <v>0</v>
      </c>
      <c r="V38" s="36" t="e">
        <f t="shared" si="2"/>
        <v>#DIV/0!</v>
      </c>
      <c r="W38" s="38">
        <f t="shared" si="11"/>
        <v>0</v>
      </c>
      <c r="X38" s="36" t="e">
        <f t="shared" si="3"/>
        <v>#DIV/0!</v>
      </c>
      <c r="Y38" s="41"/>
      <c r="Z38" s="1"/>
      <c r="AA38" s="1">
        <v>3.5</v>
      </c>
      <c r="AB38" s="1"/>
    </row>
    <row r="39" spans="1:28">
      <c r="A39" s="5">
        <v>43497</v>
      </c>
      <c r="B39" s="6"/>
      <c r="C39" s="23">
        <f t="shared" si="5"/>
        <v>0</v>
      </c>
      <c r="D39" s="23">
        <f t="shared" si="6"/>
        <v>0</v>
      </c>
      <c r="E39" s="6"/>
      <c r="F39" s="6"/>
      <c r="H39" s="29"/>
      <c r="I39" s="29"/>
      <c r="J39" s="29"/>
      <c r="K39" s="29"/>
      <c r="L39" s="29"/>
      <c r="M39" s="29"/>
      <c r="O39" s="20">
        <f t="shared" si="0"/>
        <v>0</v>
      </c>
      <c r="P39" s="10">
        <f t="shared" si="7"/>
        <v>0</v>
      </c>
      <c r="Q39" s="33">
        <f t="shared" si="8"/>
        <v>0</v>
      </c>
      <c r="R39" s="36" t="e">
        <f t="shared" si="1"/>
        <v>#DIV/0!</v>
      </c>
      <c r="S39" s="34">
        <f t="shared" si="4"/>
        <v>0</v>
      </c>
      <c r="T39" s="10">
        <f t="shared" si="9"/>
        <v>0</v>
      </c>
      <c r="U39" s="33">
        <f t="shared" si="10"/>
        <v>0</v>
      </c>
      <c r="V39" s="36" t="e">
        <f t="shared" si="2"/>
        <v>#DIV/0!</v>
      </c>
      <c r="W39" s="38">
        <f t="shared" si="11"/>
        <v>0</v>
      </c>
      <c r="X39" s="36" t="e">
        <f t="shared" si="3"/>
        <v>#DIV/0!</v>
      </c>
      <c r="Y39" s="41"/>
      <c r="Z39" s="1"/>
      <c r="AA39" s="1">
        <v>3.5</v>
      </c>
      <c r="AB39" s="1"/>
    </row>
    <row r="40" spans="1:28">
      <c r="A40" s="5">
        <v>43525</v>
      </c>
      <c r="B40" s="6"/>
      <c r="C40" s="23">
        <f t="shared" si="5"/>
        <v>0</v>
      </c>
      <c r="D40" s="23">
        <f t="shared" si="6"/>
        <v>0</v>
      </c>
      <c r="E40" s="6"/>
      <c r="F40" s="6"/>
      <c r="H40" s="29"/>
      <c r="I40" s="29"/>
      <c r="J40" s="29"/>
      <c r="K40" s="29"/>
      <c r="L40" s="29"/>
      <c r="M40" s="29"/>
      <c r="O40" s="20">
        <f t="shared" si="0"/>
        <v>0</v>
      </c>
      <c r="P40" s="10">
        <f t="shared" si="7"/>
        <v>0</v>
      </c>
      <c r="Q40" s="33">
        <f t="shared" si="8"/>
        <v>0</v>
      </c>
      <c r="R40" s="36" t="e">
        <f t="shared" si="1"/>
        <v>#DIV/0!</v>
      </c>
      <c r="S40" s="34">
        <f t="shared" si="4"/>
        <v>0</v>
      </c>
      <c r="T40" s="10">
        <f t="shared" si="9"/>
        <v>0</v>
      </c>
      <c r="U40" s="33">
        <f t="shared" si="10"/>
        <v>0</v>
      </c>
      <c r="V40" s="36" t="e">
        <f t="shared" si="2"/>
        <v>#DIV/0!</v>
      </c>
      <c r="W40" s="38">
        <f t="shared" si="11"/>
        <v>0</v>
      </c>
      <c r="X40" s="36" t="e">
        <f t="shared" si="3"/>
        <v>#DIV/0!</v>
      </c>
      <c r="Y40" s="41"/>
      <c r="Z40" s="1"/>
      <c r="AA40" s="1">
        <v>3.5</v>
      </c>
      <c r="AB40" s="1"/>
    </row>
    <row r="41" spans="1:28">
      <c r="A41" s="5">
        <v>43556</v>
      </c>
      <c r="B41" s="6"/>
      <c r="C41" s="23">
        <f t="shared" si="5"/>
        <v>0</v>
      </c>
      <c r="D41" s="23">
        <f t="shared" si="6"/>
        <v>0</v>
      </c>
      <c r="E41" s="6"/>
      <c r="F41" s="6"/>
      <c r="H41" s="29"/>
      <c r="I41" s="29"/>
      <c r="J41" s="29"/>
      <c r="K41" s="29"/>
      <c r="L41" s="29"/>
      <c r="M41" s="29"/>
      <c r="O41" s="20">
        <f t="shared" si="0"/>
        <v>0</v>
      </c>
      <c r="P41" s="10">
        <f t="shared" si="7"/>
        <v>0</v>
      </c>
      <c r="Q41" s="33">
        <f t="shared" si="8"/>
        <v>0</v>
      </c>
      <c r="R41" s="36" t="e">
        <f t="shared" si="1"/>
        <v>#DIV/0!</v>
      </c>
      <c r="S41" s="34">
        <f t="shared" si="4"/>
        <v>0</v>
      </c>
      <c r="T41" s="10">
        <f t="shared" si="9"/>
        <v>0</v>
      </c>
      <c r="U41" s="33">
        <f t="shared" si="10"/>
        <v>0</v>
      </c>
      <c r="V41" s="36" t="e">
        <f t="shared" si="2"/>
        <v>#DIV/0!</v>
      </c>
      <c r="W41" s="38">
        <f t="shared" si="11"/>
        <v>0</v>
      </c>
      <c r="X41" s="36" t="e">
        <f t="shared" si="3"/>
        <v>#DIV/0!</v>
      </c>
      <c r="Y41" s="41"/>
      <c r="Z41" s="1"/>
      <c r="AA41" s="1">
        <v>3.5</v>
      </c>
      <c r="AB41" s="1"/>
    </row>
    <row r="42" spans="1:28">
      <c r="A42" s="5">
        <v>43586</v>
      </c>
      <c r="B42" s="6"/>
      <c r="C42" s="23">
        <f t="shared" si="5"/>
        <v>0</v>
      </c>
      <c r="D42" s="23">
        <f t="shared" si="6"/>
        <v>0</v>
      </c>
      <c r="E42" s="6"/>
      <c r="F42" s="6"/>
      <c r="H42" s="29"/>
      <c r="I42" s="29"/>
      <c r="J42" s="29"/>
      <c r="K42" s="29"/>
      <c r="L42" s="29"/>
      <c r="M42" s="29"/>
      <c r="O42" s="20">
        <f t="shared" si="0"/>
        <v>0</v>
      </c>
      <c r="P42" s="10">
        <f t="shared" si="7"/>
        <v>0</v>
      </c>
      <c r="Q42" s="33">
        <f t="shared" si="8"/>
        <v>0</v>
      </c>
      <c r="R42" s="36" t="e">
        <f t="shared" si="1"/>
        <v>#DIV/0!</v>
      </c>
      <c r="S42" s="34">
        <f t="shared" si="4"/>
        <v>0</v>
      </c>
      <c r="T42" s="10">
        <f t="shared" si="9"/>
        <v>0</v>
      </c>
      <c r="U42" s="33">
        <f t="shared" si="10"/>
        <v>0</v>
      </c>
      <c r="V42" s="36" t="e">
        <f t="shared" si="2"/>
        <v>#DIV/0!</v>
      </c>
      <c r="W42" s="38">
        <f t="shared" si="11"/>
        <v>0</v>
      </c>
      <c r="X42" s="36" t="e">
        <f t="shared" si="3"/>
        <v>#DIV/0!</v>
      </c>
      <c r="Y42" s="41"/>
      <c r="Z42" s="1"/>
      <c r="AA42" s="1">
        <v>3.5</v>
      </c>
      <c r="AB42" s="1"/>
    </row>
    <row r="43" spans="1:28">
      <c r="A43" s="5">
        <v>43617</v>
      </c>
      <c r="B43" s="6">
        <v>1008</v>
      </c>
      <c r="C43" s="23">
        <f t="shared" si="5"/>
        <v>806.40000000000009</v>
      </c>
      <c r="D43" s="23">
        <f t="shared" si="6"/>
        <v>201.60000000000002</v>
      </c>
      <c r="E43" s="6">
        <v>0</v>
      </c>
      <c r="F43" s="6">
        <v>0</v>
      </c>
      <c r="H43" s="29"/>
      <c r="I43" s="29"/>
      <c r="J43" s="29"/>
      <c r="K43" s="29"/>
      <c r="L43" s="29"/>
      <c r="M43" s="29"/>
      <c r="O43" s="20">
        <f t="shared" si="0"/>
        <v>1008.0000000000001</v>
      </c>
      <c r="P43" s="10">
        <f t="shared" si="7"/>
        <v>1008.0000000000001</v>
      </c>
      <c r="Q43" s="33">
        <f t="shared" si="8"/>
        <v>0</v>
      </c>
      <c r="R43" s="36">
        <f t="shared" si="1"/>
        <v>0</v>
      </c>
      <c r="S43" s="34">
        <f t="shared" si="4"/>
        <v>806.40000000000009</v>
      </c>
      <c r="T43" s="10">
        <f t="shared" si="9"/>
        <v>806.40000000000009</v>
      </c>
      <c r="U43" s="33">
        <f t="shared" si="10"/>
        <v>0</v>
      </c>
      <c r="V43" s="36">
        <f t="shared" si="2"/>
        <v>0</v>
      </c>
      <c r="W43" s="38">
        <f t="shared" si="11"/>
        <v>0</v>
      </c>
      <c r="X43" s="36">
        <f t="shared" si="3"/>
        <v>0</v>
      </c>
      <c r="Y43" s="41"/>
      <c r="Z43" s="1"/>
      <c r="AA43" s="1">
        <v>3.5</v>
      </c>
      <c r="AB43" s="1"/>
    </row>
    <row r="44" spans="1:28">
      <c r="A44" s="5">
        <v>43647</v>
      </c>
      <c r="B44" s="6">
        <v>1955</v>
      </c>
      <c r="C44" s="23">
        <f t="shared" si="5"/>
        <v>1564</v>
      </c>
      <c r="D44" s="23">
        <f t="shared" si="6"/>
        <v>391</v>
      </c>
      <c r="E44" s="6">
        <v>0</v>
      </c>
      <c r="F44" s="6">
        <v>0</v>
      </c>
      <c r="H44" s="29"/>
      <c r="I44" s="29"/>
      <c r="J44" s="29"/>
      <c r="K44" s="29"/>
      <c r="L44" s="29"/>
      <c r="M44" s="29"/>
      <c r="O44" s="20">
        <f t="shared" si="0"/>
        <v>1955</v>
      </c>
      <c r="P44" s="10">
        <f t="shared" si="7"/>
        <v>2963</v>
      </c>
      <c r="Q44" s="33">
        <f t="shared" si="8"/>
        <v>0</v>
      </c>
      <c r="R44" s="36">
        <f t="shared" si="1"/>
        <v>0</v>
      </c>
      <c r="S44" s="34">
        <f t="shared" si="4"/>
        <v>1564</v>
      </c>
      <c r="T44" s="10">
        <f t="shared" si="9"/>
        <v>2370.4</v>
      </c>
      <c r="U44" s="33">
        <f t="shared" si="10"/>
        <v>0</v>
      </c>
      <c r="V44" s="36">
        <f t="shared" si="2"/>
        <v>0</v>
      </c>
      <c r="W44" s="38">
        <f t="shared" si="11"/>
        <v>0</v>
      </c>
      <c r="X44" s="36">
        <f t="shared" si="3"/>
        <v>0</v>
      </c>
      <c r="Y44" s="41"/>
      <c r="Z44" s="1"/>
      <c r="AA44" s="1">
        <v>3.5</v>
      </c>
      <c r="AB44" s="1"/>
    </row>
    <row r="45" spans="1:28">
      <c r="A45" s="5">
        <v>43678</v>
      </c>
      <c r="B45" s="6">
        <v>2280</v>
      </c>
      <c r="C45" s="23">
        <f t="shared" si="5"/>
        <v>1824</v>
      </c>
      <c r="D45" s="23">
        <f t="shared" si="6"/>
        <v>456</v>
      </c>
      <c r="E45" s="6">
        <v>0</v>
      </c>
      <c r="F45" s="6">
        <v>0</v>
      </c>
      <c r="H45" s="29"/>
      <c r="I45" s="29"/>
      <c r="J45" s="29"/>
      <c r="K45" s="29"/>
      <c r="L45" s="29"/>
      <c r="M45" s="29"/>
      <c r="O45" s="20">
        <f t="shared" si="0"/>
        <v>2280</v>
      </c>
      <c r="P45" s="10">
        <f t="shared" si="7"/>
        <v>5243</v>
      </c>
      <c r="Q45" s="33">
        <f t="shared" si="8"/>
        <v>0</v>
      </c>
      <c r="R45" s="36">
        <f t="shared" si="1"/>
        <v>0</v>
      </c>
      <c r="S45" s="34">
        <f t="shared" si="4"/>
        <v>1824</v>
      </c>
      <c r="T45" s="10">
        <f t="shared" si="9"/>
        <v>4194.3999999999996</v>
      </c>
      <c r="U45" s="33">
        <f t="shared" si="10"/>
        <v>0</v>
      </c>
      <c r="V45" s="36">
        <f t="shared" si="2"/>
        <v>0</v>
      </c>
      <c r="W45" s="38">
        <f t="shared" si="11"/>
        <v>0</v>
      </c>
      <c r="X45" s="36">
        <f t="shared" si="3"/>
        <v>0</v>
      </c>
      <c r="Y45" s="41"/>
      <c r="Z45" s="1"/>
      <c r="AA45" s="1">
        <v>3.5</v>
      </c>
      <c r="AB45" s="1"/>
    </row>
    <row r="46" spans="1:28">
      <c r="A46" s="5">
        <v>43709</v>
      </c>
      <c r="B46" s="6">
        <v>2280</v>
      </c>
      <c r="C46" s="23">
        <f t="shared" si="5"/>
        <v>1824</v>
      </c>
      <c r="D46" s="23">
        <f t="shared" si="6"/>
        <v>456</v>
      </c>
      <c r="E46" s="6">
        <v>0</v>
      </c>
      <c r="F46" s="6">
        <v>0</v>
      </c>
      <c r="H46" s="29"/>
      <c r="I46" s="29"/>
      <c r="J46" s="29"/>
      <c r="K46" s="29"/>
      <c r="L46" s="29"/>
      <c r="M46" s="29"/>
      <c r="O46" s="20">
        <f t="shared" si="0"/>
        <v>2280</v>
      </c>
      <c r="P46" s="10">
        <f t="shared" si="7"/>
        <v>7523</v>
      </c>
      <c r="Q46" s="33">
        <f t="shared" si="8"/>
        <v>0</v>
      </c>
      <c r="R46" s="36">
        <f t="shared" si="1"/>
        <v>0</v>
      </c>
      <c r="S46" s="34">
        <f t="shared" si="4"/>
        <v>1824</v>
      </c>
      <c r="T46" s="10">
        <f t="shared" si="9"/>
        <v>6018.4</v>
      </c>
      <c r="U46" s="33">
        <f t="shared" si="10"/>
        <v>0</v>
      </c>
      <c r="V46" s="36">
        <f t="shared" si="2"/>
        <v>0</v>
      </c>
      <c r="W46" s="38">
        <f t="shared" si="11"/>
        <v>0</v>
      </c>
      <c r="X46" s="36">
        <f t="shared" si="3"/>
        <v>0</v>
      </c>
      <c r="Y46" s="41"/>
      <c r="Z46" s="1"/>
      <c r="AA46" s="1">
        <v>3.5</v>
      </c>
      <c r="AB46" s="1"/>
    </row>
    <row r="47" spans="1:28">
      <c r="A47" s="5">
        <v>43739</v>
      </c>
      <c r="B47" s="6">
        <v>2280</v>
      </c>
      <c r="C47" s="23">
        <f t="shared" si="5"/>
        <v>1824</v>
      </c>
      <c r="D47" s="23">
        <f t="shared" si="6"/>
        <v>456</v>
      </c>
      <c r="E47" s="6">
        <v>0</v>
      </c>
      <c r="F47" s="6">
        <v>0</v>
      </c>
      <c r="H47" s="29">
        <v>1</v>
      </c>
      <c r="I47" s="29"/>
      <c r="J47" s="29"/>
      <c r="K47" s="29"/>
      <c r="L47" s="29"/>
      <c r="M47" s="29"/>
      <c r="O47" s="20">
        <f t="shared" si="0"/>
        <v>2280</v>
      </c>
      <c r="P47" s="10">
        <f t="shared" si="7"/>
        <v>9803</v>
      </c>
      <c r="Q47" s="33">
        <f t="shared" si="8"/>
        <v>1</v>
      </c>
      <c r="R47" s="36">
        <f t="shared" si="1"/>
        <v>102.00958890135672</v>
      </c>
      <c r="S47" s="34">
        <f t="shared" si="4"/>
        <v>1824</v>
      </c>
      <c r="T47" s="10">
        <f t="shared" si="9"/>
        <v>7842.4</v>
      </c>
      <c r="U47" s="33">
        <f t="shared" si="10"/>
        <v>1</v>
      </c>
      <c r="V47" s="36">
        <f t="shared" si="2"/>
        <v>127.51198612669592</v>
      </c>
      <c r="W47" s="38">
        <f t="shared" si="11"/>
        <v>1</v>
      </c>
      <c r="X47" s="36">
        <f t="shared" si="3"/>
        <v>10.200958890135674</v>
      </c>
      <c r="Y47" s="41"/>
      <c r="Z47" s="1"/>
      <c r="AA47" s="1">
        <v>3.5</v>
      </c>
      <c r="AB47" s="1"/>
    </row>
    <row r="48" spans="1:28">
      <c r="A48" s="5">
        <v>43770</v>
      </c>
      <c r="B48" s="6">
        <v>1540</v>
      </c>
      <c r="C48" s="23">
        <f t="shared" si="5"/>
        <v>1232</v>
      </c>
      <c r="D48" s="23">
        <f t="shared" si="6"/>
        <v>308</v>
      </c>
      <c r="E48" s="6">
        <v>0</v>
      </c>
      <c r="F48" s="6">
        <v>0</v>
      </c>
      <c r="H48" s="29"/>
      <c r="I48" s="29"/>
      <c r="J48" s="29"/>
      <c r="K48" s="29"/>
      <c r="L48" s="29"/>
      <c r="M48" s="29"/>
      <c r="O48" s="20">
        <f t="shared" si="0"/>
        <v>1540</v>
      </c>
      <c r="P48" s="10">
        <f t="shared" si="7"/>
        <v>11343</v>
      </c>
      <c r="Q48" s="33">
        <f t="shared" si="8"/>
        <v>1</v>
      </c>
      <c r="R48" s="36">
        <f t="shared" si="1"/>
        <v>88.160098739310584</v>
      </c>
      <c r="S48" s="34">
        <f t="shared" si="4"/>
        <v>1232</v>
      </c>
      <c r="T48" s="10">
        <f t="shared" si="9"/>
        <v>9074.4</v>
      </c>
      <c r="U48" s="33">
        <f t="shared" si="10"/>
        <v>1</v>
      </c>
      <c r="V48" s="36">
        <f t="shared" si="2"/>
        <v>110.20012342413824</v>
      </c>
      <c r="W48" s="38">
        <f t="shared" si="11"/>
        <v>1</v>
      </c>
      <c r="X48" s="36">
        <f t="shared" si="3"/>
        <v>8.8160098739310584</v>
      </c>
      <c r="Y48" s="41"/>
      <c r="Z48" s="1"/>
      <c r="AA48" s="1">
        <v>3.5</v>
      </c>
      <c r="AB48" s="1"/>
    </row>
    <row r="49" spans="1:28">
      <c r="A49" s="5">
        <v>43800</v>
      </c>
      <c r="B49" s="6">
        <v>1591</v>
      </c>
      <c r="C49" s="23">
        <f t="shared" si="5"/>
        <v>1272.8000000000002</v>
      </c>
      <c r="D49" s="23">
        <f t="shared" si="6"/>
        <v>318.20000000000005</v>
      </c>
      <c r="E49" s="6">
        <v>0</v>
      </c>
      <c r="F49" s="6">
        <v>0</v>
      </c>
      <c r="H49" s="29"/>
      <c r="I49" s="29"/>
      <c r="J49" s="29"/>
      <c r="K49" s="29"/>
      <c r="L49" s="29"/>
      <c r="M49" s="29"/>
      <c r="O49" s="20">
        <f t="shared" si="0"/>
        <v>1591.0000000000002</v>
      </c>
      <c r="P49" s="10">
        <f t="shared" si="7"/>
        <v>12934</v>
      </c>
      <c r="Q49" s="33">
        <f t="shared" si="8"/>
        <v>1</v>
      </c>
      <c r="R49" s="36">
        <f t="shared" si="1"/>
        <v>77.315602288541825</v>
      </c>
      <c r="S49" s="34">
        <f t="shared" si="4"/>
        <v>1272.8000000000002</v>
      </c>
      <c r="T49" s="10">
        <f t="shared" si="9"/>
        <v>10347.200000000001</v>
      </c>
      <c r="U49" s="33">
        <f t="shared" si="10"/>
        <v>1</v>
      </c>
      <c r="V49" s="36">
        <f t="shared" si="2"/>
        <v>96.644502860677278</v>
      </c>
      <c r="W49" s="38">
        <f t="shared" si="11"/>
        <v>1</v>
      </c>
      <c r="X49" s="36">
        <f t="shared" si="3"/>
        <v>7.7315602288541827</v>
      </c>
      <c r="Y49" s="41"/>
      <c r="Z49" s="1"/>
      <c r="AA49" s="1">
        <v>3.5</v>
      </c>
      <c r="AB49" s="1"/>
    </row>
    <row r="50" spans="1:28">
      <c r="A50" s="5">
        <v>43831</v>
      </c>
      <c r="B50" s="6">
        <v>1561</v>
      </c>
      <c r="C50" s="23">
        <f t="shared" si="5"/>
        <v>1248.8000000000002</v>
      </c>
      <c r="D50" s="23">
        <f t="shared" si="6"/>
        <v>312.20000000000005</v>
      </c>
      <c r="E50" s="6">
        <v>0</v>
      </c>
      <c r="F50" s="6">
        <v>0</v>
      </c>
      <c r="H50" s="29"/>
      <c r="I50" s="29"/>
      <c r="J50" s="29"/>
      <c r="K50" s="29"/>
      <c r="L50" s="29"/>
      <c r="M50" s="29"/>
      <c r="O50" s="20">
        <f t="shared" si="0"/>
        <v>1561.0000000000002</v>
      </c>
      <c r="P50" s="10">
        <f t="shared" si="7"/>
        <v>14495</v>
      </c>
      <c r="Q50" s="33">
        <f t="shared" si="8"/>
        <v>1</v>
      </c>
      <c r="R50" s="36">
        <f t="shared" si="1"/>
        <v>68.989306657468092</v>
      </c>
      <c r="S50" s="34">
        <f t="shared" si="4"/>
        <v>1248.8000000000002</v>
      </c>
      <c r="T50" s="10">
        <f t="shared" si="9"/>
        <v>11596</v>
      </c>
      <c r="U50" s="33">
        <f t="shared" si="10"/>
        <v>1</v>
      </c>
      <c r="V50" s="36">
        <f t="shared" si="2"/>
        <v>86.236633321835114</v>
      </c>
      <c r="W50" s="38">
        <f t="shared" si="11"/>
        <v>1</v>
      </c>
      <c r="X50" s="36">
        <f t="shared" si="3"/>
        <v>6.8989306657468097</v>
      </c>
      <c r="Y50" s="41"/>
      <c r="Z50" s="1"/>
      <c r="AA50" s="1"/>
      <c r="AB50" s="1">
        <v>3</v>
      </c>
    </row>
    <row r="51" spans="1:28">
      <c r="A51" s="5">
        <v>43862</v>
      </c>
      <c r="B51" s="6">
        <v>792</v>
      </c>
      <c r="C51" s="23">
        <f t="shared" si="5"/>
        <v>633.6</v>
      </c>
      <c r="D51" s="23">
        <f t="shared" si="6"/>
        <v>158.4</v>
      </c>
      <c r="E51" s="6">
        <v>0</v>
      </c>
      <c r="F51" s="6">
        <v>0</v>
      </c>
      <c r="H51" s="29"/>
      <c r="I51" s="29"/>
      <c r="J51" s="29"/>
      <c r="K51" s="29"/>
      <c r="L51" s="29"/>
      <c r="M51" s="29"/>
      <c r="O51" s="20">
        <f t="shared" si="0"/>
        <v>792</v>
      </c>
      <c r="P51" s="10">
        <f t="shared" si="7"/>
        <v>15287</v>
      </c>
      <c r="Q51" s="33">
        <f t="shared" si="8"/>
        <v>1</v>
      </c>
      <c r="R51" s="36">
        <f t="shared" si="1"/>
        <v>65.415058546477397</v>
      </c>
      <c r="S51" s="34">
        <f t="shared" si="4"/>
        <v>633.6</v>
      </c>
      <c r="T51" s="10">
        <f t="shared" si="9"/>
        <v>12229.6</v>
      </c>
      <c r="U51" s="33">
        <f t="shared" si="10"/>
        <v>1</v>
      </c>
      <c r="V51" s="36">
        <f t="shared" si="2"/>
        <v>81.768823183096742</v>
      </c>
      <c r="W51" s="38">
        <f t="shared" si="11"/>
        <v>1</v>
      </c>
      <c r="X51" s="36">
        <f t="shared" si="3"/>
        <v>6.54150585464774</v>
      </c>
      <c r="Y51" s="41"/>
      <c r="Z51" s="1"/>
      <c r="AA51" s="1"/>
      <c r="AB51" s="1">
        <v>3</v>
      </c>
    </row>
    <row r="52" spans="1:28">
      <c r="A52" s="5">
        <v>43891</v>
      </c>
      <c r="B52" s="6">
        <v>705</v>
      </c>
      <c r="C52" s="23">
        <f t="shared" si="5"/>
        <v>564</v>
      </c>
      <c r="D52" s="23">
        <f t="shared" si="6"/>
        <v>141</v>
      </c>
      <c r="E52" s="6">
        <v>0</v>
      </c>
      <c r="F52" s="6">
        <v>0</v>
      </c>
      <c r="H52" s="29"/>
      <c r="I52" s="29"/>
      <c r="J52" s="29"/>
      <c r="K52" s="29"/>
      <c r="L52" s="29"/>
      <c r="M52" s="29"/>
      <c r="O52" s="20">
        <f t="shared" si="0"/>
        <v>705</v>
      </c>
      <c r="P52" s="10">
        <f t="shared" si="7"/>
        <v>15992</v>
      </c>
      <c r="Q52" s="33">
        <f t="shared" si="8"/>
        <v>1</v>
      </c>
      <c r="R52" s="36">
        <f t="shared" si="1"/>
        <v>62.531265632816407</v>
      </c>
      <c r="S52" s="34">
        <f t="shared" si="4"/>
        <v>564</v>
      </c>
      <c r="T52" s="10">
        <f t="shared" si="9"/>
        <v>12793.6</v>
      </c>
      <c r="U52" s="33">
        <f t="shared" si="10"/>
        <v>1</v>
      </c>
      <c r="V52" s="36">
        <f t="shared" si="2"/>
        <v>78.164082041020507</v>
      </c>
      <c r="W52" s="38">
        <f t="shared" si="11"/>
        <v>1</v>
      </c>
      <c r="X52" s="36">
        <f t="shared" si="3"/>
        <v>6.2531265632816408</v>
      </c>
      <c r="Y52" s="41"/>
      <c r="Z52" s="1"/>
      <c r="AA52" s="1"/>
      <c r="AB52" s="1">
        <v>3</v>
      </c>
    </row>
    <row r="53" spans="1:28">
      <c r="A53" s="5">
        <v>43922</v>
      </c>
      <c r="B53" s="6">
        <v>823</v>
      </c>
      <c r="C53" s="23">
        <f t="shared" si="5"/>
        <v>658.40000000000009</v>
      </c>
      <c r="D53" s="23">
        <f t="shared" si="6"/>
        <v>164.60000000000002</v>
      </c>
      <c r="E53" s="6">
        <v>0</v>
      </c>
      <c r="F53" s="6">
        <v>0</v>
      </c>
      <c r="H53" s="29"/>
      <c r="I53" s="29"/>
      <c r="J53" s="29"/>
      <c r="K53" s="29"/>
      <c r="L53" s="29"/>
      <c r="M53" s="29"/>
      <c r="O53" s="20">
        <f t="shared" si="0"/>
        <v>823.00000000000011</v>
      </c>
      <c r="P53" s="10">
        <f t="shared" si="7"/>
        <v>16815</v>
      </c>
      <c r="Q53" s="33">
        <f t="shared" si="8"/>
        <v>1</v>
      </c>
      <c r="R53" s="36">
        <f t="shared" si="1"/>
        <v>59.470710674992567</v>
      </c>
      <c r="S53" s="34">
        <f t="shared" si="4"/>
        <v>658.40000000000009</v>
      </c>
      <c r="T53" s="10">
        <f t="shared" si="9"/>
        <v>13452</v>
      </c>
      <c r="U53" s="33">
        <f t="shared" si="10"/>
        <v>1</v>
      </c>
      <c r="V53" s="36">
        <f t="shared" si="2"/>
        <v>74.338388343740704</v>
      </c>
      <c r="W53" s="38">
        <f t="shared" si="11"/>
        <v>1</v>
      </c>
      <c r="X53" s="36">
        <f t="shared" si="3"/>
        <v>5.9470710674992562</v>
      </c>
      <c r="Y53" s="41"/>
      <c r="Z53" s="1"/>
      <c r="AA53" s="1"/>
      <c r="AB53" s="1">
        <v>3</v>
      </c>
    </row>
    <row r="54" spans="1:28">
      <c r="A54" s="5">
        <v>43952</v>
      </c>
      <c r="B54" s="6">
        <v>873</v>
      </c>
      <c r="C54" s="23">
        <f t="shared" si="5"/>
        <v>698.40000000000009</v>
      </c>
      <c r="D54" s="23">
        <f t="shared" si="6"/>
        <v>174.60000000000002</v>
      </c>
      <c r="E54" s="6">
        <v>0</v>
      </c>
      <c r="F54" s="6">
        <v>0</v>
      </c>
      <c r="H54" s="29"/>
      <c r="I54" s="29"/>
      <c r="J54" s="29"/>
      <c r="K54" s="29"/>
      <c r="L54" s="29"/>
      <c r="M54" s="29"/>
      <c r="O54" s="20">
        <f t="shared" si="0"/>
        <v>873.00000000000011</v>
      </c>
      <c r="P54" s="10">
        <f t="shared" si="7"/>
        <v>17688</v>
      </c>
      <c r="Q54" s="33">
        <f t="shared" si="8"/>
        <v>1</v>
      </c>
      <c r="R54" s="36">
        <f t="shared" si="1"/>
        <v>56.535504296698328</v>
      </c>
      <c r="S54" s="34">
        <f t="shared" si="4"/>
        <v>698.40000000000009</v>
      </c>
      <c r="T54" s="10">
        <f t="shared" si="9"/>
        <v>14150.4</v>
      </c>
      <c r="U54" s="33">
        <f t="shared" si="10"/>
        <v>1</v>
      </c>
      <c r="V54" s="36">
        <f t="shared" si="2"/>
        <v>70.669380370872915</v>
      </c>
      <c r="W54" s="38">
        <f t="shared" si="11"/>
        <v>1</v>
      </c>
      <c r="X54" s="36">
        <f t="shared" si="3"/>
        <v>5.6535504296698322</v>
      </c>
      <c r="Y54" s="41"/>
      <c r="Z54" s="1"/>
      <c r="AA54" s="1"/>
      <c r="AB54" s="1">
        <v>3</v>
      </c>
    </row>
    <row r="55" spans="1:28">
      <c r="A55" s="5">
        <v>43983</v>
      </c>
      <c r="B55" s="6">
        <v>835</v>
      </c>
      <c r="C55" s="23">
        <f t="shared" si="5"/>
        <v>668</v>
      </c>
      <c r="D55" s="23">
        <f t="shared" si="6"/>
        <v>167</v>
      </c>
      <c r="E55" s="6">
        <v>0</v>
      </c>
      <c r="F55" s="6">
        <v>0</v>
      </c>
      <c r="H55" s="29"/>
      <c r="I55" s="29"/>
      <c r="J55" s="29"/>
      <c r="K55" s="29"/>
      <c r="L55" s="29"/>
      <c r="M55" s="29"/>
      <c r="O55" s="20">
        <f t="shared" si="0"/>
        <v>835</v>
      </c>
      <c r="P55" s="10">
        <f t="shared" si="7"/>
        <v>17515</v>
      </c>
      <c r="Q55" s="33">
        <f t="shared" si="8"/>
        <v>1</v>
      </c>
      <c r="R55" s="36">
        <f t="shared" si="1"/>
        <v>57.093919497573509</v>
      </c>
      <c r="S55" s="34">
        <f t="shared" si="4"/>
        <v>668</v>
      </c>
      <c r="T55" s="10">
        <f t="shared" si="9"/>
        <v>14011.999999999998</v>
      </c>
      <c r="U55" s="33">
        <f t="shared" si="10"/>
        <v>1</v>
      </c>
      <c r="V55" s="36">
        <f t="shared" si="2"/>
        <v>71.367399371966897</v>
      </c>
      <c r="W55" s="38">
        <f t="shared" si="11"/>
        <v>1</v>
      </c>
      <c r="X55" s="36">
        <f t="shared" si="3"/>
        <v>5.7093919497573511</v>
      </c>
      <c r="Y55" s="41"/>
      <c r="Z55" s="1"/>
      <c r="AA55" s="1"/>
      <c r="AB55" s="1">
        <v>3</v>
      </c>
    </row>
    <row r="56" spans="1:28">
      <c r="A56" s="5">
        <v>44013</v>
      </c>
      <c r="B56" s="6"/>
      <c r="C56" s="23">
        <f t="shared" si="5"/>
        <v>0</v>
      </c>
      <c r="D56" s="23">
        <f t="shared" si="6"/>
        <v>0</v>
      </c>
      <c r="E56" s="6">
        <v>0</v>
      </c>
      <c r="F56" s="6">
        <v>0</v>
      </c>
      <c r="H56" s="29"/>
      <c r="I56" s="29"/>
      <c r="J56" s="29"/>
      <c r="K56" s="29"/>
      <c r="L56" s="29"/>
      <c r="M56" s="29"/>
      <c r="O56" s="20">
        <f t="shared" si="0"/>
        <v>0</v>
      </c>
      <c r="P56" s="10">
        <f t="shared" si="7"/>
        <v>15560</v>
      </c>
      <c r="Q56" s="33">
        <f t="shared" si="8"/>
        <v>1</v>
      </c>
      <c r="R56" s="36">
        <f t="shared" si="1"/>
        <v>64.267352185089976</v>
      </c>
      <c r="S56" s="34">
        <f t="shared" si="4"/>
        <v>0</v>
      </c>
      <c r="T56" s="10">
        <f t="shared" si="9"/>
        <v>12448</v>
      </c>
      <c r="U56" s="33">
        <f t="shared" si="10"/>
        <v>1</v>
      </c>
      <c r="V56" s="36">
        <f t="shared" si="2"/>
        <v>80.33419023136247</v>
      </c>
      <c r="W56" s="38">
        <f t="shared" si="11"/>
        <v>1</v>
      </c>
      <c r="X56" s="36">
        <f t="shared" si="3"/>
        <v>6.4267352185089974</v>
      </c>
      <c r="Y56" s="41"/>
      <c r="Z56" s="1"/>
      <c r="AA56" s="1"/>
      <c r="AB56" s="1">
        <v>3</v>
      </c>
    </row>
    <row r="57" spans="1:28">
      <c r="A57" s="5">
        <v>44044</v>
      </c>
      <c r="B57" s="6"/>
      <c r="C57" s="23">
        <f t="shared" si="5"/>
        <v>0</v>
      </c>
      <c r="D57" s="23">
        <f t="shared" si="6"/>
        <v>0</v>
      </c>
      <c r="E57" s="6">
        <v>0</v>
      </c>
      <c r="F57" s="6">
        <v>0</v>
      </c>
      <c r="H57" s="29"/>
      <c r="I57" s="29"/>
      <c r="J57" s="29"/>
      <c r="K57" s="29"/>
      <c r="L57" s="29"/>
      <c r="M57" s="29"/>
      <c r="O57" s="20">
        <f t="shared" si="0"/>
        <v>0</v>
      </c>
      <c r="P57" s="10">
        <f t="shared" si="7"/>
        <v>13280</v>
      </c>
      <c r="Q57" s="33">
        <f t="shared" si="8"/>
        <v>1</v>
      </c>
      <c r="R57" s="36">
        <f t="shared" si="1"/>
        <v>75.301204819277103</v>
      </c>
      <c r="S57" s="34">
        <f t="shared" si="4"/>
        <v>0</v>
      </c>
      <c r="T57" s="10">
        <f t="shared" si="9"/>
        <v>10624</v>
      </c>
      <c r="U57" s="33">
        <f t="shared" si="10"/>
        <v>1</v>
      </c>
      <c r="V57" s="36">
        <f t="shared" si="2"/>
        <v>94.126506024096386</v>
      </c>
      <c r="W57" s="38">
        <f t="shared" si="11"/>
        <v>1</v>
      </c>
      <c r="X57" s="36">
        <f t="shared" si="3"/>
        <v>7.5301204819277112</v>
      </c>
      <c r="Y57" s="41"/>
      <c r="Z57" s="1"/>
      <c r="AA57" s="1"/>
      <c r="AB57" s="1">
        <v>3</v>
      </c>
    </row>
    <row r="58" spans="1:28">
      <c r="A58" s="5">
        <v>44075</v>
      </c>
      <c r="B58" s="6">
        <v>889</v>
      </c>
      <c r="C58" s="21">
        <f t="shared" si="5"/>
        <v>711.2</v>
      </c>
      <c r="D58" s="21">
        <f t="shared" si="6"/>
        <v>177.8</v>
      </c>
      <c r="E58" s="6">
        <v>0</v>
      </c>
      <c r="F58" s="6">
        <v>0</v>
      </c>
      <c r="H58" s="29"/>
      <c r="I58" s="29"/>
      <c r="J58" s="29"/>
      <c r="K58" s="29"/>
      <c r="L58" s="29"/>
      <c r="M58" s="29"/>
      <c r="O58" s="20">
        <f t="shared" si="0"/>
        <v>889</v>
      </c>
      <c r="P58" s="10">
        <f t="shared" si="7"/>
        <v>11889</v>
      </c>
      <c r="Q58" s="33">
        <f>SUM(H47:I58)</f>
        <v>1</v>
      </c>
      <c r="R58" s="36">
        <f t="shared" si="1"/>
        <v>84.111363445201448</v>
      </c>
      <c r="S58" s="34">
        <f t="shared" si="4"/>
        <v>711.2</v>
      </c>
      <c r="T58" s="10">
        <f>SUM(S47:S58)</f>
        <v>9511.2000000000007</v>
      </c>
      <c r="U58" s="33">
        <f t="shared" si="10"/>
        <v>1</v>
      </c>
      <c r="V58" s="36">
        <f t="shared" si="2"/>
        <v>105.1392043065018</v>
      </c>
      <c r="W58" s="38">
        <f t="shared" si="11"/>
        <v>1</v>
      </c>
      <c r="X58" s="36">
        <f t="shared" si="3"/>
        <v>8.4111363445201448</v>
      </c>
      <c r="Y58" s="41"/>
      <c r="Z58" s="1"/>
      <c r="AA58" s="1"/>
      <c r="AB58" s="1">
        <v>3</v>
      </c>
    </row>
    <row r="59" spans="1:28">
      <c r="A59" s="5">
        <v>44105</v>
      </c>
      <c r="B59" s="6">
        <v>333</v>
      </c>
      <c r="C59" s="21">
        <f>B59*0.8</f>
        <v>266.40000000000003</v>
      </c>
      <c r="D59" s="21">
        <f>B59*0.2</f>
        <v>66.600000000000009</v>
      </c>
      <c r="E59" s="6">
        <v>180</v>
      </c>
      <c r="F59" s="6">
        <v>0</v>
      </c>
      <c r="H59" s="29"/>
      <c r="I59" s="29"/>
      <c r="J59" s="29"/>
      <c r="K59" s="29"/>
      <c r="L59" s="29"/>
      <c r="M59" s="29"/>
      <c r="O59" s="20">
        <f>SUM(C59:F59)</f>
        <v>513</v>
      </c>
      <c r="P59" s="10">
        <f>SUM(O48:O59)</f>
        <v>10122</v>
      </c>
      <c r="Q59" s="33">
        <f>SUM(H48:I59)</f>
        <v>0</v>
      </c>
      <c r="R59" s="36">
        <f>(Q59*1000000)/P59</f>
        <v>0</v>
      </c>
      <c r="S59" s="34">
        <f>SUM(C59,E59:F59)</f>
        <v>446.40000000000003</v>
      </c>
      <c r="T59" s="10">
        <f>SUM(S48:S59)</f>
        <v>8133.5999999999995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468</v>
      </c>
      <c r="C60" s="21">
        <f>B60*0.8</f>
        <v>374.40000000000003</v>
      </c>
      <c r="D60" s="21">
        <f>B60*0.2</f>
        <v>93.600000000000009</v>
      </c>
      <c r="E60" s="6">
        <v>468</v>
      </c>
      <c r="F60" s="6">
        <v>0</v>
      </c>
      <c r="H60" s="29"/>
      <c r="I60" s="29"/>
      <c r="J60" s="29"/>
      <c r="K60" s="29"/>
      <c r="L60" s="29"/>
      <c r="M60" s="29"/>
      <c r="O60" s="20">
        <f>SUM(C60:F60)</f>
        <v>936</v>
      </c>
      <c r="P60" s="10">
        <f>SUM(O49:O60)</f>
        <v>9518</v>
      </c>
      <c r="Q60" s="33">
        <f>SUM(H49:I60)</f>
        <v>0</v>
      </c>
      <c r="R60" s="36">
        <f>(Q60*1000000)/P60</f>
        <v>0</v>
      </c>
      <c r="S60" s="34">
        <f>SUM(C60,E60:F60)</f>
        <v>842.40000000000009</v>
      </c>
      <c r="T60" s="10">
        <f>SUM(S49:S60)</f>
        <v>7744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</sheetData>
  <phoneticPr fontId="9" type="noConversion"/>
  <conditionalFormatting sqref="H2:M60">
    <cfRule type="cellIs" dxfId="21" priority="1" operator="greaterThan">
      <formula>0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 tint="0.59999389629810485"/>
  </sheetPr>
  <dimension ref="A1:AB73"/>
  <sheetViews>
    <sheetView zoomScale="85" zoomScaleNormal="85" workbookViewId="0">
      <pane xSplit="1" ySplit="1" topLeftCell="J61" activePane="bottomRight" state="frozen"/>
      <selection pane="topRight" activeCell="B1" sqref="B1"/>
      <selection pane="bottomLeft" activeCell="A2" sqref="A2"/>
      <selection pane="bottomRight" activeCell="C74" sqref="C74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8" width="7.109375" style="2" customWidth="1"/>
    <col min="29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33</v>
      </c>
    </row>
    <row r="2" spans="1:28" ht="15.6">
      <c r="A2" s="5">
        <v>42370</v>
      </c>
      <c r="B2" s="6"/>
      <c r="C2" s="6"/>
      <c r="D2" s="7">
        <f>'TP1902'!E2</f>
        <v>0</v>
      </c>
      <c r="E2" s="7">
        <f>'TP1902'!F2</f>
        <v>0</v>
      </c>
      <c r="F2" s="8"/>
      <c r="G2" s="31">
        <f>'TP1902'!H2</f>
        <v>0</v>
      </c>
      <c r="H2" s="31">
        <f>'TP1902'!I2</f>
        <v>0</v>
      </c>
      <c r="I2" s="31">
        <f>'TP1902'!J2</f>
        <v>0</v>
      </c>
      <c r="J2" s="31">
        <f>'TP1902'!K2</f>
        <v>0</v>
      </c>
      <c r="K2" s="31">
        <f>'TP1902'!L2</f>
        <v>0</v>
      </c>
      <c r="L2" s="31">
        <f>'TP1902'!M2</f>
        <v>0</v>
      </c>
      <c r="M2" s="8"/>
      <c r="N2" s="20">
        <f t="shared" ref="N2:N58" si="0">SUM(B2:E2)</f>
        <v>0</v>
      </c>
      <c r="O2" s="10">
        <f>N2</f>
        <v>0</v>
      </c>
      <c r="P2" s="33">
        <f>SUM(G2:H2)</f>
        <v>0</v>
      </c>
      <c r="Q2" s="36" t="e">
        <f t="shared" ref="Q2:Q58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>
        <f>'TP1902'!E3</f>
        <v>0</v>
      </c>
      <c r="E3" s="7">
        <f>'TP1902'!F3</f>
        <v>0</v>
      </c>
      <c r="F3" s="8"/>
      <c r="G3" s="31">
        <f>'TP1902'!H3</f>
        <v>0</v>
      </c>
      <c r="H3" s="31">
        <f>'TP1902'!I3</f>
        <v>0</v>
      </c>
      <c r="I3" s="31">
        <f>'TP1902'!J3</f>
        <v>0</v>
      </c>
      <c r="J3" s="31">
        <f>'TP1902'!K3</f>
        <v>0</v>
      </c>
      <c r="K3" s="31">
        <f>'TP1902'!L3</f>
        <v>0</v>
      </c>
      <c r="L3" s="31">
        <f>'TP1902'!M3</f>
        <v>0</v>
      </c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8" si="2">(T3*1000000)/S3</f>
        <v>#DIV/0!</v>
      </c>
      <c r="V3" s="38">
        <f>SUM($G$2:G3)</f>
        <v>0</v>
      </c>
      <c r="W3" s="36" t="e">
        <f t="shared" ref="W3:W58" si="3">(V3*100000)/O3</f>
        <v>#DIV/0!</v>
      </c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>
        <f>'TP1902'!E4</f>
        <v>0</v>
      </c>
      <c r="E4" s="7">
        <f>'TP1902'!F4</f>
        <v>0</v>
      </c>
      <c r="F4" s="8"/>
      <c r="G4" s="31">
        <f>'TP1902'!H4</f>
        <v>0</v>
      </c>
      <c r="H4" s="31">
        <f>'TP1902'!I4</f>
        <v>0</v>
      </c>
      <c r="I4" s="31">
        <f>'TP1902'!J4</f>
        <v>0</v>
      </c>
      <c r="J4" s="31">
        <f>'TP1902'!K4</f>
        <v>0</v>
      </c>
      <c r="K4" s="31">
        <f>'TP1902'!L4</f>
        <v>0</v>
      </c>
      <c r="L4" s="31">
        <f>'TP1902'!M4</f>
        <v>0</v>
      </c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58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>
        <f>'TP1902'!E5</f>
        <v>0</v>
      </c>
      <c r="E5" s="7">
        <f>'TP1902'!F5</f>
        <v>0</v>
      </c>
      <c r="F5" s="8"/>
      <c r="G5" s="31">
        <f>'TP1902'!H5</f>
        <v>0</v>
      </c>
      <c r="H5" s="31">
        <f>'TP1902'!I5</f>
        <v>0</v>
      </c>
      <c r="I5" s="31">
        <f>'TP1902'!J5</f>
        <v>0</v>
      </c>
      <c r="J5" s="31">
        <f>'TP1902'!K5</f>
        <v>0</v>
      </c>
      <c r="K5" s="31">
        <f>'TP1902'!L5</f>
        <v>0</v>
      </c>
      <c r="L5" s="31">
        <f>'TP1902'!M5</f>
        <v>0</v>
      </c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>
        <f>'TP1902'!E6</f>
        <v>0</v>
      </c>
      <c r="E6" s="7">
        <f>'TP1902'!F6</f>
        <v>0</v>
      </c>
      <c r="F6" s="8"/>
      <c r="G6" s="31">
        <f>'TP1902'!H6</f>
        <v>0</v>
      </c>
      <c r="H6" s="31">
        <f>'TP1902'!I6</f>
        <v>0</v>
      </c>
      <c r="I6" s="31">
        <f>'TP1902'!J6</f>
        <v>0</v>
      </c>
      <c r="J6" s="31">
        <f>'TP1902'!K6</f>
        <v>0</v>
      </c>
      <c r="K6" s="31">
        <f>'TP1902'!L6</f>
        <v>0</v>
      </c>
      <c r="L6" s="31">
        <f>'TP1902'!M6</f>
        <v>0</v>
      </c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>
        <f>'TP1902'!E7</f>
        <v>0</v>
      </c>
      <c r="E7" s="7">
        <f>'TP1902'!F7</f>
        <v>0</v>
      </c>
      <c r="F7" s="8"/>
      <c r="G7" s="31">
        <f>'TP1902'!H7</f>
        <v>0</v>
      </c>
      <c r="H7" s="31">
        <f>'TP1902'!I7</f>
        <v>0</v>
      </c>
      <c r="I7" s="31">
        <f>'TP1902'!J7</f>
        <v>0</v>
      </c>
      <c r="J7" s="31">
        <f>'TP1902'!K7</f>
        <v>0</v>
      </c>
      <c r="K7" s="31">
        <f>'TP1902'!L7</f>
        <v>0</v>
      </c>
      <c r="L7" s="31">
        <f>'TP1902'!M7</f>
        <v>0</v>
      </c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>
        <f>'TP1902'!E8</f>
        <v>0</v>
      </c>
      <c r="E8" s="7">
        <f>'TP1902'!F8</f>
        <v>0</v>
      </c>
      <c r="F8" s="8"/>
      <c r="G8" s="31">
        <f>'TP1902'!H8</f>
        <v>0</v>
      </c>
      <c r="H8" s="31">
        <f>'TP1902'!I8</f>
        <v>0</v>
      </c>
      <c r="I8" s="31">
        <f>'TP1902'!J8</f>
        <v>0</v>
      </c>
      <c r="J8" s="31">
        <f>'TP1902'!K8</f>
        <v>0</v>
      </c>
      <c r="K8" s="31">
        <f>'TP1902'!L8</f>
        <v>0</v>
      </c>
      <c r="L8" s="31">
        <f>'TP1902'!M8</f>
        <v>0</v>
      </c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>
        <f>'TP1902'!E9</f>
        <v>0</v>
      </c>
      <c r="E9" s="7">
        <f>'TP1902'!F9</f>
        <v>0</v>
      </c>
      <c r="F9" s="8"/>
      <c r="G9" s="31">
        <f>'TP1902'!H9</f>
        <v>0</v>
      </c>
      <c r="H9" s="31">
        <f>'TP1902'!I9</f>
        <v>0</v>
      </c>
      <c r="I9" s="31">
        <f>'TP1902'!J9</f>
        <v>0</v>
      </c>
      <c r="J9" s="31">
        <f>'TP1902'!K9</f>
        <v>0</v>
      </c>
      <c r="K9" s="31">
        <f>'TP1902'!L9</f>
        <v>0</v>
      </c>
      <c r="L9" s="31">
        <f>'TP1902'!M9</f>
        <v>0</v>
      </c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>
        <f>'TP1902'!E10</f>
        <v>0</v>
      </c>
      <c r="E10" s="7">
        <f>'TP1902'!F10</f>
        <v>0</v>
      </c>
      <c r="F10" s="8"/>
      <c r="G10" s="31">
        <f>'TP1902'!H10</f>
        <v>0</v>
      </c>
      <c r="H10" s="31">
        <f>'TP1902'!I10</f>
        <v>0</v>
      </c>
      <c r="I10" s="31">
        <f>'TP1902'!J10</f>
        <v>0</v>
      </c>
      <c r="J10" s="31">
        <f>'TP1902'!K10</f>
        <v>0</v>
      </c>
      <c r="K10" s="31">
        <f>'TP1902'!L10</f>
        <v>0</v>
      </c>
      <c r="L10" s="31">
        <f>'TP1902'!M10</f>
        <v>0</v>
      </c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>
        <f>'TP1902'!E11</f>
        <v>0</v>
      </c>
      <c r="E11" s="7">
        <f>'TP1902'!F11</f>
        <v>0</v>
      </c>
      <c r="F11" s="8"/>
      <c r="G11" s="31">
        <f>'TP1902'!H11</f>
        <v>0</v>
      </c>
      <c r="H11" s="31">
        <f>'TP1902'!I11</f>
        <v>0</v>
      </c>
      <c r="I11" s="31">
        <f>'TP1902'!J11</f>
        <v>0</v>
      </c>
      <c r="J11" s="31">
        <f>'TP1902'!K11</f>
        <v>0</v>
      </c>
      <c r="K11" s="31">
        <f>'TP1902'!L11</f>
        <v>0</v>
      </c>
      <c r="L11" s="31">
        <f>'TP1902'!M11</f>
        <v>0</v>
      </c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>
        <f>'TP1902'!E12</f>
        <v>0</v>
      </c>
      <c r="E12" s="7">
        <f>'TP1902'!F12</f>
        <v>0</v>
      </c>
      <c r="F12" s="8"/>
      <c r="G12" s="31">
        <f>'TP1902'!H12</f>
        <v>0</v>
      </c>
      <c r="H12" s="31">
        <f>'TP1902'!I12</f>
        <v>0</v>
      </c>
      <c r="I12" s="31">
        <f>'TP1902'!J12</f>
        <v>0</v>
      </c>
      <c r="J12" s="31">
        <f>'TP1902'!K12</f>
        <v>0</v>
      </c>
      <c r="K12" s="31">
        <f>'TP1902'!L12</f>
        <v>0</v>
      </c>
      <c r="L12" s="31">
        <f>'TP1902'!M12</f>
        <v>0</v>
      </c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>
        <f>'TP1902'!E13</f>
        <v>0</v>
      </c>
      <c r="E13" s="7">
        <f>'TP1902'!F13</f>
        <v>0</v>
      </c>
      <c r="F13" s="8"/>
      <c r="G13" s="31">
        <f>'TP1902'!H13</f>
        <v>0</v>
      </c>
      <c r="H13" s="31">
        <f>'TP1902'!I13</f>
        <v>0</v>
      </c>
      <c r="I13" s="31">
        <f>'TP1902'!J13</f>
        <v>0</v>
      </c>
      <c r="J13" s="31">
        <f>'TP1902'!K13</f>
        <v>0</v>
      </c>
      <c r="K13" s="31">
        <f>'TP1902'!L13</f>
        <v>0</v>
      </c>
      <c r="L13" s="31">
        <f>'TP1902'!M13</f>
        <v>0</v>
      </c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>
        <f>'TP1902'!E14</f>
        <v>0</v>
      </c>
      <c r="E14" s="7">
        <f>'TP1902'!F14</f>
        <v>0</v>
      </c>
      <c r="F14" s="8"/>
      <c r="G14" s="31">
        <f>'TP1902'!H14</f>
        <v>0</v>
      </c>
      <c r="H14" s="31">
        <f>'TP1902'!I14</f>
        <v>0</v>
      </c>
      <c r="I14" s="31">
        <f>'TP1902'!J14</f>
        <v>0</v>
      </c>
      <c r="J14" s="31">
        <f>'TP1902'!K14</f>
        <v>0</v>
      </c>
      <c r="K14" s="31">
        <f>'TP1902'!L14</f>
        <v>0</v>
      </c>
      <c r="L14" s="31">
        <f>'TP1902'!M14</f>
        <v>0</v>
      </c>
      <c r="M14" s="8"/>
      <c r="N14" s="20">
        <f t="shared" si="0"/>
        <v>0</v>
      </c>
      <c r="O14" s="10">
        <f t="shared" ref="O14:O58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>
        <f>'TP1902'!E15</f>
        <v>0</v>
      </c>
      <c r="E15" s="7">
        <f>'TP1902'!F15</f>
        <v>0</v>
      </c>
      <c r="F15" s="8"/>
      <c r="G15" s="31">
        <f>'TP1902'!H15</f>
        <v>0</v>
      </c>
      <c r="H15" s="31">
        <f>'TP1902'!I15</f>
        <v>0</v>
      </c>
      <c r="I15" s="31">
        <f>'TP1902'!J15</f>
        <v>0</v>
      </c>
      <c r="J15" s="31">
        <f>'TP1902'!K15</f>
        <v>0</v>
      </c>
      <c r="K15" s="31">
        <f>'TP1902'!L15</f>
        <v>0</v>
      </c>
      <c r="L15" s="31">
        <f>'TP1902'!M15</f>
        <v>0</v>
      </c>
      <c r="M15" s="8"/>
      <c r="N15" s="20">
        <f t="shared" si="0"/>
        <v>0</v>
      </c>
      <c r="O15" s="10">
        <f t="shared" si="5"/>
        <v>0</v>
      </c>
      <c r="P15" s="33">
        <f t="shared" ref="P15:P57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57" si="7">SUM(R4:R15)</f>
        <v>0</v>
      </c>
      <c r="T15" s="33">
        <f t="shared" ref="T15:T58" si="8">SUM(G4:H15)</f>
        <v>0</v>
      </c>
      <c r="U15" s="36" t="e">
        <f t="shared" si="2"/>
        <v>#DIV/0!</v>
      </c>
      <c r="V15" s="38">
        <f t="shared" ref="V15:V58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>
        <f>'TP1902'!E16</f>
        <v>0</v>
      </c>
      <c r="E16" s="7">
        <f>'TP1902'!F16</f>
        <v>0</v>
      </c>
      <c r="F16" s="8"/>
      <c r="G16" s="31">
        <f>'TP1902'!H16</f>
        <v>0</v>
      </c>
      <c r="H16" s="31">
        <f>'TP1902'!I16</f>
        <v>0</v>
      </c>
      <c r="I16" s="31">
        <f>'TP1902'!J16</f>
        <v>0</v>
      </c>
      <c r="J16" s="31">
        <f>'TP1902'!K16</f>
        <v>0</v>
      </c>
      <c r="K16" s="31">
        <f>'TP1902'!L16</f>
        <v>0</v>
      </c>
      <c r="L16" s="31">
        <f>'TP1902'!M16</f>
        <v>0</v>
      </c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>
        <f>'TP1902'!E17</f>
        <v>0</v>
      </c>
      <c r="E17" s="7">
        <f>'TP1902'!F17</f>
        <v>0</v>
      </c>
      <c r="F17" s="8"/>
      <c r="G17" s="31">
        <f>'TP1902'!H17</f>
        <v>0</v>
      </c>
      <c r="H17" s="31">
        <f>'TP1902'!I17</f>
        <v>0</v>
      </c>
      <c r="I17" s="31">
        <f>'TP1902'!J17</f>
        <v>0</v>
      </c>
      <c r="J17" s="31">
        <f>'TP1902'!K17</f>
        <v>0</v>
      </c>
      <c r="K17" s="31">
        <f>'TP1902'!L17</f>
        <v>0</v>
      </c>
      <c r="L17" s="31">
        <f>'TP1902'!M17</f>
        <v>0</v>
      </c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>
        <f>'TP1902'!E18</f>
        <v>0</v>
      </c>
      <c r="E18" s="7">
        <f>'TP1902'!F18</f>
        <v>0</v>
      </c>
      <c r="F18" s="8"/>
      <c r="G18" s="31">
        <f>'TP1902'!H18</f>
        <v>0</v>
      </c>
      <c r="H18" s="31">
        <f>'TP1902'!I18</f>
        <v>0</v>
      </c>
      <c r="I18" s="31">
        <f>'TP1902'!J18</f>
        <v>0</v>
      </c>
      <c r="J18" s="31">
        <f>'TP1902'!K18</f>
        <v>0</v>
      </c>
      <c r="K18" s="31">
        <f>'TP1902'!L18</f>
        <v>0</v>
      </c>
      <c r="L18" s="31">
        <f>'TP1902'!M18</f>
        <v>0</v>
      </c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>
        <f>'TP1902'!E19</f>
        <v>0</v>
      </c>
      <c r="E19" s="7">
        <f>'TP1902'!F19</f>
        <v>0</v>
      </c>
      <c r="F19" s="8"/>
      <c r="G19" s="31">
        <f>'TP1902'!H19</f>
        <v>0</v>
      </c>
      <c r="H19" s="31">
        <f>'TP1902'!I19</f>
        <v>0</v>
      </c>
      <c r="I19" s="31">
        <f>'TP1902'!J19</f>
        <v>0</v>
      </c>
      <c r="J19" s="31">
        <f>'TP1902'!K19</f>
        <v>0</v>
      </c>
      <c r="K19" s="31">
        <f>'TP1902'!L19</f>
        <v>0</v>
      </c>
      <c r="L19" s="31">
        <f>'TP1902'!M19</f>
        <v>0</v>
      </c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>
        <f>'TP1902'!E20</f>
        <v>0</v>
      </c>
      <c r="E20" s="7">
        <f>'TP1902'!F20</f>
        <v>0</v>
      </c>
      <c r="F20" s="8"/>
      <c r="G20" s="31">
        <f>'TP1902'!H20</f>
        <v>0</v>
      </c>
      <c r="H20" s="31">
        <f>'TP1902'!I20</f>
        <v>0</v>
      </c>
      <c r="I20" s="31">
        <f>'TP1902'!J20</f>
        <v>0</v>
      </c>
      <c r="J20" s="31">
        <f>'TP1902'!K20</f>
        <v>0</v>
      </c>
      <c r="K20" s="31">
        <f>'TP1902'!L20</f>
        <v>0</v>
      </c>
      <c r="L20" s="31">
        <f>'TP1902'!M20</f>
        <v>0</v>
      </c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>
        <f>'TP1902'!E21</f>
        <v>0</v>
      </c>
      <c r="E21" s="7">
        <f>'TP1902'!F21</f>
        <v>0</v>
      </c>
      <c r="F21" s="8"/>
      <c r="G21" s="31">
        <f>'TP1902'!H21</f>
        <v>0</v>
      </c>
      <c r="H21" s="31">
        <f>'TP1902'!I21</f>
        <v>0</v>
      </c>
      <c r="I21" s="31">
        <f>'TP1902'!J21</f>
        <v>0</v>
      </c>
      <c r="J21" s="31">
        <f>'TP1902'!K21</f>
        <v>0</v>
      </c>
      <c r="K21" s="31">
        <f>'TP1902'!L21</f>
        <v>0</v>
      </c>
      <c r="L21" s="31">
        <f>'TP1902'!M21</f>
        <v>0</v>
      </c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>
        <f>'TP1902'!E22</f>
        <v>0</v>
      </c>
      <c r="E22" s="7">
        <f>'TP1902'!F22</f>
        <v>0</v>
      </c>
      <c r="F22" s="8"/>
      <c r="G22" s="31">
        <f>'TP1902'!H22</f>
        <v>0</v>
      </c>
      <c r="H22" s="31">
        <f>'TP1902'!I22</f>
        <v>0</v>
      </c>
      <c r="I22" s="31">
        <f>'TP1902'!J22</f>
        <v>0</v>
      </c>
      <c r="J22" s="31">
        <f>'TP1902'!K22</f>
        <v>0</v>
      </c>
      <c r="K22" s="31">
        <f>'TP1902'!L22</f>
        <v>0</v>
      </c>
      <c r="L22" s="31">
        <f>'TP1902'!M22</f>
        <v>0</v>
      </c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>
        <f>'TP1902'!E23</f>
        <v>0</v>
      </c>
      <c r="E23" s="7">
        <f>'TP1902'!F23</f>
        <v>0</v>
      </c>
      <c r="F23" s="8"/>
      <c r="G23" s="31">
        <f>'TP1902'!H23</f>
        <v>0</v>
      </c>
      <c r="H23" s="31">
        <f>'TP1902'!I23</f>
        <v>0</v>
      </c>
      <c r="I23" s="31">
        <f>'TP1902'!J23</f>
        <v>0</v>
      </c>
      <c r="J23" s="31">
        <f>'TP1902'!K23</f>
        <v>0</v>
      </c>
      <c r="K23" s="31">
        <f>'TP1902'!L23</f>
        <v>0</v>
      </c>
      <c r="L23" s="31">
        <f>'TP1902'!M23</f>
        <v>0</v>
      </c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>
        <f>'TP1902'!E24</f>
        <v>0</v>
      </c>
      <c r="E24" s="7">
        <f>'TP1902'!F24</f>
        <v>0</v>
      </c>
      <c r="F24" s="8"/>
      <c r="G24" s="31">
        <f>'TP1902'!H24</f>
        <v>0</v>
      </c>
      <c r="H24" s="31">
        <f>'TP1902'!I24</f>
        <v>0</v>
      </c>
      <c r="I24" s="31">
        <f>'TP1902'!J24</f>
        <v>0</v>
      </c>
      <c r="J24" s="31">
        <f>'TP1902'!K24</f>
        <v>0</v>
      </c>
      <c r="K24" s="31">
        <f>'TP1902'!L24</f>
        <v>0</v>
      </c>
      <c r="L24" s="31">
        <f>'TP1902'!M24</f>
        <v>0</v>
      </c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>
        <f>'TP1902'!E25</f>
        <v>0</v>
      </c>
      <c r="E25" s="7">
        <f>'TP1902'!F25</f>
        <v>0</v>
      </c>
      <c r="F25" s="8"/>
      <c r="G25" s="31">
        <f>'TP1902'!H25</f>
        <v>0</v>
      </c>
      <c r="H25" s="31">
        <f>'TP1902'!I25</f>
        <v>0</v>
      </c>
      <c r="I25" s="31">
        <f>'TP1902'!J25</f>
        <v>0</v>
      </c>
      <c r="J25" s="31">
        <f>'TP1902'!K25</f>
        <v>0</v>
      </c>
      <c r="K25" s="31">
        <f>'TP1902'!L25</f>
        <v>0</v>
      </c>
      <c r="L25" s="31">
        <f>'TP1902'!M25</f>
        <v>0</v>
      </c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>
        <f>'TP1902'!E26</f>
        <v>0</v>
      </c>
      <c r="E26" s="7">
        <f>'TP1902'!F26</f>
        <v>0</v>
      </c>
      <c r="F26" s="8"/>
      <c r="G26" s="31">
        <f>'TP1902'!H26</f>
        <v>0</v>
      </c>
      <c r="H26" s="31">
        <f>'TP1902'!I26</f>
        <v>0</v>
      </c>
      <c r="I26" s="31">
        <f>'TP1902'!J26</f>
        <v>0</v>
      </c>
      <c r="J26" s="31">
        <f>'TP1902'!K26</f>
        <v>0</v>
      </c>
      <c r="K26" s="31">
        <f>'TP1902'!L26</f>
        <v>0</v>
      </c>
      <c r="L26" s="31">
        <f>'TP1902'!M26</f>
        <v>0</v>
      </c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>
        <f>'TP1902'!E27</f>
        <v>0</v>
      </c>
      <c r="E27" s="7">
        <f>'TP1902'!F27</f>
        <v>0</v>
      </c>
      <c r="F27" s="8"/>
      <c r="G27" s="31">
        <f>'TP1902'!H27</f>
        <v>0</v>
      </c>
      <c r="H27" s="31">
        <f>'TP1902'!I27</f>
        <v>0</v>
      </c>
      <c r="I27" s="31">
        <f>'TP1902'!J27</f>
        <v>0</v>
      </c>
      <c r="J27" s="31">
        <f>'TP1902'!K27</f>
        <v>0</v>
      </c>
      <c r="K27" s="31">
        <f>'TP1902'!L27</f>
        <v>0</v>
      </c>
      <c r="L27" s="31">
        <f>'TP1902'!M27</f>
        <v>0</v>
      </c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>
        <f>'TP1902'!E28</f>
        <v>0</v>
      </c>
      <c r="E28" s="7">
        <f>'TP1902'!F28</f>
        <v>0</v>
      </c>
      <c r="F28" s="8"/>
      <c r="G28" s="31">
        <f>'TP1902'!H28</f>
        <v>0</v>
      </c>
      <c r="H28" s="31">
        <f>'TP1902'!I28</f>
        <v>0</v>
      </c>
      <c r="I28" s="31">
        <f>'TP1902'!J28</f>
        <v>0</v>
      </c>
      <c r="J28" s="31">
        <f>'TP1902'!K28</f>
        <v>0</v>
      </c>
      <c r="K28" s="31">
        <f>'TP1902'!L28</f>
        <v>0</v>
      </c>
      <c r="L28" s="31">
        <f>'TP1902'!M28</f>
        <v>0</v>
      </c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>
        <f>'TP1902'!E29</f>
        <v>0</v>
      </c>
      <c r="E29" s="7">
        <f>'TP1902'!F29</f>
        <v>0</v>
      </c>
      <c r="F29" s="8"/>
      <c r="G29" s="31">
        <f>'TP1902'!H29</f>
        <v>0</v>
      </c>
      <c r="H29" s="31">
        <f>'TP1902'!I29</f>
        <v>0</v>
      </c>
      <c r="I29" s="31">
        <f>'TP1902'!J29</f>
        <v>0</v>
      </c>
      <c r="J29" s="31">
        <f>'TP1902'!K29</f>
        <v>0</v>
      </c>
      <c r="K29" s="31">
        <f>'TP1902'!L29</f>
        <v>0</v>
      </c>
      <c r="L29" s="31">
        <f>'TP1902'!M29</f>
        <v>0</v>
      </c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>
        <f>'TP1902'!E30</f>
        <v>0</v>
      </c>
      <c r="E30" s="7">
        <f>'TP1902'!F30</f>
        <v>0</v>
      </c>
      <c r="F30" s="8"/>
      <c r="G30" s="31">
        <f>'TP1902'!H30</f>
        <v>0</v>
      </c>
      <c r="H30" s="31">
        <f>'TP1902'!I30</f>
        <v>0</v>
      </c>
      <c r="I30" s="31">
        <f>'TP1902'!J30</f>
        <v>0</v>
      </c>
      <c r="J30" s="31">
        <f>'TP1902'!K30</f>
        <v>0</v>
      </c>
      <c r="K30" s="31">
        <f>'TP1902'!L30</f>
        <v>0</v>
      </c>
      <c r="L30" s="31">
        <f>'TP1902'!M30</f>
        <v>0</v>
      </c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>
        <f>'TP1902'!E31</f>
        <v>0</v>
      </c>
      <c r="E31" s="7">
        <f>'TP1902'!F31</f>
        <v>0</v>
      </c>
      <c r="F31" s="8"/>
      <c r="G31" s="31">
        <f>'TP1902'!H31</f>
        <v>0</v>
      </c>
      <c r="H31" s="31">
        <f>'TP1902'!I31</f>
        <v>0</v>
      </c>
      <c r="I31" s="31">
        <f>'TP1902'!J31</f>
        <v>0</v>
      </c>
      <c r="J31" s="31">
        <f>'TP1902'!K31</f>
        <v>0</v>
      </c>
      <c r="K31" s="31">
        <f>'TP1902'!L31</f>
        <v>0</v>
      </c>
      <c r="L31" s="31">
        <f>'TP1902'!M31</f>
        <v>0</v>
      </c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>
        <f>'TP1902'!E32</f>
        <v>0</v>
      </c>
      <c r="E32" s="7">
        <f>'TP1902'!F32</f>
        <v>0</v>
      </c>
      <c r="F32" s="8"/>
      <c r="G32" s="31">
        <f>'TP1902'!H32</f>
        <v>0</v>
      </c>
      <c r="H32" s="31">
        <f>'TP1902'!I32</f>
        <v>0</v>
      </c>
      <c r="I32" s="31">
        <f>'TP1902'!J32</f>
        <v>0</v>
      </c>
      <c r="J32" s="31">
        <f>'TP1902'!K32</f>
        <v>0</v>
      </c>
      <c r="K32" s="31">
        <f>'TP1902'!L32</f>
        <v>0</v>
      </c>
      <c r="L32" s="31">
        <f>'TP1902'!M32</f>
        <v>0</v>
      </c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>
        <f>'TP1902'!E33</f>
        <v>0</v>
      </c>
      <c r="E33" s="7">
        <f>'TP1902'!F33</f>
        <v>0</v>
      </c>
      <c r="F33" s="8"/>
      <c r="G33" s="31">
        <f>'TP1902'!H33</f>
        <v>0</v>
      </c>
      <c r="H33" s="31">
        <f>'TP1902'!I33</f>
        <v>0</v>
      </c>
      <c r="I33" s="31">
        <f>'TP1902'!J33</f>
        <v>0</v>
      </c>
      <c r="J33" s="31">
        <f>'TP1902'!K33</f>
        <v>0</v>
      </c>
      <c r="K33" s="31">
        <f>'TP1902'!L33</f>
        <v>0</v>
      </c>
      <c r="L33" s="31">
        <f>'TP1902'!M33</f>
        <v>0</v>
      </c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>
        <f>'TP1902'!E34</f>
        <v>0</v>
      </c>
      <c r="E34" s="7">
        <f>'TP1902'!F34</f>
        <v>0</v>
      </c>
      <c r="G34" s="31">
        <f>'TP1902'!H34</f>
        <v>0</v>
      </c>
      <c r="H34" s="31">
        <f>'TP1902'!I34</f>
        <v>0</v>
      </c>
      <c r="I34" s="31">
        <f>'TP1902'!J34</f>
        <v>0</v>
      </c>
      <c r="J34" s="31">
        <f>'TP1902'!K34</f>
        <v>0</v>
      </c>
      <c r="K34" s="31">
        <f>'TP1902'!L34</f>
        <v>0</v>
      </c>
      <c r="L34" s="31">
        <f>'TP1902'!M34</f>
        <v>0</v>
      </c>
      <c r="N34" s="20">
        <f t="shared" si="0"/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>
        <f>'TP1902'!E35</f>
        <v>0</v>
      </c>
      <c r="E35" s="7">
        <f>'TP1902'!F35</f>
        <v>0</v>
      </c>
      <c r="G35" s="31">
        <f>'TP1902'!H35</f>
        <v>0</v>
      </c>
      <c r="H35" s="31">
        <f>'TP1902'!I35</f>
        <v>0</v>
      </c>
      <c r="I35" s="31">
        <f>'TP1902'!J35</f>
        <v>0</v>
      </c>
      <c r="J35" s="31">
        <f>'TP1902'!K35</f>
        <v>0</v>
      </c>
      <c r="K35" s="31">
        <f>'TP1902'!L35</f>
        <v>0</v>
      </c>
      <c r="L35" s="31">
        <f>'TP1902'!M35</f>
        <v>0</v>
      </c>
      <c r="N35" s="20">
        <f t="shared" si="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>
        <f>'TP1902'!E36</f>
        <v>0</v>
      </c>
      <c r="E36" s="7">
        <f>'TP1902'!F36</f>
        <v>0</v>
      </c>
      <c r="G36" s="31">
        <f>'TP1902'!H36</f>
        <v>0</v>
      </c>
      <c r="H36" s="31">
        <f>'TP1902'!I36</f>
        <v>0</v>
      </c>
      <c r="I36" s="31">
        <f>'TP1902'!J36</f>
        <v>0</v>
      </c>
      <c r="J36" s="31">
        <f>'TP1902'!K36</f>
        <v>0</v>
      </c>
      <c r="K36" s="31">
        <f>'TP1902'!L36</f>
        <v>0</v>
      </c>
      <c r="L36" s="31">
        <f>'TP1902'!M36</f>
        <v>0</v>
      </c>
      <c r="N36" s="20">
        <f t="shared" si="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>
        <f>'TP1902'!E37</f>
        <v>0</v>
      </c>
      <c r="E37" s="7">
        <f>'TP1902'!F37</f>
        <v>0</v>
      </c>
      <c r="G37" s="31">
        <f>'TP1902'!H37</f>
        <v>0</v>
      </c>
      <c r="H37" s="31">
        <f>'TP1902'!I37</f>
        <v>0</v>
      </c>
      <c r="I37" s="31">
        <f>'TP1902'!J37</f>
        <v>0</v>
      </c>
      <c r="J37" s="31">
        <f>'TP1902'!K37</f>
        <v>0</v>
      </c>
      <c r="K37" s="31">
        <f>'TP1902'!L37</f>
        <v>0</v>
      </c>
      <c r="L37" s="31">
        <f>'TP1902'!M37</f>
        <v>0</v>
      </c>
      <c r="N37" s="20">
        <f t="shared" si="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>
        <f>'TP1902'!E38</f>
        <v>0</v>
      </c>
      <c r="E38" s="7">
        <f>'TP1902'!F38</f>
        <v>0</v>
      </c>
      <c r="G38" s="31">
        <f>'TP1902'!H38</f>
        <v>0</v>
      </c>
      <c r="H38" s="31">
        <f>'TP1902'!I38</f>
        <v>0</v>
      </c>
      <c r="I38" s="31">
        <f>'TP1902'!J38</f>
        <v>0</v>
      </c>
      <c r="J38" s="31">
        <f>'TP1902'!K38</f>
        <v>0</v>
      </c>
      <c r="K38" s="31">
        <f>'TP1902'!L38</f>
        <v>0</v>
      </c>
      <c r="L38" s="31">
        <f>'TP1902'!M38</f>
        <v>0</v>
      </c>
      <c r="N38" s="20">
        <f t="shared" si="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>
        <f>'TP1902'!E39</f>
        <v>0</v>
      </c>
      <c r="E39" s="7">
        <f>'TP1902'!F39</f>
        <v>0</v>
      </c>
      <c r="G39" s="31">
        <f>'TP1902'!H39</f>
        <v>0</v>
      </c>
      <c r="H39" s="31">
        <f>'TP1902'!I39</f>
        <v>0</v>
      </c>
      <c r="I39" s="31">
        <f>'TP1902'!J39</f>
        <v>0</v>
      </c>
      <c r="J39" s="31">
        <f>'TP1902'!K39</f>
        <v>0</v>
      </c>
      <c r="K39" s="31">
        <f>'TP1902'!L39</f>
        <v>0</v>
      </c>
      <c r="L39" s="31">
        <f>'TP1902'!M39</f>
        <v>0</v>
      </c>
      <c r="N39" s="20">
        <f t="shared" si="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>
        <f>'TP1902'!E40</f>
        <v>0</v>
      </c>
      <c r="E40" s="7">
        <f>'TP1902'!F40</f>
        <v>0</v>
      </c>
      <c r="G40" s="31">
        <f>'TP1902'!H40</f>
        <v>0</v>
      </c>
      <c r="H40" s="31">
        <f>'TP1902'!I40</f>
        <v>0</v>
      </c>
      <c r="I40" s="31">
        <f>'TP1902'!J40</f>
        <v>0</v>
      </c>
      <c r="J40" s="31">
        <f>'TP1902'!K40</f>
        <v>0</v>
      </c>
      <c r="K40" s="31">
        <f>'TP1902'!L40</f>
        <v>0</v>
      </c>
      <c r="L40" s="31">
        <f>'TP1902'!M40</f>
        <v>0</v>
      </c>
      <c r="N40" s="20">
        <f t="shared" si="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>
        <f>'TP1902'!E41</f>
        <v>0</v>
      </c>
      <c r="E41" s="7">
        <f>'TP1902'!F41</f>
        <v>0</v>
      </c>
      <c r="G41" s="31">
        <f>'TP1902'!H41</f>
        <v>0</v>
      </c>
      <c r="H41" s="31">
        <f>'TP1902'!I41</f>
        <v>0</v>
      </c>
      <c r="I41" s="31">
        <f>'TP1902'!J41</f>
        <v>0</v>
      </c>
      <c r="J41" s="31">
        <f>'TP1902'!K41</f>
        <v>0</v>
      </c>
      <c r="K41" s="31">
        <f>'TP1902'!L41</f>
        <v>0</v>
      </c>
      <c r="L41" s="31">
        <f>'TP1902'!M41</f>
        <v>0</v>
      </c>
      <c r="N41" s="20">
        <f t="shared" si="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>
        <f>'TP1902'!E42</f>
        <v>0</v>
      </c>
      <c r="E42" s="7">
        <f>'TP1902'!F42</f>
        <v>0</v>
      </c>
      <c r="G42" s="31">
        <f>'TP1902'!H42</f>
        <v>0</v>
      </c>
      <c r="H42" s="31">
        <f>'TP1902'!I42</f>
        <v>0</v>
      </c>
      <c r="I42" s="31">
        <f>'TP1902'!J42</f>
        <v>0</v>
      </c>
      <c r="J42" s="31">
        <f>'TP1902'!K42</f>
        <v>0</v>
      </c>
      <c r="K42" s="31">
        <f>'TP1902'!L42</f>
        <v>0</v>
      </c>
      <c r="L42" s="31">
        <f>'TP1902'!M42</f>
        <v>0</v>
      </c>
      <c r="N42" s="20">
        <f t="shared" si="0"/>
        <v>0</v>
      </c>
      <c r="O42" s="10">
        <f t="shared" si="5"/>
        <v>0</v>
      </c>
      <c r="P42" s="33">
        <f t="shared" si="6"/>
        <v>0</v>
      </c>
      <c r="Q42" s="36" t="e">
        <f t="shared" si="1"/>
        <v>#DIV/0!</v>
      </c>
      <c r="R42" s="34">
        <f t="shared" si="4"/>
        <v>0</v>
      </c>
      <c r="S42" s="10">
        <f t="shared" si="7"/>
        <v>0</v>
      </c>
      <c r="T42" s="33">
        <f t="shared" si="8"/>
        <v>0</v>
      </c>
      <c r="U42" s="36" t="e">
        <f t="shared" si="2"/>
        <v>#DIV/0!</v>
      </c>
      <c r="V42" s="38">
        <f t="shared" si="9"/>
        <v>0</v>
      </c>
      <c r="W42" s="36" t="e">
        <f t="shared" si="3"/>
        <v>#DIV/0!</v>
      </c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>
        <v>1008</v>
      </c>
      <c r="C43" s="22">
        <v>201.60000000000002</v>
      </c>
      <c r="D43" s="7">
        <f>'TP1902'!E43</f>
        <v>0</v>
      </c>
      <c r="E43" s="7">
        <f>'TP1902'!F43</f>
        <v>0</v>
      </c>
      <c r="G43" s="31">
        <f>'TP1902'!H43</f>
        <v>0</v>
      </c>
      <c r="H43" s="31">
        <f>'TP1902'!I43</f>
        <v>0</v>
      </c>
      <c r="I43" s="31">
        <f>'TP1902'!J43</f>
        <v>0</v>
      </c>
      <c r="J43" s="31">
        <f>'TP1902'!K43</f>
        <v>0</v>
      </c>
      <c r="K43" s="31">
        <f>'TP1902'!L43</f>
        <v>0</v>
      </c>
      <c r="L43" s="31">
        <f>'TP1902'!M43</f>
        <v>0</v>
      </c>
      <c r="N43" s="20">
        <f t="shared" si="0"/>
        <v>1209.5999999999999</v>
      </c>
      <c r="O43" s="10">
        <f t="shared" si="5"/>
        <v>1209.5999999999999</v>
      </c>
      <c r="P43" s="33">
        <f t="shared" si="6"/>
        <v>0</v>
      </c>
      <c r="Q43" s="36">
        <f t="shared" si="1"/>
        <v>0</v>
      </c>
      <c r="R43" s="34">
        <f t="shared" si="4"/>
        <v>1008</v>
      </c>
      <c r="S43" s="10">
        <f t="shared" si="7"/>
        <v>1008</v>
      </c>
      <c r="T43" s="33">
        <f t="shared" si="8"/>
        <v>0</v>
      </c>
      <c r="U43" s="36">
        <f t="shared" si="2"/>
        <v>0</v>
      </c>
      <c r="V43" s="38">
        <f t="shared" si="9"/>
        <v>0</v>
      </c>
      <c r="W43" s="36">
        <f t="shared" si="3"/>
        <v>0</v>
      </c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>
        <v>1955</v>
      </c>
      <c r="C44" s="22">
        <v>391</v>
      </c>
      <c r="D44" s="7">
        <f>'TP1902'!E44</f>
        <v>0</v>
      </c>
      <c r="E44" s="7">
        <f>'TP1902'!F44</f>
        <v>0</v>
      </c>
      <c r="G44" s="31">
        <f>'TP1902'!H44</f>
        <v>0</v>
      </c>
      <c r="H44" s="31">
        <f>'TP1902'!I44</f>
        <v>0</v>
      </c>
      <c r="I44" s="31">
        <f>'TP1902'!J44</f>
        <v>0</v>
      </c>
      <c r="J44" s="31">
        <f>'TP1902'!K44</f>
        <v>0</v>
      </c>
      <c r="K44" s="31">
        <f>'TP1902'!L44</f>
        <v>0</v>
      </c>
      <c r="L44" s="31">
        <f>'TP1902'!M44</f>
        <v>0</v>
      </c>
      <c r="N44" s="20">
        <f t="shared" si="0"/>
        <v>2346</v>
      </c>
      <c r="O44" s="10">
        <f t="shared" si="5"/>
        <v>3555.6</v>
      </c>
      <c r="P44" s="33">
        <f t="shared" si="6"/>
        <v>0</v>
      </c>
      <c r="Q44" s="36">
        <f t="shared" si="1"/>
        <v>0</v>
      </c>
      <c r="R44" s="34">
        <f t="shared" si="4"/>
        <v>1955</v>
      </c>
      <c r="S44" s="10">
        <f t="shared" si="7"/>
        <v>2963</v>
      </c>
      <c r="T44" s="33">
        <f t="shared" si="8"/>
        <v>0</v>
      </c>
      <c r="U44" s="36">
        <f t="shared" si="2"/>
        <v>0</v>
      </c>
      <c r="V44" s="38">
        <f t="shared" si="9"/>
        <v>0</v>
      </c>
      <c r="W44" s="36">
        <f t="shared" si="3"/>
        <v>0</v>
      </c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>
        <v>2280</v>
      </c>
      <c r="C45" s="22">
        <v>456</v>
      </c>
      <c r="D45" s="7">
        <f>'TP1902'!E45</f>
        <v>0</v>
      </c>
      <c r="E45" s="7">
        <f>'TP1902'!F45</f>
        <v>0</v>
      </c>
      <c r="G45" s="31">
        <f>'TP1902'!H45</f>
        <v>0</v>
      </c>
      <c r="H45" s="31">
        <f>'TP1902'!I45</f>
        <v>0</v>
      </c>
      <c r="I45" s="31">
        <f>'TP1902'!J45</f>
        <v>0</v>
      </c>
      <c r="J45" s="31">
        <f>'TP1902'!K45</f>
        <v>0</v>
      </c>
      <c r="K45" s="31">
        <f>'TP1902'!L45</f>
        <v>0</v>
      </c>
      <c r="L45" s="31">
        <f>'TP1902'!M45</f>
        <v>0</v>
      </c>
      <c r="N45" s="20">
        <f t="shared" si="0"/>
        <v>2736</v>
      </c>
      <c r="O45" s="10">
        <f t="shared" si="5"/>
        <v>6291.6</v>
      </c>
      <c r="P45" s="33">
        <f t="shared" si="6"/>
        <v>0</v>
      </c>
      <c r="Q45" s="36">
        <f t="shared" si="1"/>
        <v>0</v>
      </c>
      <c r="R45" s="34">
        <f t="shared" si="4"/>
        <v>2280</v>
      </c>
      <c r="S45" s="10">
        <f t="shared" si="7"/>
        <v>5243</v>
      </c>
      <c r="T45" s="33">
        <f t="shared" si="8"/>
        <v>0</v>
      </c>
      <c r="U45" s="36">
        <f t="shared" si="2"/>
        <v>0</v>
      </c>
      <c r="V45" s="38">
        <f t="shared" si="9"/>
        <v>0</v>
      </c>
      <c r="W45" s="36">
        <f t="shared" si="3"/>
        <v>0</v>
      </c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>
        <v>2280</v>
      </c>
      <c r="C46" s="22">
        <v>456</v>
      </c>
      <c r="D46" s="7">
        <f>'TP1902'!E46</f>
        <v>0</v>
      </c>
      <c r="E46" s="7">
        <f>'TP1902'!F46</f>
        <v>0</v>
      </c>
      <c r="G46" s="31">
        <f>'TP1902'!H46</f>
        <v>0</v>
      </c>
      <c r="H46" s="31">
        <f>'TP1902'!I46</f>
        <v>0</v>
      </c>
      <c r="I46" s="31">
        <f>'TP1902'!J46</f>
        <v>0</v>
      </c>
      <c r="J46" s="31">
        <f>'TP1902'!K46</f>
        <v>0</v>
      </c>
      <c r="K46" s="31">
        <f>'TP1902'!L46</f>
        <v>0</v>
      </c>
      <c r="L46" s="31">
        <f>'TP1902'!M46</f>
        <v>0</v>
      </c>
      <c r="N46" s="20">
        <f t="shared" si="0"/>
        <v>2736</v>
      </c>
      <c r="O46" s="10">
        <f t="shared" si="5"/>
        <v>9027.6</v>
      </c>
      <c r="P46" s="33">
        <f t="shared" si="6"/>
        <v>0</v>
      </c>
      <c r="Q46" s="36">
        <f t="shared" si="1"/>
        <v>0</v>
      </c>
      <c r="R46" s="34">
        <f t="shared" si="4"/>
        <v>2280</v>
      </c>
      <c r="S46" s="10">
        <f t="shared" si="7"/>
        <v>7523</v>
      </c>
      <c r="T46" s="33">
        <f t="shared" si="8"/>
        <v>0</v>
      </c>
      <c r="U46" s="36">
        <f t="shared" si="2"/>
        <v>0</v>
      </c>
      <c r="V46" s="38">
        <f t="shared" si="9"/>
        <v>0</v>
      </c>
      <c r="W46" s="36">
        <f t="shared" si="3"/>
        <v>0</v>
      </c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>
        <v>2280</v>
      </c>
      <c r="C47" s="22">
        <v>456</v>
      </c>
      <c r="D47" s="7">
        <f>'TP1902'!E47</f>
        <v>0</v>
      </c>
      <c r="E47" s="7">
        <f>'TP1902'!F47</f>
        <v>0</v>
      </c>
      <c r="G47" s="31">
        <f>'TP1902'!H47</f>
        <v>1</v>
      </c>
      <c r="H47" s="31">
        <f>'TP1902'!I47</f>
        <v>0</v>
      </c>
      <c r="I47" s="31">
        <f>'TP1902'!J47</f>
        <v>0</v>
      </c>
      <c r="J47" s="31">
        <f>'TP1902'!K47</f>
        <v>0</v>
      </c>
      <c r="K47" s="31">
        <f>'TP1902'!L47</f>
        <v>0</v>
      </c>
      <c r="L47" s="31">
        <f>'TP1902'!M47</f>
        <v>0</v>
      </c>
      <c r="N47" s="20">
        <f t="shared" si="0"/>
        <v>2736</v>
      </c>
      <c r="O47" s="10">
        <f t="shared" si="5"/>
        <v>11763.6</v>
      </c>
      <c r="P47" s="33">
        <f t="shared" si="6"/>
        <v>1</v>
      </c>
      <c r="Q47" s="36">
        <f t="shared" si="1"/>
        <v>85.007990751130606</v>
      </c>
      <c r="R47" s="34">
        <f t="shared" si="4"/>
        <v>2280</v>
      </c>
      <c r="S47" s="10">
        <f t="shared" si="7"/>
        <v>9803</v>
      </c>
      <c r="T47" s="33">
        <f t="shared" si="8"/>
        <v>1</v>
      </c>
      <c r="U47" s="36">
        <f t="shared" si="2"/>
        <v>102.00958890135672</v>
      </c>
      <c r="V47" s="38">
        <f t="shared" si="9"/>
        <v>1</v>
      </c>
      <c r="W47" s="36">
        <f t="shared" si="3"/>
        <v>8.5007990751130595</v>
      </c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>
        <v>1540</v>
      </c>
      <c r="C48" s="22">
        <v>308</v>
      </c>
      <c r="D48" s="7">
        <f>'TP1902'!E48</f>
        <v>0</v>
      </c>
      <c r="E48" s="7">
        <f>'TP1902'!F48</f>
        <v>0</v>
      </c>
      <c r="G48" s="31">
        <f>'TP1902'!H48</f>
        <v>0</v>
      </c>
      <c r="H48" s="31">
        <f>'TP1902'!I48</f>
        <v>0</v>
      </c>
      <c r="I48" s="31">
        <f>'TP1902'!J48</f>
        <v>0</v>
      </c>
      <c r="J48" s="31">
        <f>'TP1902'!K48</f>
        <v>0</v>
      </c>
      <c r="K48" s="31">
        <f>'TP1902'!L48</f>
        <v>0</v>
      </c>
      <c r="L48" s="31">
        <f>'TP1902'!M48</f>
        <v>0</v>
      </c>
      <c r="N48" s="20">
        <f t="shared" si="0"/>
        <v>1848</v>
      </c>
      <c r="O48" s="10">
        <f t="shared" si="5"/>
        <v>13611.6</v>
      </c>
      <c r="P48" s="33">
        <f t="shared" si="6"/>
        <v>1</v>
      </c>
      <c r="Q48" s="36">
        <f t="shared" si="1"/>
        <v>73.466748949425494</v>
      </c>
      <c r="R48" s="34">
        <f t="shared" si="4"/>
        <v>1540</v>
      </c>
      <c r="S48" s="10">
        <f t="shared" si="7"/>
        <v>11343</v>
      </c>
      <c r="T48" s="33">
        <f t="shared" si="8"/>
        <v>1</v>
      </c>
      <c r="U48" s="36">
        <f t="shared" si="2"/>
        <v>88.160098739310584</v>
      </c>
      <c r="V48" s="38">
        <f t="shared" si="9"/>
        <v>1</v>
      </c>
      <c r="W48" s="36">
        <f t="shared" si="3"/>
        <v>7.3466748949425487</v>
      </c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>
        <v>1591</v>
      </c>
      <c r="C49" s="22">
        <v>318.20000000000005</v>
      </c>
      <c r="D49" s="7">
        <f>'TP1902'!E49</f>
        <v>0</v>
      </c>
      <c r="E49" s="7">
        <f>'TP1902'!F49</f>
        <v>0</v>
      </c>
      <c r="G49" s="31">
        <f>'TP1902'!H49</f>
        <v>0</v>
      </c>
      <c r="H49" s="31">
        <f>'TP1902'!I49</f>
        <v>0</v>
      </c>
      <c r="I49" s="31">
        <f>'TP1902'!J49</f>
        <v>0</v>
      </c>
      <c r="J49" s="31">
        <f>'TP1902'!K49</f>
        <v>0</v>
      </c>
      <c r="K49" s="31">
        <f>'TP1902'!L49</f>
        <v>0</v>
      </c>
      <c r="L49" s="31">
        <f>'TP1902'!M49</f>
        <v>0</v>
      </c>
      <c r="N49" s="20">
        <f t="shared" si="0"/>
        <v>1909.2</v>
      </c>
      <c r="O49" s="10">
        <f t="shared" si="5"/>
        <v>15520.800000000001</v>
      </c>
      <c r="P49" s="33">
        <f t="shared" si="6"/>
        <v>1</v>
      </c>
      <c r="Q49" s="36">
        <f t="shared" si="1"/>
        <v>64.429668573784852</v>
      </c>
      <c r="R49" s="34">
        <f t="shared" si="4"/>
        <v>1591</v>
      </c>
      <c r="S49" s="10">
        <f t="shared" si="7"/>
        <v>12934</v>
      </c>
      <c r="T49" s="33">
        <f t="shared" si="8"/>
        <v>1</v>
      </c>
      <c r="U49" s="36">
        <f t="shared" si="2"/>
        <v>77.315602288541825</v>
      </c>
      <c r="V49" s="38">
        <f t="shared" si="9"/>
        <v>1</v>
      </c>
      <c r="W49" s="36">
        <f t="shared" si="3"/>
        <v>6.4429668573784848</v>
      </c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>
        <v>1225</v>
      </c>
      <c r="C50" s="22">
        <v>80</v>
      </c>
      <c r="D50" s="7">
        <f>'TP1902'!E50</f>
        <v>0</v>
      </c>
      <c r="E50" s="7">
        <f>'TP1902'!F50</f>
        <v>0</v>
      </c>
      <c r="G50" s="31">
        <f>'TP1902'!H50</f>
        <v>0</v>
      </c>
      <c r="H50" s="31">
        <f>'TP1902'!I50</f>
        <v>0</v>
      </c>
      <c r="I50" s="31">
        <f>'TP1902'!J50</f>
        <v>0</v>
      </c>
      <c r="J50" s="31">
        <f>'TP1902'!K50</f>
        <v>0</v>
      </c>
      <c r="K50" s="31">
        <f>'TP1902'!L50</f>
        <v>0</v>
      </c>
      <c r="L50" s="31">
        <f>'TP1902'!M50</f>
        <v>0</v>
      </c>
      <c r="N50" s="20">
        <f t="shared" si="0"/>
        <v>1305</v>
      </c>
      <c r="O50" s="10">
        <f t="shared" si="5"/>
        <v>16825.800000000003</v>
      </c>
      <c r="P50" s="33">
        <f t="shared" si="6"/>
        <v>1</v>
      </c>
      <c r="Q50" s="36">
        <f t="shared" si="1"/>
        <v>59.432538125973196</v>
      </c>
      <c r="R50" s="34">
        <f t="shared" si="4"/>
        <v>1225</v>
      </c>
      <c r="S50" s="10">
        <f t="shared" si="7"/>
        <v>14159</v>
      </c>
      <c r="T50" s="33">
        <f t="shared" si="8"/>
        <v>1</v>
      </c>
      <c r="U50" s="36">
        <f t="shared" si="2"/>
        <v>70.62645667066883</v>
      </c>
      <c r="V50" s="38">
        <f t="shared" si="9"/>
        <v>1</v>
      </c>
      <c r="W50" s="36">
        <f t="shared" si="3"/>
        <v>5.9432538125973196</v>
      </c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>
        <v>635</v>
      </c>
      <c r="C51" s="22">
        <v>97</v>
      </c>
      <c r="D51" s="7">
        <f>'TP1902'!E51</f>
        <v>0</v>
      </c>
      <c r="E51" s="7">
        <f>'TP1902'!F51</f>
        <v>0</v>
      </c>
      <c r="G51" s="31">
        <f>'TP1902'!H51</f>
        <v>0</v>
      </c>
      <c r="H51" s="31">
        <f>'TP1902'!I51</f>
        <v>0</v>
      </c>
      <c r="I51" s="31">
        <f>'TP1902'!J51</f>
        <v>0</v>
      </c>
      <c r="J51" s="31">
        <f>'TP1902'!K51</f>
        <v>0</v>
      </c>
      <c r="K51" s="31">
        <f>'TP1902'!L51</f>
        <v>0</v>
      </c>
      <c r="L51" s="31">
        <f>'TP1902'!M51</f>
        <v>0</v>
      </c>
      <c r="N51" s="20">
        <f t="shared" si="0"/>
        <v>732</v>
      </c>
      <c r="O51" s="10">
        <f t="shared" si="5"/>
        <v>17557.800000000003</v>
      </c>
      <c r="P51" s="33">
        <f t="shared" si="6"/>
        <v>1</v>
      </c>
      <c r="Q51" s="36">
        <f t="shared" si="1"/>
        <v>56.954743760607812</v>
      </c>
      <c r="R51" s="34">
        <f t="shared" si="4"/>
        <v>635</v>
      </c>
      <c r="S51" s="10">
        <f t="shared" si="7"/>
        <v>14794</v>
      </c>
      <c r="T51" s="33">
        <f t="shared" si="8"/>
        <v>1</v>
      </c>
      <c r="U51" s="36">
        <f t="shared" si="2"/>
        <v>67.594970934162504</v>
      </c>
      <c r="V51" s="38">
        <f t="shared" si="9"/>
        <v>1</v>
      </c>
      <c r="W51" s="36">
        <f t="shared" si="3"/>
        <v>5.6954743760607816</v>
      </c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>
        <v>840</v>
      </c>
      <c r="C52" s="22">
        <v>253</v>
      </c>
      <c r="D52" s="7">
        <f>'TP1902'!E52</f>
        <v>0</v>
      </c>
      <c r="E52" s="7">
        <f>'TP1902'!F52</f>
        <v>0</v>
      </c>
      <c r="G52" s="31">
        <f>'TP1902'!H52</f>
        <v>0</v>
      </c>
      <c r="H52" s="31">
        <f>'TP1902'!I52</f>
        <v>0</v>
      </c>
      <c r="I52" s="31">
        <f>'TP1902'!J52</f>
        <v>0</v>
      </c>
      <c r="J52" s="31">
        <f>'TP1902'!K52</f>
        <v>0</v>
      </c>
      <c r="K52" s="31">
        <f>'TP1902'!L52</f>
        <v>0</v>
      </c>
      <c r="L52" s="31">
        <f>'TP1902'!M52</f>
        <v>0</v>
      </c>
      <c r="N52" s="20">
        <f t="shared" si="0"/>
        <v>1093</v>
      </c>
      <c r="O52" s="10">
        <f t="shared" si="5"/>
        <v>18650.800000000003</v>
      </c>
      <c r="P52" s="33">
        <f t="shared" si="6"/>
        <v>1</v>
      </c>
      <c r="Q52" s="36">
        <f t="shared" si="1"/>
        <v>53.617003023998961</v>
      </c>
      <c r="R52" s="34">
        <f t="shared" si="4"/>
        <v>840</v>
      </c>
      <c r="S52" s="10">
        <f t="shared" si="7"/>
        <v>15634</v>
      </c>
      <c r="T52" s="33">
        <f t="shared" si="8"/>
        <v>1</v>
      </c>
      <c r="U52" s="36">
        <f t="shared" si="2"/>
        <v>63.963157221440447</v>
      </c>
      <c r="V52" s="38">
        <f t="shared" si="9"/>
        <v>1</v>
      </c>
      <c r="W52" s="36">
        <f t="shared" si="3"/>
        <v>5.3617003023998961</v>
      </c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>
        <v>1193</v>
      </c>
      <c r="C53" s="22">
        <v>241</v>
      </c>
      <c r="D53" s="7">
        <f>'TP1902'!E53</f>
        <v>0</v>
      </c>
      <c r="E53" s="7">
        <f>'TP1902'!F53</f>
        <v>0</v>
      </c>
      <c r="G53" s="31">
        <f>'TP1902'!H53</f>
        <v>0</v>
      </c>
      <c r="H53" s="31">
        <f>'TP1902'!I53</f>
        <v>0</v>
      </c>
      <c r="I53" s="31">
        <f>'TP1902'!J53</f>
        <v>0</v>
      </c>
      <c r="J53" s="31">
        <f>'TP1902'!K53</f>
        <v>0</v>
      </c>
      <c r="K53" s="31">
        <f>'TP1902'!L53</f>
        <v>0</v>
      </c>
      <c r="L53" s="31">
        <f>'TP1902'!M53</f>
        <v>0</v>
      </c>
      <c r="N53" s="20">
        <f t="shared" si="0"/>
        <v>1434</v>
      </c>
      <c r="O53" s="10">
        <f t="shared" si="5"/>
        <v>20084.800000000003</v>
      </c>
      <c r="P53" s="33">
        <f t="shared" si="6"/>
        <v>1</v>
      </c>
      <c r="Q53" s="36">
        <f t="shared" si="1"/>
        <v>49.78889508484027</v>
      </c>
      <c r="R53" s="34">
        <f t="shared" si="4"/>
        <v>1193</v>
      </c>
      <c r="S53" s="10">
        <f t="shared" si="7"/>
        <v>16827</v>
      </c>
      <c r="T53" s="33">
        <f t="shared" si="8"/>
        <v>1</v>
      </c>
      <c r="U53" s="36">
        <f t="shared" si="2"/>
        <v>59.428299756343968</v>
      </c>
      <c r="V53" s="38">
        <f t="shared" si="9"/>
        <v>1</v>
      </c>
      <c r="W53" s="36">
        <f t="shared" si="3"/>
        <v>4.978889508484027</v>
      </c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>
        <v>1377</v>
      </c>
      <c r="C54" s="22">
        <v>586</v>
      </c>
      <c r="D54" s="7">
        <f>'TP1902'!E54</f>
        <v>0</v>
      </c>
      <c r="E54" s="7">
        <f>'TP1902'!F54</f>
        <v>0</v>
      </c>
      <c r="G54" s="31">
        <f>'TP1902'!H54</f>
        <v>0</v>
      </c>
      <c r="H54" s="31">
        <f>'TP1902'!I54</f>
        <v>0</v>
      </c>
      <c r="I54" s="31">
        <f>'TP1902'!J54</f>
        <v>0</v>
      </c>
      <c r="J54" s="31">
        <f>'TP1902'!K54</f>
        <v>0</v>
      </c>
      <c r="K54" s="31">
        <f>'TP1902'!L54</f>
        <v>0</v>
      </c>
      <c r="L54" s="31">
        <f>'TP1902'!M54</f>
        <v>0</v>
      </c>
      <c r="N54" s="20">
        <f t="shared" si="0"/>
        <v>1963</v>
      </c>
      <c r="O54" s="10">
        <f t="shared" si="5"/>
        <v>22047.800000000003</v>
      </c>
      <c r="P54" s="33">
        <f t="shared" si="6"/>
        <v>1</v>
      </c>
      <c r="Q54" s="36">
        <f t="shared" si="1"/>
        <v>45.355999238019209</v>
      </c>
      <c r="R54" s="34">
        <f t="shared" si="4"/>
        <v>1377</v>
      </c>
      <c r="S54" s="10">
        <f t="shared" si="7"/>
        <v>18204</v>
      </c>
      <c r="T54" s="33">
        <f t="shared" si="8"/>
        <v>1</v>
      </c>
      <c r="U54" s="36">
        <f t="shared" si="2"/>
        <v>54.932981762250058</v>
      </c>
      <c r="V54" s="38">
        <f t="shared" si="9"/>
        <v>1</v>
      </c>
      <c r="W54" s="36">
        <f t="shared" si="3"/>
        <v>4.5355999238019207</v>
      </c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>
        <v>1536</v>
      </c>
      <c r="C55" s="22">
        <v>1107</v>
      </c>
      <c r="D55" s="7">
        <f>'TP1902'!E55</f>
        <v>0</v>
      </c>
      <c r="E55" s="7">
        <f>'TP1902'!F55</f>
        <v>0</v>
      </c>
      <c r="G55" s="31">
        <f>'TP1902'!H55</f>
        <v>0</v>
      </c>
      <c r="H55" s="31">
        <f>'TP1902'!I55</f>
        <v>0</v>
      </c>
      <c r="I55" s="31">
        <f>'TP1902'!J55</f>
        <v>0</v>
      </c>
      <c r="J55" s="31">
        <f>'TP1902'!K55</f>
        <v>0</v>
      </c>
      <c r="K55" s="31">
        <f>'TP1902'!L55</f>
        <v>0</v>
      </c>
      <c r="L55" s="31">
        <f>'TP1902'!M55</f>
        <v>0</v>
      </c>
      <c r="N55" s="20">
        <f t="shared" si="0"/>
        <v>2643</v>
      </c>
      <c r="O55" s="10">
        <f t="shared" si="5"/>
        <v>23481.200000000001</v>
      </c>
      <c r="P55" s="33">
        <f t="shared" si="6"/>
        <v>1</v>
      </c>
      <c r="Q55" s="36">
        <f t="shared" si="1"/>
        <v>42.587261298400421</v>
      </c>
      <c r="R55" s="34">
        <f t="shared" si="4"/>
        <v>1536</v>
      </c>
      <c r="S55" s="10">
        <f t="shared" si="7"/>
        <v>18732</v>
      </c>
      <c r="T55" s="33">
        <f t="shared" si="8"/>
        <v>1</v>
      </c>
      <c r="U55" s="36">
        <f t="shared" si="2"/>
        <v>53.384582532564593</v>
      </c>
      <c r="V55" s="38">
        <f t="shared" si="9"/>
        <v>1</v>
      </c>
      <c r="W55" s="36">
        <f t="shared" si="3"/>
        <v>4.2587261298400421</v>
      </c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>
        <v>1071</v>
      </c>
      <c r="C56" s="22">
        <v>828</v>
      </c>
      <c r="D56" s="7">
        <f>'TP1902'!E56</f>
        <v>0</v>
      </c>
      <c r="E56" s="7">
        <f>'TP1902'!F56</f>
        <v>0</v>
      </c>
      <c r="G56" s="31">
        <f>'TP1902'!H56</f>
        <v>0</v>
      </c>
      <c r="H56" s="31">
        <f>'TP1902'!I56</f>
        <v>0</v>
      </c>
      <c r="I56" s="31">
        <f>'TP1902'!J56</f>
        <v>0</v>
      </c>
      <c r="J56" s="31">
        <f>'TP1902'!K56</f>
        <v>0</v>
      </c>
      <c r="K56" s="31">
        <f>'TP1902'!L56</f>
        <v>0</v>
      </c>
      <c r="L56" s="31">
        <f>'TP1902'!M56</f>
        <v>0</v>
      </c>
      <c r="N56" s="20">
        <f t="shared" si="0"/>
        <v>1899</v>
      </c>
      <c r="O56" s="10">
        <f t="shared" si="5"/>
        <v>23034.2</v>
      </c>
      <c r="P56" s="33">
        <f t="shared" si="6"/>
        <v>1</v>
      </c>
      <c r="Q56" s="36">
        <f t="shared" si="1"/>
        <v>43.413706575439996</v>
      </c>
      <c r="R56" s="34">
        <f t="shared" si="4"/>
        <v>1071</v>
      </c>
      <c r="S56" s="10">
        <f t="shared" si="7"/>
        <v>17848</v>
      </c>
      <c r="T56" s="33">
        <f t="shared" si="8"/>
        <v>1</v>
      </c>
      <c r="U56" s="36">
        <f t="shared" si="2"/>
        <v>56.028686687584042</v>
      </c>
      <c r="V56" s="38">
        <f t="shared" si="9"/>
        <v>1</v>
      </c>
      <c r="W56" s="36">
        <f t="shared" si="3"/>
        <v>4.3413706575440001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1275</v>
      </c>
      <c r="C57" s="22">
        <v>954</v>
      </c>
      <c r="D57" s="7">
        <f>'TP1902'!E57</f>
        <v>0</v>
      </c>
      <c r="E57" s="7">
        <f>'TP1902'!F57</f>
        <v>0</v>
      </c>
      <c r="G57" s="31">
        <f>'TP1902'!H57</f>
        <v>0</v>
      </c>
      <c r="H57" s="31">
        <f>'TP1902'!I57</f>
        <v>0</v>
      </c>
      <c r="I57" s="31">
        <f>'TP1902'!J57</f>
        <v>0</v>
      </c>
      <c r="J57" s="31">
        <f>'TP1902'!K57</f>
        <v>0</v>
      </c>
      <c r="K57" s="31">
        <f>'TP1902'!L57</f>
        <v>0</v>
      </c>
      <c r="L57" s="31">
        <f>'TP1902'!M57</f>
        <v>0</v>
      </c>
      <c r="N57" s="20">
        <f t="shared" si="0"/>
        <v>2229</v>
      </c>
      <c r="O57" s="10">
        <f t="shared" si="5"/>
        <v>22527.200000000001</v>
      </c>
      <c r="P57" s="33">
        <f t="shared" si="6"/>
        <v>1</v>
      </c>
      <c r="Q57" s="36">
        <f t="shared" si="1"/>
        <v>44.390780922617992</v>
      </c>
      <c r="R57" s="34">
        <f t="shared" si="4"/>
        <v>1275</v>
      </c>
      <c r="S57" s="10">
        <f t="shared" si="7"/>
        <v>16843</v>
      </c>
      <c r="T57" s="33">
        <f t="shared" si="8"/>
        <v>1</v>
      </c>
      <c r="U57" s="36">
        <f t="shared" si="2"/>
        <v>59.371845870688119</v>
      </c>
      <c r="V57" s="38">
        <f t="shared" si="9"/>
        <v>1</v>
      </c>
      <c r="W57" s="36">
        <f t="shared" si="3"/>
        <v>4.4390780922617985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646</v>
      </c>
      <c r="C58" s="29">
        <v>549</v>
      </c>
      <c r="D58" s="7">
        <f>'TP1902'!E58</f>
        <v>0</v>
      </c>
      <c r="E58" s="7">
        <f>'TP1902'!F58</f>
        <v>0</v>
      </c>
      <c r="G58" s="31">
        <f>'TP1902'!H58</f>
        <v>0</v>
      </c>
      <c r="H58" s="31">
        <f>'TP1902'!I58</f>
        <v>0</v>
      </c>
      <c r="I58" s="31">
        <f>'TP1902'!J58</f>
        <v>0</v>
      </c>
      <c r="J58" s="31">
        <f>'TP1902'!K58</f>
        <v>0</v>
      </c>
      <c r="K58" s="31">
        <f>'TP1902'!L58</f>
        <v>0</v>
      </c>
      <c r="L58" s="31">
        <f>'TP1902'!M58</f>
        <v>0</v>
      </c>
      <c r="N58" s="20">
        <f t="shared" si="0"/>
        <v>1195</v>
      </c>
      <c r="O58" s="10">
        <f t="shared" si="5"/>
        <v>20986.2</v>
      </c>
      <c r="P58" s="33">
        <f>SUM(G47:H58)</f>
        <v>1</v>
      </c>
      <c r="Q58" s="36">
        <f t="shared" si="1"/>
        <v>47.650360713230597</v>
      </c>
      <c r="R58" s="34">
        <f t="shared" si="4"/>
        <v>646</v>
      </c>
      <c r="S58" s="10">
        <f>SUM(R47:R58)</f>
        <v>15209</v>
      </c>
      <c r="T58" s="33">
        <f t="shared" si="8"/>
        <v>1</v>
      </c>
      <c r="U58" s="36">
        <f t="shared" si="2"/>
        <v>65.750542441975142</v>
      </c>
      <c r="V58" s="38">
        <f t="shared" si="9"/>
        <v>1</v>
      </c>
      <c r="W58" s="36">
        <f t="shared" si="3"/>
        <v>4.7650360713230597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1069</v>
      </c>
      <c r="C59" s="29">
        <v>387</v>
      </c>
      <c r="D59" s="7">
        <f>'TP1902'!E59</f>
        <v>180</v>
      </c>
      <c r="E59" s="7">
        <f>'TP1902'!F59</f>
        <v>0</v>
      </c>
      <c r="G59" s="31">
        <f>'TP1902'!H59</f>
        <v>0</v>
      </c>
      <c r="H59" s="31">
        <f>'TP1902'!I59</f>
        <v>0</v>
      </c>
      <c r="I59" s="31">
        <f>'TP1902'!J59</f>
        <v>0</v>
      </c>
      <c r="J59" s="31">
        <f>'TP1902'!K59</f>
        <v>0</v>
      </c>
      <c r="K59" s="31">
        <f>'TP1902'!L59</f>
        <v>0</v>
      </c>
      <c r="L59" s="31">
        <f>'TP1902'!M59</f>
        <v>0</v>
      </c>
      <c r="N59" s="20">
        <f>SUM(B59:E59)</f>
        <v>1636</v>
      </c>
      <c r="O59" s="10">
        <f>SUM(N48:N59)</f>
        <v>19886.2</v>
      </c>
      <c r="P59" s="33">
        <f>SUM(G48:H59)</f>
        <v>0</v>
      </c>
      <c r="Q59" s="36">
        <f>(P59*1000000)/O59</f>
        <v>0</v>
      </c>
      <c r="R59" s="34">
        <f>SUM(B59,D59:E59)</f>
        <v>1249</v>
      </c>
      <c r="S59" s="10">
        <f>SUM(R48:R59)</f>
        <v>14178</v>
      </c>
      <c r="T59" s="33">
        <f>SUM(G48:H59)</f>
        <v>0</v>
      </c>
      <c r="U59" s="36">
        <f>(T59*1000000)/S59</f>
        <v>0</v>
      </c>
      <c r="V59" s="38">
        <f>SUM(G48:G59)</f>
        <v>0</v>
      </c>
      <c r="W59" s="36">
        <f>(V59*100000)/O59</f>
        <v>0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1180</v>
      </c>
      <c r="C60" s="29">
        <v>459</v>
      </c>
      <c r="D60" s="7">
        <f>'TP1902'!E60</f>
        <v>468</v>
      </c>
      <c r="E60" s="7">
        <f>'TP1902'!F60</f>
        <v>0</v>
      </c>
      <c r="G60" s="31">
        <f>'TP1902'!H60</f>
        <v>0</v>
      </c>
      <c r="H60" s="31">
        <f>'TP1902'!I60</f>
        <v>0</v>
      </c>
      <c r="I60" s="31">
        <f>'TP1902'!J60</f>
        <v>0</v>
      </c>
      <c r="J60" s="31">
        <f>'TP1902'!K60</f>
        <v>0</v>
      </c>
      <c r="K60" s="31">
        <f>'TP1902'!L60</f>
        <v>0</v>
      </c>
      <c r="L60" s="31">
        <f>'TP1902'!M60</f>
        <v>0</v>
      </c>
      <c r="N60" s="20">
        <f>SUM(B60:E60)</f>
        <v>2107</v>
      </c>
      <c r="O60" s="10">
        <f>SUM(N49:N60)</f>
        <v>20145.2</v>
      </c>
      <c r="P60" s="33">
        <f>SUM(G49:H60)</f>
        <v>0</v>
      </c>
      <c r="Q60" s="36">
        <f>(P60*1000000)/O60</f>
        <v>0</v>
      </c>
      <c r="R60" s="34">
        <f>SUM(B60,D60:E60)</f>
        <v>1648</v>
      </c>
      <c r="S60" s="10">
        <f>SUM(R49:R60)</f>
        <v>14286</v>
      </c>
      <c r="T60" s="33">
        <f>SUM(G49:H60)</f>
        <v>0</v>
      </c>
      <c r="U60" s="36">
        <f>(T60*1000000)/S60</f>
        <v>0</v>
      </c>
      <c r="V60" s="38">
        <f>SUM(G49:G60)</f>
        <v>0</v>
      </c>
      <c r="W60" s="36">
        <f>(V60*100000)/O60</f>
        <v>0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1340</v>
      </c>
      <c r="C61" s="29">
        <v>342</v>
      </c>
      <c r="D61" s="7">
        <f>'TP1902'!E61</f>
        <v>0</v>
      </c>
      <c r="E61" s="7">
        <f>'TP1902'!F61</f>
        <v>0</v>
      </c>
      <c r="G61" s="31">
        <f>'TP1902'!H61</f>
        <v>0</v>
      </c>
      <c r="H61" s="31">
        <f>'TP1902'!I61</f>
        <v>0</v>
      </c>
      <c r="I61" s="31">
        <f>'TP1902'!J61</f>
        <v>0</v>
      </c>
      <c r="J61" s="31">
        <f>'TP1902'!K61</f>
        <v>0</v>
      </c>
      <c r="K61" s="31">
        <f>'TP1902'!L61</f>
        <v>0</v>
      </c>
      <c r="L61" s="31">
        <f>'TP1902'!M61</f>
        <v>0</v>
      </c>
      <c r="N61" s="20">
        <f t="shared" ref="N61:N64" si="10">SUM(B61:E61)</f>
        <v>1682</v>
      </c>
      <c r="O61" s="10">
        <f t="shared" ref="O61:O64" si="11">SUM(N50:N61)</f>
        <v>19918</v>
      </c>
      <c r="P61" s="33">
        <f t="shared" ref="P61:P64" si="12">SUM(G50:H61)</f>
        <v>0</v>
      </c>
      <c r="Q61" s="36">
        <f t="shared" ref="Q61:Q64" si="13">(P61*1000000)/O61</f>
        <v>0</v>
      </c>
      <c r="R61" s="34">
        <f t="shared" ref="R61:R64" si="14">SUM(B61,D61:E61)</f>
        <v>1340</v>
      </c>
      <c r="S61" s="10">
        <f t="shared" ref="S61:S64" si="15">SUM(R50:R61)</f>
        <v>14035</v>
      </c>
      <c r="T61" s="33">
        <f t="shared" ref="T61:T64" si="16">SUM(G50:H61)</f>
        <v>0</v>
      </c>
      <c r="U61" s="36">
        <f t="shared" ref="U61:U64" si="17">(T61*1000000)/S61</f>
        <v>0</v>
      </c>
      <c r="V61" s="38">
        <f t="shared" ref="V61:V64" si="18">SUM(G50:G61)</f>
        <v>0</v>
      </c>
      <c r="W61" s="36">
        <f t="shared" ref="W61:W64" si="19">(V61*100000)/O61</f>
        <v>0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3498</v>
      </c>
      <c r="C62" s="29">
        <v>450</v>
      </c>
      <c r="D62" s="7">
        <f>'TP1902'!E62</f>
        <v>0</v>
      </c>
      <c r="E62" s="7">
        <f>'TP1902'!F62</f>
        <v>0</v>
      </c>
      <c r="G62" s="31">
        <f>'TP1902'!H62</f>
        <v>0</v>
      </c>
      <c r="H62" s="31">
        <f>'TP1902'!I62</f>
        <v>0</v>
      </c>
      <c r="I62" s="31">
        <f>'TP1902'!J62</f>
        <v>0</v>
      </c>
      <c r="J62" s="31">
        <f>'TP1902'!K62</f>
        <v>0</v>
      </c>
      <c r="K62" s="31">
        <f>'TP1902'!L62</f>
        <v>0</v>
      </c>
      <c r="L62" s="31">
        <f>'TP1902'!M62</f>
        <v>0</v>
      </c>
      <c r="N62" s="20">
        <f t="shared" si="10"/>
        <v>3948</v>
      </c>
      <c r="O62" s="10">
        <f t="shared" si="11"/>
        <v>22561</v>
      </c>
      <c r="P62" s="33">
        <f t="shared" si="12"/>
        <v>0</v>
      </c>
      <c r="Q62" s="36">
        <f t="shared" si="13"/>
        <v>0</v>
      </c>
      <c r="R62" s="34">
        <f t="shared" si="14"/>
        <v>3498</v>
      </c>
      <c r="S62" s="10">
        <f t="shared" si="15"/>
        <v>16308</v>
      </c>
      <c r="T62" s="33">
        <f t="shared" si="16"/>
        <v>0</v>
      </c>
      <c r="U62" s="36">
        <f t="shared" si="17"/>
        <v>0</v>
      </c>
      <c r="V62" s="38">
        <f t="shared" si="18"/>
        <v>0</v>
      </c>
      <c r="W62" s="36">
        <f t="shared" si="19"/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2452</v>
      </c>
      <c r="C63" s="29">
        <v>558</v>
      </c>
      <c r="D63" s="7">
        <f>'TP1902'!E63</f>
        <v>0</v>
      </c>
      <c r="E63" s="7">
        <f>'TP1902'!F63</f>
        <v>0</v>
      </c>
      <c r="G63" s="31">
        <f>'TP1902'!H63</f>
        <v>0</v>
      </c>
      <c r="H63" s="31">
        <f>'TP1902'!I63</f>
        <v>0</v>
      </c>
      <c r="I63" s="31">
        <f>'TP1902'!J63</f>
        <v>0</v>
      </c>
      <c r="J63" s="31">
        <f>'TP1902'!K63</f>
        <v>0</v>
      </c>
      <c r="K63" s="31">
        <f>'TP1902'!L63</f>
        <v>0</v>
      </c>
      <c r="L63" s="31">
        <f>'TP1902'!M63</f>
        <v>0</v>
      </c>
      <c r="N63" s="20">
        <f t="shared" si="10"/>
        <v>3010</v>
      </c>
      <c r="O63" s="10">
        <f t="shared" si="11"/>
        <v>24839</v>
      </c>
      <c r="P63" s="33">
        <f t="shared" si="12"/>
        <v>0</v>
      </c>
      <c r="Q63" s="36">
        <f t="shared" si="13"/>
        <v>0</v>
      </c>
      <c r="R63" s="34">
        <f t="shared" si="14"/>
        <v>2452</v>
      </c>
      <c r="S63" s="10">
        <f t="shared" si="15"/>
        <v>18125</v>
      </c>
      <c r="T63" s="33">
        <f t="shared" si="16"/>
        <v>0</v>
      </c>
      <c r="U63" s="36">
        <f t="shared" si="17"/>
        <v>0</v>
      </c>
      <c r="V63" s="38">
        <f t="shared" si="18"/>
        <v>0</v>
      </c>
      <c r="W63" s="36">
        <f t="shared" si="19"/>
        <v>0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2379</v>
      </c>
      <c r="C64" s="29">
        <v>765</v>
      </c>
      <c r="D64" s="7">
        <f>'TP1902'!E64</f>
        <v>0</v>
      </c>
      <c r="E64" s="7">
        <f>'TP1902'!F64</f>
        <v>0</v>
      </c>
      <c r="G64" s="31">
        <f>'TP1902'!H64</f>
        <v>0</v>
      </c>
      <c r="H64" s="31">
        <f>'TP1902'!I64</f>
        <v>0</v>
      </c>
      <c r="I64" s="31">
        <f>'TP1902'!J64</f>
        <v>0</v>
      </c>
      <c r="J64" s="31">
        <f>'TP1902'!K64</f>
        <v>0</v>
      </c>
      <c r="K64" s="31">
        <f>'TP1902'!L64</f>
        <v>0</v>
      </c>
      <c r="L64" s="31">
        <f>'TP1902'!M64</f>
        <v>0</v>
      </c>
      <c r="N64" s="20">
        <f t="shared" si="10"/>
        <v>3144</v>
      </c>
      <c r="O64" s="10">
        <f t="shared" si="11"/>
        <v>26890</v>
      </c>
      <c r="P64" s="33">
        <f t="shared" si="12"/>
        <v>0</v>
      </c>
      <c r="Q64" s="36">
        <f t="shared" si="13"/>
        <v>0</v>
      </c>
      <c r="R64" s="34">
        <f t="shared" si="14"/>
        <v>2379</v>
      </c>
      <c r="S64" s="10">
        <f t="shared" si="15"/>
        <v>19664</v>
      </c>
      <c r="T64" s="33">
        <f t="shared" si="16"/>
        <v>0</v>
      </c>
      <c r="U64" s="36">
        <f t="shared" si="17"/>
        <v>0</v>
      </c>
      <c r="V64" s="38">
        <f t="shared" si="18"/>
        <v>0</v>
      </c>
      <c r="W64" s="36">
        <f t="shared" si="19"/>
        <v>0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1172</v>
      </c>
      <c r="C65" s="29">
        <v>261</v>
      </c>
      <c r="D65" s="7">
        <f>'TP1902'!E65</f>
        <v>0</v>
      </c>
      <c r="E65" s="7">
        <f>'TP1902'!F65</f>
        <v>0</v>
      </c>
      <c r="G65" s="31">
        <f>'TP1902'!H65</f>
        <v>0</v>
      </c>
      <c r="H65" s="31">
        <f>'TP1902'!I65</f>
        <v>0</v>
      </c>
      <c r="I65" s="31">
        <f>'TP1902'!J65</f>
        <v>0</v>
      </c>
      <c r="J65" s="31">
        <f>'TP1902'!K65</f>
        <v>0</v>
      </c>
      <c r="K65" s="31">
        <f>'TP1902'!L65</f>
        <v>0</v>
      </c>
      <c r="L65" s="31">
        <f>'TP1902'!M65</f>
        <v>0</v>
      </c>
      <c r="N65" s="20">
        <f t="shared" ref="N65:N66" si="20">SUM(B65:E65)</f>
        <v>1433</v>
      </c>
      <c r="O65" s="10">
        <f t="shared" ref="O65:O66" si="21">SUM(N54:N65)</f>
        <v>26889</v>
      </c>
      <c r="P65" s="33">
        <f t="shared" ref="P65:P66" si="22">SUM(G54:H65)</f>
        <v>0</v>
      </c>
      <c r="Q65" s="36">
        <f t="shared" ref="Q65:Q66" si="23">(P65*1000000)/O65</f>
        <v>0</v>
      </c>
      <c r="R65" s="34">
        <f t="shared" ref="R65:R66" si="24">SUM(B65,D65:E65)</f>
        <v>1172</v>
      </c>
      <c r="S65" s="10">
        <f t="shared" ref="S65:S66" si="25">SUM(R54:R65)</f>
        <v>19643</v>
      </c>
      <c r="T65" s="33">
        <f t="shared" ref="T65:T66" si="26">SUM(G54:H65)</f>
        <v>0</v>
      </c>
      <c r="U65" s="36">
        <f t="shared" ref="U65:U66" si="27">(T65*1000000)/S65</f>
        <v>0</v>
      </c>
      <c r="V65" s="38">
        <f t="shared" ref="V65:V66" si="28">SUM(G54:G65)</f>
        <v>0</v>
      </c>
      <c r="W65" s="36">
        <f t="shared" ref="W65:W66" si="29">(V65*100000)/O65</f>
        <v>0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1200</v>
      </c>
      <c r="C66" s="29">
        <v>9</v>
      </c>
      <c r="D66" s="7">
        <f>'TP1902'!E66</f>
        <v>0</v>
      </c>
      <c r="E66" s="7">
        <f>'TP1902'!F66</f>
        <v>0</v>
      </c>
      <c r="G66" s="31">
        <f>'TP1902'!H66</f>
        <v>0</v>
      </c>
      <c r="H66" s="31">
        <f>'TP1902'!I66</f>
        <v>0</v>
      </c>
      <c r="I66" s="31">
        <f>'TP1902'!J66</f>
        <v>0</v>
      </c>
      <c r="J66" s="31">
        <f>'TP1902'!K66</f>
        <v>0</v>
      </c>
      <c r="K66" s="31">
        <f>'TP1902'!L66</f>
        <v>0</v>
      </c>
      <c r="L66" s="31">
        <f>'TP1902'!M66</f>
        <v>0</v>
      </c>
      <c r="N66" s="20">
        <f t="shared" si="20"/>
        <v>1209</v>
      </c>
      <c r="O66" s="10">
        <f t="shared" si="21"/>
        <v>26135</v>
      </c>
      <c r="P66" s="33">
        <f t="shared" si="22"/>
        <v>0</v>
      </c>
      <c r="Q66" s="36">
        <f t="shared" si="23"/>
        <v>0</v>
      </c>
      <c r="R66" s="34">
        <f t="shared" si="24"/>
        <v>1200</v>
      </c>
      <c r="S66" s="10">
        <f t="shared" si="25"/>
        <v>19466</v>
      </c>
      <c r="T66" s="33">
        <f t="shared" si="26"/>
        <v>0</v>
      </c>
      <c r="U66" s="36">
        <f t="shared" si="27"/>
        <v>0</v>
      </c>
      <c r="V66" s="38">
        <f t="shared" si="28"/>
        <v>0</v>
      </c>
      <c r="W66" s="36">
        <f t="shared" si="29"/>
        <v>0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>
        <v>1033</v>
      </c>
      <c r="C67" s="29">
        <v>234</v>
      </c>
      <c r="D67" s="7">
        <f>'TP1902'!E67</f>
        <v>0</v>
      </c>
      <c r="E67" s="7">
        <f>'TP1902'!F67</f>
        <v>0</v>
      </c>
      <c r="G67" s="31">
        <v>1</v>
      </c>
      <c r="H67" s="31">
        <f>'TP1902'!I67</f>
        <v>0</v>
      </c>
      <c r="I67" s="31">
        <f>'TP1902'!J67</f>
        <v>0</v>
      </c>
      <c r="J67" s="31">
        <f>'TP1902'!K67</f>
        <v>0</v>
      </c>
      <c r="K67" s="31">
        <f>'TP1902'!L67</f>
        <v>0</v>
      </c>
      <c r="L67" s="31">
        <f>'TP1902'!M67</f>
        <v>0</v>
      </c>
      <c r="N67" s="20">
        <f t="shared" ref="N67:N73" si="30">SUM(B67:E67)</f>
        <v>1267</v>
      </c>
      <c r="O67" s="10">
        <f t="shared" ref="O67:O73" si="31">SUM(N56:N67)</f>
        <v>24759</v>
      </c>
      <c r="P67" s="33">
        <f t="shared" ref="P67:P73" si="32">SUM(G56:H67)</f>
        <v>1</v>
      </c>
      <c r="Q67" s="36">
        <f t="shared" ref="Q67:Q73" si="33">(P67*1000000)/O67</f>
        <v>40.389353366452603</v>
      </c>
      <c r="R67" s="34">
        <f t="shared" ref="R67:R73" si="34">SUM(B67,D67:E67)</f>
        <v>1033</v>
      </c>
      <c r="S67" s="10">
        <f t="shared" ref="S67:S73" si="35">SUM(R56:R67)</f>
        <v>18963</v>
      </c>
      <c r="T67" s="33">
        <f t="shared" ref="T67:T73" si="36">SUM(G56:H67)</f>
        <v>1</v>
      </c>
      <c r="U67" s="36">
        <f t="shared" ref="U67:U73" si="37">(T67*1000000)/S67</f>
        <v>52.73427200337499</v>
      </c>
      <c r="V67" s="38">
        <f t="shared" ref="V67:V73" si="38">SUM(G56:G67)</f>
        <v>1</v>
      </c>
      <c r="W67" s="36">
        <f t="shared" ref="W67:W73" si="39">(V67*100000)/O67</f>
        <v>4.0389353366452605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1487</v>
      </c>
      <c r="C68" s="29">
        <v>306</v>
      </c>
      <c r="D68" s="7">
        <f>'TP1902'!E68</f>
        <v>0</v>
      </c>
      <c r="E68" s="7">
        <f>'TP1902'!F68</f>
        <v>0</v>
      </c>
      <c r="G68" s="31">
        <f>'TP1902'!H68</f>
        <v>0</v>
      </c>
      <c r="H68" s="31">
        <f>'TP1902'!I68</f>
        <v>0</v>
      </c>
      <c r="I68" s="31">
        <f>'TP1902'!J68</f>
        <v>0</v>
      </c>
      <c r="J68" s="31">
        <f>'TP1902'!K68</f>
        <v>0</v>
      </c>
      <c r="K68" s="31">
        <f>'TP1902'!L68</f>
        <v>0</v>
      </c>
      <c r="L68" s="31">
        <f>'TP1902'!M68</f>
        <v>0</v>
      </c>
      <c r="N68" s="20">
        <f t="shared" si="30"/>
        <v>1793</v>
      </c>
      <c r="O68" s="10">
        <f t="shared" si="31"/>
        <v>24653</v>
      </c>
      <c r="P68" s="33">
        <f t="shared" si="32"/>
        <v>1</v>
      </c>
      <c r="Q68" s="36">
        <f t="shared" si="33"/>
        <v>40.563014643248287</v>
      </c>
      <c r="R68" s="34">
        <f t="shared" si="34"/>
        <v>1487</v>
      </c>
      <c r="S68" s="10">
        <f t="shared" si="35"/>
        <v>19379</v>
      </c>
      <c r="T68" s="33">
        <f t="shared" si="36"/>
        <v>1</v>
      </c>
      <c r="U68" s="36">
        <f t="shared" si="37"/>
        <v>51.602249858093813</v>
      </c>
      <c r="V68" s="38">
        <f t="shared" si="38"/>
        <v>1</v>
      </c>
      <c r="W68" s="36">
        <f t="shared" si="39"/>
        <v>4.0563014643248287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1482</v>
      </c>
      <c r="C69" s="29">
        <v>171</v>
      </c>
      <c r="D69" s="7">
        <f>'TP1902'!E69</f>
        <v>0</v>
      </c>
      <c r="E69" s="7">
        <f>'TP1902'!F69</f>
        <v>0</v>
      </c>
      <c r="G69" s="31">
        <f>'TP1902'!H69</f>
        <v>0</v>
      </c>
      <c r="H69" s="31">
        <f>'TP1902'!I69</f>
        <v>0</v>
      </c>
      <c r="I69" s="31">
        <f>'TP1902'!J69</f>
        <v>0</v>
      </c>
      <c r="J69" s="31">
        <f>'TP1902'!K69</f>
        <v>0</v>
      </c>
      <c r="K69" s="31">
        <f>'TP1902'!L69</f>
        <v>0</v>
      </c>
      <c r="L69" s="31">
        <f>'TP1902'!M69</f>
        <v>0</v>
      </c>
      <c r="N69" s="20">
        <f t="shared" si="30"/>
        <v>1653</v>
      </c>
      <c r="O69" s="10">
        <f t="shared" si="31"/>
        <v>24077</v>
      </c>
      <c r="P69" s="33">
        <f t="shared" si="32"/>
        <v>1</v>
      </c>
      <c r="Q69" s="36">
        <f t="shared" si="33"/>
        <v>41.533413631266356</v>
      </c>
      <c r="R69" s="34">
        <f t="shared" si="34"/>
        <v>1482</v>
      </c>
      <c r="S69" s="10">
        <f t="shared" si="35"/>
        <v>19586</v>
      </c>
      <c r="T69" s="33">
        <f t="shared" si="36"/>
        <v>1</v>
      </c>
      <c r="U69" s="36">
        <f t="shared" si="37"/>
        <v>51.056877361380579</v>
      </c>
      <c r="V69" s="38">
        <f t="shared" si="38"/>
        <v>1</v>
      </c>
      <c r="W69" s="36">
        <f t="shared" si="39"/>
        <v>4.1533413631266356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2193</v>
      </c>
      <c r="C70" s="29">
        <v>216</v>
      </c>
      <c r="D70" s="7">
        <f>'TP1902'!E70</f>
        <v>0</v>
      </c>
      <c r="E70" s="7">
        <f>'TP1902'!F70</f>
        <v>0</v>
      </c>
      <c r="G70" s="31">
        <f>'TP1902'!H70</f>
        <v>0</v>
      </c>
      <c r="H70" s="31">
        <f>'TP1902'!I70</f>
        <v>0</v>
      </c>
      <c r="I70" s="31">
        <f>'TP1902'!J70</f>
        <v>0</v>
      </c>
      <c r="J70" s="31">
        <f>'TP1902'!K70</f>
        <v>0</v>
      </c>
      <c r="K70" s="31">
        <f>'TP1902'!L70</f>
        <v>0</v>
      </c>
      <c r="L70" s="31">
        <f>'TP1902'!M70</f>
        <v>0</v>
      </c>
      <c r="N70" s="20">
        <f t="shared" si="30"/>
        <v>2409</v>
      </c>
      <c r="O70" s="10">
        <f t="shared" si="31"/>
        <v>25291</v>
      </c>
      <c r="P70" s="33">
        <f t="shared" si="32"/>
        <v>1</v>
      </c>
      <c r="Q70" s="36">
        <f t="shared" si="33"/>
        <v>39.539757225890632</v>
      </c>
      <c r="R70" s="34">
        <f t="shared" si="34"/>
        <v>2193</v>
      </c>
      <c r="S70" s="10">
        <f t="shared" si="35"/>
        <v>21133</v>
      </c>
      <c r="T70" s="33">
        <f t="shared" si="36"/>
        <v>1</v>
      </c>
      <c r="U70" s="36">
        <f t="shared" si="37"/>
        <v>47.319358349500781</v>
      </c>
      <c r="V70" s="38">
        <f t="shared" si="38"/>
        <v>1</v>
      </c>
      <c r="W70" s="36">
        <f t="shared" si="39"/>
        <v>3.9539757225890635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1896</v>
      </c>
      <c r="C71" s="29">
        <v>72</v>
      </c>
      <c r="D71" s="7">
        <f>'TP1902'!E71</f>
        <v>0</v>
      </c>
      <c r="E71" s="7">
        <f>'TP1902'!F71</f>
        <v>0</v>
      </c>
      <c r="G71" s="31">
        <f>'TP1902'!H71</f>
        <v>0</v>
      </c>
      <c r="H71" s="31">
        <f>'TP1902'!I71</f>
        <v>0</v>
      </c>
      <c r="I71" s="31">
        <f>'TP1902'!J71</f>
        <v>0</v>
      </c>
      <c r="J71" s="31">
        <f>'TP1902'!K71</f>
        <v>0</v>
      </c>
      <c r="K71" s="31">
        <f>'TP1902'!L71</f>
        <v>0</v>
      </c>
      <c r="L71" s="31">
        <f>'TP1902'!M71</f>
        <v>0</v>
      </c>
      <c r="N71" s="20">
        <f t="shared" si="30"/>
        <v>1968</v>
      </c>
      <c r="O71" s="10">
        <f t="shared" si="31"/>
        <v>25623</v>
      </c>
      <c r="P71" s="33">
        <f t="shared" si="32"/>
        <v>1</v>
      </c>
      <c r="Q71" s="36">
        <f t="shared" si="33"/>
        <v>39.027436287710259</v>
      </c>
      <c r="R71" s="34">
        <f t="shared" si="34"/>
        <v>1896</v>
      </c>
      <c r="S71" s="10">
        <f t="shared" si="35"/>
        <v>21780</v>
      </c>
      <c r="T71" s="33">
        <f t="shared" si="36"/>
        <v>1</v>
      </c>
      <c r="U71" s="36">
        <f t="shared" si="37"/>
        <v>45.913682277318642</v>
      </c>
      <c r="V71" s="38">
        <f t="shared" si="38"/>
        <v>1</v>
      </c>
      <c r="W71" s="36">
        <f t="shared" si="39"/>
        <v>3.902743628771026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>
        <v>3202</v>
      </c>
      <c r="C72" s="29">
        <v>349</v>
      </c>
      <c r="D72" s="7">
        <f>'TP1902'!E72</f>
        <v>0</v>
      </c>
      <c r="E72" s="7">
        <f>'TP1902'!F72</f>
        <v>0</v>
      </c>
      <c r="G72" s="31">
        <f>'TP1902'!H72</f>
        <v>0</v>
      </c>
      <c r="H72" s="31">
        <f>'TP1902'!I72</f>
        <v>0</v>
      </c>
      <c r="I72" s="31">
        <f>'TP1902'!J72</f>
        <v>0</v>
      </c>
      <c r="J72" s="31">
        <f>'TP1902'!K72</f>
        <v>0</v>
      </c>
      <c r="K72" s="31">
        <f>'TP1902'!L72</f>
        <v>0</v>
      </c>
      <c r="L72" s="31">
        <f>'TP1902'!M72</f>
        <v>0</v>
      </c>
      <c r="N72" s="20">
        <f t="shared" si="30"/>
        <v>3551</v>
      </c>
      <c r="O72" s="10">
        <f t="shared" si="31"/>
        <v>27067</v>
      </c>
      <c r="P72" s="33">
        <f t="shared" si="32"/>
        <v>1</v>
      </c>
      <c r="Q72" s="36">
        <f t="shared" si="33"/>
        <v>36.945357815790445</v>
      </c>
      <c r="R72" s="34">
        <f t="shared" si="34"/>
        <v>3202</v>
      </c>
      <c r="S72" s="10">
        <f t="shared" si="35"/>
        <v>23334</v>
      </c>
      <c r="T72" s="33">
        <f t="shared" si="36"/>
        <v>1</v>
      </c>
      <c r="U72" s="36">
        <f t="shared" si="37"/>
        <v>42.855918402331362</v>
      </c>
      <c r="V72" s="38">
        <f t="shared" si="38"/>
        <v>1</v>
      </c>
      <c r="W72" s="36">
        <f t="shared" si="39"/>
        <v>3.6945357815790447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>
        <v>2483</v>
      </c>
      <c r="C73" s="29">
        <v>689</v>
      </c>
      <c r="D73" s="7">
        <f>'TP1902'!E73</f>
        <v>0</v>
      </c>
      <c r="E73" s="7">
        <f>'TP1902'!F73</f>
        <v>0</v>
      </c>
      <c r="G73" s="31">
        <f>'TP1902'!H73</f>
        <v>0</v>
      </c>
      <c r="H73" s="31">
        <f>'TP1902'!I73</f>
        <v>0</v>
      </c>
      <c r="I73" s="31">
        <f>'TP1902'!J73</f>
        <v>0</v>
      </c>
      <c r="J73" s="31">
        <f>'TP1902'!K73</f>
        <v>0</v>
      </c>
      <c r="K73" s="31">
        <f>'TP1902'!L73</f>
        <v>0</v>
      </c>
      <c r="L73" s="31">
        <f>'TP1902'!M73</f>
        <v>0</v>
      </c>
      <c r="N73" s="20">
        <f t="shared" si="30"/>
        <v>3172</v>
      </c>
      <c r="O73" s="10">
        <f t="shared" si="31"/>
        <v>28557</v>
      </c>
      <c r="P73" s="33">
        <f t="shared" si="32"/>
        <v>1</v>
      </c>
      <c r="Q73" s="36">
        <f t="shared" si="33"/>
        <v>35.017683930384841</v>
      </c>
      <c r="R73" s="34">
        <f t="shared" si="34"/>
        <v>2483</v>
      </c>
      <c r="S73" s="10">
        <f t="shared" si="35"/>
        <v>24477</v>
      </c>
      <c r="T73" s="33">
        <f t="shared" si="36"/>
        <v>1</v>
      </c>
      <c r="U73" s="36">
        <f t="shared" si="37"/>
        <v>40.854679903582955</v>
      </c>
      <c r="V73" s="38">
        <f t="shared" si="38"/>
        <v>1</v>
      </c>
      <c r="W73" s="36">
        <f t="shared" si="39"/>
        <v>3.5017683930384846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W61"/>
  <sheetViews>
    <sheetView zoomScale="85" zoomScaleNormal="85" workbookViewId="0">
      <pane ySplit="1" topLeftCell="A32" activePane="bottomLeft" state="frozen"/>
      <selection activeCell="W54" sqref="W54:W58"/>
      <selection pane="bottomLeft" activeCell="W54" sqref="W54:W58"/>
    </sheetView>
  </sheetViews>
  <sheetFormatPr defaultColWidth="9.109375" defaultRowHeight="14.4"/>
  <cols>
    <col min="1" max="1" width="9.109375" style="2"/>
    <col min="2" max="2" width="15.6640625" style="16" customWidth="1"/>
    <col min="3" max="4" width="13.6640625" style="16" customWidth="1"/>
    <col min="5" max="5" width="14.88671875" style="16" bestFit="1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5.6640625" style="16" customWidth="1"/>
    <col min="15" max="15" width="7.109375" style="16" bestFit="1" customWidth="1"/>
    <col min="16" max="16" width="14.33203125" style="2" customWidth="1"/>
    <col min="17" max="17" width="8.44140625" style="16" bestFit="1" customWidth="1"/>
    <col min="18" max="18" width="13.44140625" style="16" bestFit="1" customWidth="1"/>
    <col min="19" max="19" width="11.109375" style="2" customWidth="1"/>
    <col min="20" max="23" width="7.109375" style="2" customWidth="1"/>
    <col min="24" max="16384" width="9.109375" style="2"/>
  </cols>
  <sheetData>
    <row r="1" spans="1:23" ht="31.2">
      <c r="A1" s="1"/>
      <c r="B1" s="17" t="s">
        <v>25</v>
      </c>
      <c r="C1" s="17" t="s">
        <v>3</v>
      </c>
      <c r="D1" s="17" t="s">
        <v>4</v>
      </c>
      <c r="E1" s="17" t="s">
        <v>26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N1" s="18" t="s">
        <v>16</v>
      </c>
      <c r="O1" s="3" t="s">
        <v>27</v>
      </c>
      <c r="P1" s="3" t="s">
        <v>28</v>
      </c>
      <c r="Q1" s="4" t="s">
        <v>29</v>
      </c>
      <c r="R1" s="4" t="s">
        <v>30</v>
      </c>
      <c r="S1" s="18" t="s">
        <v>20</v>
      </c>
      <c r="T1" s="18" t="s">
        <v>21</v>
      </c>
      <c r="U1" s="18" t="s">
        <v>22</v>
      </c>
      <c r="V1" s="18" t="s">
        <v>23</v>
      </c>
      <c r="W1" s="18" t="s">
        <v>24</v>
      </c>
    </row>
    <row r="2" spans="1:23" ht="15.6">
      <c r="A2" s="5">
        <v>42370</v>
      </c>
      <c r="B2" s="6"/>
      <c r="C2" s="6"/>
      <c r="D2" s="6"/>
      <c r="E2" s="7">
        <f>SUM(B2:D2)</f>
        <v>0</v>
      </c>
      <c r="F2" s="8"/>
      <c r="G2" s="9"/>
      <c r="H2" s="6"/>
      <c r="I2" s="6"/>
      <c r="J2" s="6"/>
      <c r="K2" s="6"/>
      <c r="L2" s="6"/>
      <c r="M2" s="8"/>
      <c r="N2" s="10">
        <f>E2</f>
        <v>0</v>
      </c>
      <c r="O2" s="10">
        <f>G2</f>
        <v>0</v>
      </c>
      <c r="P2" s="11" t="e">
        <f t="shared" ref="P2:P15" si="0">(O2*1000000)/N2</f>
        <v>#DIV/0!</v>
      </c>
      <c r="Q2" s="10">
        <f>SUM(G2:H2)</f>
        <v>0</v>
      </c>
      <c r="R2" s="11" t="e">
        <f>(Q2*1000000)/N2</f>
        <v>#DIV/0!</v>
      </c>
      <c r="S2" s="11" t="e">
        <f>(O2*100000)/N2</f>
        <v>#DIV/0!</v>
      </c>
      <c r="T2" s="12"/>
      <c r="U2" s="12"/>
      <c r="V2" s="12"/>
      <c r="W2" s="12"/>
    </row>
    <row r="3" spans="1:23" ht="15.6">
      <c r="A3" s="5">
        <v>42401</v>
      </c>
      <c r="B3" s="6"/>
      <c r="C3" s="6"/>
      <c r="D3" s="6"/>
      <c r="E3" s="7">
        <f>SUM(B3:D3)</f>
        <v>0</v>
      </c>
      <c r="F3" s="8"/>
      <c r="G3" s="6"/>
      <c r="H3" s="9"/>
      <c r="I3" s="6"/>
      <c r="J3" s="6"/>
      <c r="K3" s="6"/>
      <c r="L3" s="6"/>
      <c r="M3" s="8"/>
      <c r="N3" s="10">
        <f>SUM($E$2:E3)</f>
        <v>0</v>
      </c>
      <c r="O3" s="10">
        <f>SUM($G$2:G3)</f>
        <v>0</v>
      </c>
      <c r="P3" s="11" t="e">
        <f t="shared" si="0"/>
        <v>#DIV/0!</v>
      </c>
      <c r="Q3" s="10">
        <f>SUM($G$2:H3)</f>
        <v>0</v>
      </c>
      <c r="R3" s="11" t="e">
        <f t="shared" ref="R3:R12" si="1">(Q3*1000000)/N3</f>
        <v>#DIV/0!</v>
      </c>
      <c r="S3" s="11" t="e">
        <f t="shared" ref="S3:S58" si="2">(O3*100000)/N3</f>
        <v>#DIV/0!</v>
      </c>
      <c r="T3" s="12"/>
      <c r="U3" s="12"/>
      <c r="V3" s="12"/>
      <c r="W3" s="12"/>
    </row>
    <row r="4" spans="1:23" ht="15.6">
      <c r="A4" s="5">
        <v>42430</v>
      </c>
      <c r="B4" s="6"/>
      <c r="C4" s="6"/>
      <c r="D4" s="6"/>
      <c r="E4" s="7">
        <f t="shared" ref="E4:E10" si="3">SUM(B4:D4)</f>
        <v>0</v>
      </c>
      <c r="F4" s="8"/>
      <c r="G4" s="9"/>
      <c r="H4" s="9"/>
      <c r="I4" s="9"/>
      <c r="J4" s="9"/>
      <c r="K4" s="9"/>
      <c r="L4" s="6"/>
      <c r="M4" s="8"/>
      <c r="N4" s="10">
        <f>SUM($E$2:E4)</f>
        <v>0</v>
      </c>
      <c r="O4" s="10">
        <f>SUM($G$2:G4)</f>
        <v>0</v>
      </c>
      <c r="P4" s="11" t="e">
        <f t="shared" si="0"/>
        <v>#DIV/0!</v>
      </c>
      <c r="Q4" s="10">
        <f>SUM($G$2:H4)</f>
        <v>0</v>
      </c>
      <c r="R4" s="11" t="e">
        <f t="shared" si="1"/>
        <v>#DIV/0!</v>
      </c>
      <c r="S4" s="11" t="e">
        <f t="shared" si="2"/>
        <v>#DIV/0!</v>
      </c>
      <c r="T4" s="12"/>
      <c r="U4" s="12"/>
      <c r="V4" s="12"/>
      <c r="W4" s="12"/>
    </row>
    <row r="5" spans="1:23" ht="15.6">
      <c r="A5" s="5">
        <v>42461</v>
      </c>
      <c r="B5" s="6"/>
      <c r="C5" s="6"/>
      <c r="D5" s="6"/>
      <c r="E5" s="7">
        <f t="shared" si="3"/>
        <v>0</v>
      </c>
      <c r="F5" s="8"/>
      <c r="G5" s="9"/>
      <c r="H5" s="9"/>
      <c r="I5" s="9"/>
      <c r="J5" s="9"/>
      <c r="K5" s="9"/>
      <c r="L5" s="6"/>
      <c r="M5" s="8"/>
      <c r="N5" s="10">
        <f>SUM($E$2:E5)</f>
        <v>0</v>
      </c>
      <c r="O5" s="10">
        <f>SUM($G$2:G5)</f>
        <v>0</v>
      </c>
      <c r="P5" s="11" t="e">
        <f t="shared" si="0"/>
        <v>#DIV/0!</v>
      </c>
      <c r="Q5" s="10">
        <f>SUM($G$2:H5)</f>
        <v>0</v>
      </c>
      <c r="R5" s="11" t="e">
        <f t="shared" si="1"/>
        <v>#DIV/0!</v>
      </c>
      <c r="S5" s="11" t="e">
        <f t="shared" si="2"/>
        <v>#DIV/0!</v>
      </c>
      <c r="T5" s="12"/>
      <c r="U5" s="12"/>
      <c r="V5" s="12"/>
      <c r="W5" s="12"/>
    </row>
    <row r="6" spans="1:23" ht="15.6">
      <c r="A6" s="5">
        <v>42491</v>
      </c>
      <c r="B6" s="6"/>
      <c r="C6" s="6"/>
      <c r="D6" s="6"/>
      <c r="E6" s="7">
        <f t="shared" si="3"/>
        <v>0</v>
      </c>
      <c r="F6" s="8"/>
      <c r="G6" s="9"/>
      <c r="H6" s="9"/>
      <c r="I6" s="9"/>
      <c r="J6" s="9"/>
      <c r="K6" s="9"/>
      <c r="L6" s="6"/>
      <c r="M6" s="8"/>
      <c r="N6" s="10">
        <f>SUM($E$2:E6)</f>
        <v>0</v>
      </c>
      <c r="O6" s="10">
        <f>SUM($G$2:G6)</f>
        <v>0</v>
      </c>
      <c r="P6" s="11" t="e">
        <f t="shared" si="0"/>
        <v>#DIV/0!</v>
      </c>
      <c r="Q6" s="10">
        <f>SUM($G$2:H6)</f>
        <v>0</v>
      </c>
      <c r="R6" s="11" t="e">
        <f t="shared" si="1"/>
        <v>#DIV/0!</v>
      </c>
      <c r="S6" s="11" t="e">
        <f t="shared" si="2"/>
        <v>#DIV/0!</v>
      </c>
      <c r="T6" s="12"/>
      <c r="U6" s="12"/>
      <c r="V6" s="12"/>
      <c r="W6" s="12"/>
    </row>
    <row r="7" spans="1:23" ht="15.6">
      <c r="A7" s="5">
        <v>42522</v>
      </c>
      <c r="B7" s="6"/>
      <c r="C7" s="6"/>
      <c r="D7" s="6"/>
      <c r="E7" s="7">
        <f t="shared" si="3"/>
        <v>0</v>
      </c>
      <c r="F7" s="8"/>
      <c r="G7" s="9"/>
      <c r="H7" s="9"/>
      <c r="I7" s="9"/>
      <c r="J7" s="9"/>
      <c r="K7" s="9"/>
      <c r="L7" s="6"/>
      <c r="M7" s="8"/>
      <c r="N7" s="10">
        <f>SUM($E$2:E7)</f>
        <v>0</v>
      </c>
      <c r="O7" s="10">
        <f>SUM($G$2:G7)</f>
        <v>0</v>
      </c>
      <c r="P7" s="11" t="e">
        <f t="shared" si="0"/>
        <v>#DIV/0!</v>
      </c>
      <c r="Q7" s="10">
        <f>SUM($G$2:H7)</f>
        <v>0</v>
      </c>
      <c r="R7" s="11" t="e">
        <f t="shared" si="1"/>
        <v>#DIV/0!</v>
      </c>
      <c r="S7" s="11" t="e">
        <f t="shared" si="2"/>
        <v>#DIV/0!</v>
      </c>
      <c r="T7" s="12"/>
      <c r="U7" s="12"/>
      <c r="V7" s="12"/>
      <c r="W7" s="12"/>
    </row>
    <row r="8" spans="1:23" ht="15.6">
      <c r="A8" s="5">
        <v>42552</v>
      </c>
      <c r="B8" s="6"/>
      <c r="C8" s="6"/>
      <c r="D8" s="6"/>
      <c r="E8" s="7">
        <f t="shared" si="3"/>
        <v>0</v>
      </c>
      <c r="F8" s="8"/>
      <c r="G8" s="9"/>
      <c r="H8" s="9"/>
      <c r="I8" s="9"/>
      <c r="J8" s="9"/>
      <c r="K8" s="9"/>
      <c r="L8" s="6"/>
      <c r="M8" s="8"/>
      <c r="N8" s="10">
        <f>SUM($E$2:E8)</f>
        <v>0</v>
      </c>
      <c r="O8" s="10">
        <f>SUM($G$2:G8)</f>
        <v>0</v>
      </c>
      <c r="P8" s="11" t="e">
        <f t="shared" si="0"/>
        <v>#DIV/0!</v>
      </c>
      <c r="Q8" s="10">
        <f>SUM($G$2:H8)</f>
        <v>0</v>
      </c>
      <c r="R8" s="11" t="e">
        <f t="shared" si="1"/>
        <v>#DIV/0!</v>
      </c>
      <c r="S8" s="11" t="e">
        <f t="shared" si="2"/>
        <v>#DIV/0!</v>
      </c>
      <c r="T8" s="12"/>
      <c r="U8" s="12"/>
      <c r="V8" s="12"/>
      <c r="W8" s="12"/>
    </row>
    <row r="9" spans="1:23" ht="15.6">
      <c r="A9" s="5">
        <v>42583</v>
      </c>
      <c r="B9" s="6"/>
      <c r="C9" s="6"/>
      <c r="D9" s="6"/>
      <c r="E9" s="7">
        <f t="shared" si="3"/>
        <v>0</v>
      </c>
      <c r="F9" s="8"/>
      <c r="G9" s="9"/>
      <c r="H9" s="9"/>
      <c r="I9" s="9"/>
      <c r="J9" s="9"/>
      <c r="K9" s="9"/>
      <c r="L9" s="6"/>
      <c r="M9" s="8"/>
      <c r="N9" s="10">
        <f>SUM($E$2:E9)</f>
        <v>0</v>
      </c>
      <c r="O9" s="10">
        <f>SUM($G$2:G9)</f>
        <v>0</v>
      </c>
      <c r="P9" s="11" t="e">
        <f t="shared" si="0"/>
        <v>#DIV/0!</v>
      </c>
      <c r="Q9" s="10">
        <f>SUM($G$2:H9)</f>
        <v>0</v>
      </c>
      <c r="R9" s="11" t="e">
        <f t="shared" si="1"/>
        <v>#DIV/0!</v>
      </c>
      <c r="S9" s="11" t="e">
        <f t="shared" si="2"/>
        <v>#DIV/0!</v>
      </c>
      <c r="T9" s="12"/>
      <c r="U9" s="12"/>
      <c r="V9" s="12"/>
      <c r="W9" s="12"/>
    </row>
    <row r="10" spans="1:23" ht="15.6">
      <c r="A10" s="5">
        <v>42614</v>
      </c>
      <c r="B10" s="6"/>
      <c r="C10" s="6"/>
      <c r="D10" s="6"/>
      <c r="E10" s="7">
        <f t="shared" si="3"/>
        <v>0</v>
      </c>
      <c r="F10" s="8"/>
      <c r="G10" s="9"/>
      <c r="H10" s="9"/>
      <c r="I10" s="9"/>
      <c r="J10" s="9"/>
      <c r="K10" s="9"/>
      <c r="L10" s="6"/>
      <c r="M10" s="8"/>
      <c r="N10" s="10">
        <f>SUM($E$2:E10)</f>
        <v>0</v>
      </c>
      <c r="O10" s="10">
        <f>SUM($G$2:G10)</f>
        <v>0</v>
      </c>
      <c r="P10" s="11" t="e">
        <f t="shared" si="0"/>
        <v>#DIV/0!</v>
      </c>
      <c r="Q10" s="10">
        <f>SUM($G$2:H10)</f>
        <v>0</v>
      </c>
      <c r="R10" s="11" t="e">
        <f t="shared" si="1"/>
        <v>#DIV/0!</v>
      </c>
      <c r="S10" s="11" t="e">
        <f t="shared" si="2"/>
        <v>#DIV/0!</v>
      </c>
      <c r="T10" s="12"/>
      <c r="U10" s="12"/>
      <c r="V10" s="12"/>
      <c r="W10" s="12"/>
    </row>
    <row r="11" spans="1:23" ht="15.6">
      <c r="A11" s="5">
        <v>42644</v>
      </c>
      <c r="B11" s="6"/>
      <c r="C11" s="6"/>
      <c r="D11" s="6"/>
      <c r="E11" s="7">
        <f>SUM(B11:D11)</f>
        <v>0</v>
      </c>
      <c r="F11" s="8"/>
      <c r="G11" s="9"/>
      <c r="H11" s="9"/>
      <c r="I11" s="9"/>
      <c r="J11" s="9"/>
      <c r="K11" s="9"/>
      <c r="L11" s="6"/>
      <c r="M11" s="8"/>
      <c r="N11" s="10">
        <f>SUM($E$2:E11)</f>
        <v>0</v>
      </c>
      <c r="O11" s="10">
        <f>SUM($G$2:G11)</f>
        <v>0</v>
      </c>
      <c r="P11" s="11" t="e">
        <f t="shared" si="0"/>
        <v>#DIV/0!</v>
      </c>
      <c r="Q11" s="10">
        <f>SUM($G$2:H11)</f>
        <v>0</v>
      </c>
      <c r="R11" s="11" t="e">
        <f t="shared" si="1"/>
        <v>#DIV/0!</v>
      </c>
      <c r="S11" s="11" t="e">
        <f t="shared" si="2"/>
        <v>#DIV/0!</v>
      </c>
      <c r="T11" s="12"/>
      <c r="U11" s="12"/>
      <c r="V11" s="12"/>
      <c r="W11" s="12"/>
    </row>
    <row r="12" spans="1:23" ht="15.6">
      <c r="A12" s="5">
        <v>42675</v>
      </c>
      <c r="B12" s="6"/>
      <c r="C12" s="6"/>
      <c r="D12" s="6"/>
      <c r="E12" s="7">
        <f t="shared" ref="E12:E56" si="4">SUM(B12:D12)</f>
        <v>0</v>
      </c>
      <c r="F12" s="8"/>
      <c r="G12" s="9"/>
      <c r="H12" s="9"/>
      <c r="I12" s="9"/>
      <c r="J12" s="9"/>
      <c r="K12" s="9"/>
      <c r="L12" s="6"/>
      <c r="M12" s="8"/>
      <c r="N12" s="10">
        <f>SUM($E$2:E12)</f>
        <v>0</v>
      </c>
      <c r="O12" s="10">
        <f>SUM($G$2:G12)</f>
        <v>0</v>
      </c>
      <c r="P12" s="11" t="e">
        <f>(O12*1000000)/N12</f>
        <v>#DIV/0!</v>
      </c>
      <c r="Q12" s="10">
        <f>SUM($G$2:H12)</f>
        <v>0</v>
      </c>
      <c r="R12" s="11" t="e">
        <f t="shared" si="1"/>
        <v>#DIV/0!</v>
      </c>
      <c r="S12" s="11" t="e">
        <f t="shared" si="2"/>
        <v>#DIV/0!</v>
      </c>
      <c r="T12" s="12"/>
      <c r="U12" s="12"/>
      <c r="V12" s="12"/>
      <c r="W12" s="12"/>
    </row>
    <row r="13" spans="1:23" ht="15.6">
      <c r="A13" s="5">
        <v>42705</v>
      </c>
      <c r="B13" s="13"/>
      <c r="C13" s="13"/>
      <c r="D13" s="6"/>
      <c r="E13" s="7">
        <f t="shared" si="4"/>
        <v>0</v>
      </c>
      <c r="F13" s="8"/>
      <c r="G13" s="9"/>
      <c r="H13" s="9"/>
      <c r="I13" s="9"/>
      <c r="J13" s="9"/>
      <c r="K13" s="9"/>
      <c r="L13" s="6"/>
      <c r="M13" s="8"/>
      <c r="N13" s="10">
        <f>SUM($E$2:E13)</f>
        <v>0</v>
      </c>
      <c r="O13" s="10">
        <f>SUM($G$2:G13)</f>
        <v>0</v>
      </c>
      <c r="P13" s="11" t="e">
        <f t="shared" si="0"/>
        <v>#DIV/0!</v>
      </c>
      <c r="Q13" s="10">
        <f>SUM($G$2:H13)</f>
        <v>0</v>
      </c>
      <c r="R13" s="11" t="e">
        <f>(Q13*1000000)/N13</f>
        <v>#DIV/0!</v>
      </c>
      <c r="S13" s="11" t="e">
        <f t="shared" si="2"/>
        <v>#DIV/0!</v>
      </c>
      <c r="T13" s="12"/>
      <c r="U13" s="12"/>
      <c r="V13" s="12"/>
      <c r="W13" s="12"/>
    </row>
    <row r="14" spans="1:23" ht="15.6">
      <c r="A14" s="5">
        <v>42736</v>
      </c>
      <c r="B14" s="6"/>
      <c r="C14" s="6"/>
      <c r="D14" s="6"/>
      <c r="E14" s="7">
        <f t="shared" si="4"/>
        <v>0</v>
      </c>
      <c r="F14" s="8"/>
      <c r="G14" s="9"/>
      <c r="H14" s="9"/>
      <c r="I14" s="9"/>
      <c r="J14" s="9"/>
      <c r="K14" s="9"/>
      <c r="L14" s="6"/>
      <c r="M14" s="8"/>
      <c r="N14" s="10">
        <f>SUM(E3:E14)</f>
        <v>0</v>
      </c>
      <c r="O14" s="10">
        <f t="shared" ref="O14:O25" si="5">SUM(G3:G14)</f>
        <v>0</v>
      </c>
      <c r="P14" s="11" t="e">
        <f t="shared" si="0"/>
        <v>#DIV/0!</v>
      </c>
      <c r="Q14" s="10">
        <f>SUM(G3:H14)</f>
        <v>0</v>
      </c>
      <c r="R14" s="11" t="e">
        <f t="shared" ref="R14:R58" si="6">(Q14*1000000)/N14</f>
        <v>#DIV/0!</v>
      </c>
      <c r="S14" s="11" t="e">
        <f t="shared" si="2"/>
        <v>#DIV/0!</v>
      </c>
      <c r="T14" s="12">
        <v>4.25</v>
      </c>
      <c r="U14" s="12"/>
      <c r="V14" s="12"/>
      <c r="W14" s="12"/>
    </row>
    <row r="15" spans="1:23" ht="15.6">
      <c r="A15" s="5">
        <v>42767</v>
      </c>
      <c r="B15" s="6"/>
      <c r="C15" s="6"/>
      <c r="D15" s="6"/>
      <c r="E15" s="7">
        <f t="shared" si="4"/>
        <v>0</v>
      </c>
      <c r="F15" s="8"/>
      <c r="G15" s="9"/>
      <c r="H15" s="9"/>
      <c r="I15" s="9"/>
      <c r="J15" s="9"/>
      <c r="K15" s="9"/>
      <c r="L15" s="6"/>
      <c r="M15" s="8"/>
      <c r="N15" s="10">
        <f t="shared" ref="N15:N56" si="7">SUM(E4:E15)</f>
        <v>0</v>
      </c>
      <c r="O15" s="10">
        <f t="shared" si="5"/>
        <v>0</v>
      </c>
      <c r="P15" s="11" t="e">
        <f t="shared" si="0"/>
        <v>#DIV/0!</v>
      </c>
      <c r="Q15" s="10">
        <f t="shared" ref="Q15:Q38" si="8">SUM(G4:H15)</f>
        <v>0</v>
      </c>
      <c r="R15" s="11" t="e">
        <f t="shared" si="6"/>
        <v>#DIV/0!</v>
      </c>
      <c r="S15" s="11" t="e">
        <f t="shared" si="2"/>
        <v>#DIV/0!</v>
      </c>
      <c r="T15" s="12">
        <v>4.25</v>
      </c>
      <c r="U15" s="12"/>
      <c r="V15" s="12"/>
      <c r="W15" s="12"/>
    </row>
    <row r="16" spans="1:23" ht="15.6">
      <c r="A16" s="5">
        <v>42795</v>
      </c>
      <c r="B16" s="6"/>
      <c r="C16" s="6"/>
      <c r="D16" s="6"/>
      <c r="E16" s="7">
        <f t="shared" si="4"/>
        <v>0</v>
      </c>
      <c r="F16" s="8"/>
      <c r="G16" s="9"/>
      <c r="H16" s="9"/>
      <c r="I16" s="9"/>
      <c r="J16" s="9"/>
      <c r="K16" s="9"/>
      <c r="L16" s="6"/>
      <c r="M16" s="8"/>
      <c r="N16" s="10">
        <f t="shared" si="7"/>
        <v>0</v>
      </c>
      <c r="O16" s="10">
        <f t="shared" si="5"/>
        <v>0</v>
      </c>
      <c r="P16" s="11" t="e">
        <f>(O16*1000000)/N16</f>
        <v>#DIV/0!</v>
      </c>
      <c r="Q16" s="10">
        <f t="shared" si="8"/>
        <v>0</v>
      </c>
      <c r="R16" s="11" t="e">
        <f t="shared" si="6"/>
        <v>#DIV/0!</v>
      </c>
      <c r="S16" s="11" t="e">
        <f t="shared" si="2"/>
        <v>#DIV/0!</v>
      </c>
      <c r="T16" s="12">
        <v>4.25</v>
      </c>
      <c r="U16" s="12"/>
      <c r="V16" s="12"/>
      <c r="W16" s="12"/>
    </row>
    <row r="17" spans="1:23" ht="15.6">
      <c r="A17" s="5">
        <v>42826</v>
      </c>
      <c r="B17" s="6"/>
      <c r="C17" s="6"/>
      <c r="D17" s="6"/>
      <c r="E17" s="7">
        <f t="shared" si="4"/>
        <v>0</v>
      </c>
      <c r="F17" s="8"/>
      <c r="G17" s="9"/>
      <c r="H17" s="9"/>
      <c r="I17" s="9"/>
      <c r="J17" s="9"/>
      <c r="K17" s="9"/>
      <c r="L17" s="6"/>
      <c r="M17" s="8"/>
      <c r="N17" s="10">
        <f t="shared" si="7"/>
        <v>0</v>
      </c>
      <c r="O17" s="10">
        <f t="shared" si="5"/>
        <v>0</v>
      </c>
      <c r="P17" s="11" t="e">
        <f t="shared" ref="P17:P58" si="9">(O17*1000000)/N17</f>
        <v>#DIV/0!</v>
      </c>
      <c r="Q17" s="10">
        <f>SUM(G6:H17)</f>
        <v>0</v>
      </c>
      <c r="R17" s="11" t="e">
        <f t="shared" si="6"/>
        <v>#DIV/0!</v>
      </c>
      <c r="S17" s="11" t="e">
        <f t="shared" si="2"/>
        <v>#DIV/0!</v>
      </c>
      <c r="T17" s="12">
        <v>4.25</v>
      </c>
      <c r="U17" s="12"/>
      <c r="V17" s="12"/>
      <c r="W17" s="12"/>
    </row>
    <row r="18" spans="1:23" ht="15.6">
      <c r="A18" s="5">
        <v>42856</v>
      </c>
      <c r="B18" s="6"/>
      <c r="C18" s="6"/>
      <c r="D18" s="6"/>
      <c r="E18" s="7">
        <f t="shared" si="4"/>
        <v>0</v>
      </c>
      <c r="F18" s="8"/>
      <c r="G18" s="9"/>
      <c r="H18" s="9"/>
      <c r="I18" s="9"/>
      <c r="J18" s="9"/>
      <c r="K18" s="9"/>
      <c r="L18" s="6"/>
      <c r="M18" s="8"/>
      <c r="N18" s="10">
        <f t="shared" si="7"/>
        <v>0</v>
      </c>
      <c r="O18" s="10">
        <f t="shared" si="5"/>
        <v>0</v>
      </c>
      <c r="P18" s="11" t="e">
        <f t="shared" si="9"/>
        <v>#DIV/0!</v>
      </c>
      <c r="Q18" s="10">
        <f t="shared" si="8"/>
        <v>0</v>
      </c>
      <c r="R18" s="11" t="e">
        <f t="shared" si="6"/>
        <v>#DIV/0!</v>
      </c>
      <c r="S18" s="11" t="e">
        <f t="shared" si="2"/>
        <v>#DIV/0!</v>
      </c>
      <c r="T18" s="12">
        <v>4.25</v>
      </c>
      <c r="U18" s="12"/>
      <c r="V18" s="12"/>
      <c r="W18" s="12"/>
    </row>
    <row r="19" spans="1:23" ht="15.6">
      <c r="A19" s="5">
        <v>42887</v>
      </c>
      <c r="B19" s="6"/>
      <c r="C19" s="6"/>
      <c r="D19" s="6"/>
      <c r="E19" s="7">
        <f t="shared" si="4"/>
        <v>0</v>
      </c>
      <c r="F19" s="8"/>
      <c r="G19" s="9"/>
      <c r="H19" s="9"/>
      <c r="I19" s="9"/>
      <c r="J19" s="9"/>
      <c r="K19" s="9"/>
      <c r="L19" s="6"/>
      <c r="M19" s="8"/>
      <c r="N19" s="10">
        <f t="shared" si="7"/>
        <v>0</v>
      </c>
      <c r="O19" s="10">
        <f t="shared" si="5"/>
        <v>0</v>
      </c>
      <c r="P19" s="11" t="e">
        <f t="shared" si="9"/>
        <v>#DIV/0!</v>
      </c>
      <c r="Q19" s="10">
        <f t="shared" si="8"/>
        <v>0</v>
      </c>
      <c r="R19" s="11" t="e">
        <f t="shared" si="6"/>
        <v>#DIV/0!</v>
      </c>
      <c r="S19" s="11" t="e">
        <f t="shared" si="2"/>
        <v>#DIV/0!</v>
      </c>
      <c r="T19" s="12">
        <v>4.25</v>
      </c>
      <c r="U19" s="12"/>
      <c r="V19" s="12"/>
      <c r="W19" s="12"/>
    </row>
    <row r="20" spans="1:23" ht="15.6">
      <c r="A20" s="5">
        <v>42917</v>
      </c>
      <c r="B20" s="6"/>
      <c r="C20" s="6"/>
      <c r="D20" s="6"/>
      <c r="E20" s="7">
        <f t="shared" si="4"/>
        <v>0</v>
      </c>
      <c r="F20" s="8"/>
      <c r="G20" s="9"/>
      <c r="H20" s="9"/>
      <c r="I20" s="9"/>
      <c r="J20" s="9"/>
      <c r="K20" s="9"/>
      <c r="L20" s="6"/>
      <c r="M20" s="8"/>
      <c r="N20" s="10">
        <f t="shared" si="7"/>
        <v>0</v>
      </c>
      <c r="O20" s="10">
        <f t="shared" si="5"/>
        <v>0</v>
      </c>
      <c r="P20" s="11" t="e">
        <f>(O20*1000000)/N20</f>
        <v>#DIV/0!</v>
      </c>
      <c r="Q20" s="10">
        <f t="shared" si="8"/>
        <v>0</v>
      </c>
      <c r="R20" s="11" t="e">
        <f t="shared" si="6"/>
        <v>#DIV/0!</v>
      </c>
      <c r="S20" s="11" t="e">
        <f t="shared" si="2"/>
        <v>#DIV/0!</v>
      </c>
      <c r="T20" s="12">
        <v>4.25</v>
      </c>
      <c r="U20" s="12"/>
      <c r="V20" s="12"/>
      <c r="W20" s="12"/>
    </row>
    <row r="21" spans="1:23" ht="15.6">
      <c r="A21" s="5">
        <v>42948</v>
      </c>
      <c r="B21" s="6"/>
      <c r="C21" s="6"/>
      <c r="D21" s="6"/>
      <c r="E21" s="7">
        <f t="shared" si="4"/>
        <v>0</v>
      </c>
      <c r="F21" s="8"/>
      <c r="G21" s="9"/>
      <c r="H21" s="9"/>
      <c r="I21" s="9"/>
      <c r="J21" s="9"/>
      <c r="K21" s="9"/>
      <c r="L21" s="6"/>
      <c r="M21" s="8"/>
      <c r="N21" s="10">
        <f t="shared" si="7"/>
        <v>0</v>
      </c>
      <c r="O21" s="10">
        <f t="shared" si="5"/>
        <v>0</v>
      </c>
      <c r="P21" s="11" t="e">
        <f t="shared" si="9"/>
        <v>#DIV/0!</v>
      </c>
      <c r="Q21" s="10">
        <f t="shared" si="8"/>
        <v>0</v>
      </c>
      <c r="R21" s="11" t="e">
        <f t="shared" si="6"/>
        <v>#DIV/0!</v>
      </c>
      <c r="S21" s="11" t="e">
        <f t="shared" si="2"/>
        <v>#DIV/0!</v>
      </c>
      <c r="T21" s="12">
        <v>4.25</v>
      </c>
      <c r="U21" s="12"/>
      <c r="V21" s="12"/>
      <c r="W21" s="12"/>
    </row>
    <row r="22" spans="1:23" ht="15.6">
      <c r="A22" s="5">
        <v>42979</v>
      </c>
      <c r="B22" s="6"/>
      <c r="C22" s="6"/>
      <c r="D22" s="6"/>
      <c r="E22" s="7">
        <f t="shared" si="4"/>
        <v>0</v>
      </c>
      <c r="F22" s="8"/>
      <c r="G22" s="9"/>
      <c r="H22" s="9"/>
      <c r="I22" s="9"/>
      <c r="J22" s="9"/>
      <c r="K22" s="9"/>
      <c r="L22" s="6"/>
      <c r="M22" s="8"/>
      <c r="N22" s="10">
        <f t="shared" si="7"/>
        <v>0</v>
      </c>
      <c r="O22" s="10">
        <f t="shared" si="5"/>
        <v>0</v>
      </c>
      <c r="P22" s="11" t="e">
        <f t="shared" si="9"/>
        <v>#DIV/0!</v>
      </c>
      <c r="Q22" s="10">
        <f t="shared" si="8"/>
        <v>0</v>
      </c>
      <c r="R22" s="11" t="e">
        <f t="shared" si="6"/>
        <v>#DIV/0!</v>
      </c>
      <c r="S22" s="11" t="e">
        <f t="shared" si="2"/>
        <v>#DIV/0!</v>
      </c>
      <c r="T22" s="12">
        <v>4.25</v>
      </c>
      <c r="U22" s="12"/>
      <c r="V22" s="12"/>
      <c r="W22" s="12"/>
    </row>
    <row r="23" spans="1:23" ht="15.6">
      <c r="A23" s="5">
        <v>43009</v>
      </c>
      <c r="B23" s="6"/>
      <c r="C23" s="6"/>
      <c r="D23" s="6"/>
      <c r="E23" s="7">
        <f t="shared" si="4"/>
        <v>0</v>
      </c>
      <c r="F23" s="8"/>
      <c r="G23" s="9"/>
      <c r="H23" s="9"/>
      <c r="I23" s="9"/>
      <c r="J23" s="9"/>
      <c r="K23" s="9"/>
      <c r="L23" s="6"/>
      <c r="M23" s="8"/>
      <c r="N23" s="10">
        <f t="shared" si="7"/>
        <v>0</v>
      </c>
      <c r="O23" s="10">
        <f t="shared" si="5"/>
        <v>0</v>
      </c>
      <c r="P23" s="11" t="e">
        <f t="shared" si="9"/>
        <v>#DIV/0!</v>
      </c>
      <c r="Q23" s="10">
        <f t="shared" si="8"/>
        <v>0</v>
      </c>
      <c r="R23" s="11" t="e">
        <f t="shared" si="6"/>
        <v>#DIV/0!</v>
      </c>
      <c r="S23" s="11" t="e">
        <f t="shared" si="2"/>
        <v>#DIV/0!</v>
      </c>
      <c r="T23" s="12">
        <v>4.25</v>
      </c>
      <c r="U23" s="12"/>
      <c r="V23" s="12"/>
      <c r="W23" s="12"/>
    </row>
    <row r="24" spans="1:23" ht="15.6">
      <c r="A24" s="5">
        <v>43040</v>
      </c>
      <c r="B24" s="6"/>
      <c r="C24" s="6"/>
      <c r="D24" s="6"/>
      <c r="E24" s="7">
        <f t="shared" si="4"/>
        <v>0</v>
      </c>
      <c r="F24" s="8"/>
      <c r="G24" s="9"/>
      <c r="H24" s="9"/>
      <c r="I24" s="9"/>
      <c r="J24" s="9"/>
      <c r="K24" s="9"/>
      <c r="L24" s="6"/>
      <c r="M24" s="8"/>
      <c r="N24" s="10">
        <f t="shared" si="7"/>
        <v>0</v>
      </c>
      <c r="O24" s="10">
        <f t="shared" si="5"/>
        <v>0</v>
      </c>
      <c r="P24" s="11" t="e">
        <f t="shared" si="9"/>
        <v>#DIV/0!</v>
      </c>
      <c r="Q24" s="10">
        <f t="shared" si="8"/>
        <v>0</v>
      </c>
      <c r="R24" s="11" t="e">
        <f t="shared" si="6"/>
        <v>#DIV/0!</v>
      </c>
      <c r="S24" s="11" t="e">
        <f t="shared" si="2"/>
        <v>#DIV/0!</v>
      </c>
      <c r="T24" s="12">
        <v>4.25</v>
      </c>
      <c r="U24" s="12"/>
      <c r="V24" s="12"/>
      <c r="W24" s="12"/>
    </row>
    <row r="25" spans="1:23" ht="15.6">
      <c r="A25" s="5">
        <v>43070</v>
      </c>
      <c r="B25" s="13"/>
      <c r="C25" s="13"/>
      <c r="D25" s="13"/>
      <c r="E25" s="7">
        <f t="shared" si="4"/>
        <v>0</v>
      </c>
      <c r="F25" s="8"/>
      <c r="G25" s="9"/>
      <c r="H25" s="9"/>
      <c r="I25" s="9"/>
      <c r="J25" s="6"/>
      <c r="K25" s="6"/>
      <c r="L25" s="6"/>
      <c r="M25" s="8"/>
      <c r="N25" s="10">
        <f t="shared" si="7"/>
        <v>0</v>
      </c>
      <c r="O25" s="10">
        <f t="shared" si="5"/>
        <v>0</v>
      </c>
      <c r="P25" s="11" t="e">
        <f t="shared" si="9"/>
        <v>#DIV/0!</v>
      </c>
      <c r="Q25" s="10">
        <f t="shared" si="8"/>
        <v>0</v>
      </c>
      <c r="R25" s="11" t="e">
        <f t="shared" si="6"/>
        <v>#DIV/0!</v>
      </c>
      <c r="S25" s="11" t="e">
        <f t="shared" si="2"/>
        <v>#DIV/0!</v>
      </c>
      <c r="T25" s="12">
        <v>4.25</v>
      </c>
      <c r="U25" s="12"/>
      <c r="V25" s="12"/>
      <c r="W25" s="12"/>
    </row>
    <row r="26" spans="1:23" ht="15.6">
      <c r="A26" s="5">
        <v>43101</v>
      </c>
      <c r="B26" s="6"/>
      <c r="C26" s="6"/>
      <c r="D26" s="6"/>
      <c r="E26" s="7">
        <f t="shared" si="4"/>
        <v>0</v>
      </c>
      <c r="F26" s="8"/>
      <c r="G26" s="9"/>
      <c r="H26" s="9"/>
      <c r="I26" s="9"/>
      <c r="J26" s="6"/>
      <c r="K26" s="6"/>
      <c r="L26" s="6"/>
      <c r="M26" s="8"/>
      <c r="N26" s="10">
        <f t="shared" si="7"/>
        <v>0</v>
      </c>
      <c r="O26" s="10">
        <f t="shared" ref="O26:O36" si="10">SUM(G15:G26)</f>
        <v>0</v>
      </c>
      <c r="P26" s="11" t="e">
        <f t="shared" si="9"/>
        <v>#DIV/0!</v>
      </c>
      <c r="Q26" s="10">
        <f t="shared" si="8"/>
        <v>0</v>
      </c>
      <c r="R26" s="11" t="e">
        <f t="shared" si="6"/>
        <v>#DIV/0!</v>
      </c>
      <c r="S26" s="11" t="e">
        <f t="shared" si="2"/>
        <v>#DIV/0!</v>
      </c>
      <c r="T26" s="12"/>
      <c r="U26" s="12">
        <v>4</v>
      </c>
      <c r="V26" s="12"/>
      <c r="W26" s="12"/>
    </row>
    <row r="27" spans="1:23" ht="15.6">
      <c r="A27" s="5">
        <v>43132</v>
      </c>
      <c r="B27" s="6"/>
      <c r="C27" s="6"/>
      <c r="D27" s="6"/>
      <c r="E27" s="7">
        <f t="shared" si="4"/>
        <v>0</v>
      </c>
      <c r="F27" s="8"/>
      <c r="G27" s="9"/>
      <c r="H27" s="9"/>
      <c r="I27" s="9"/>
      <c r="J27" s="6"/>
      <c r="K27" s="6"/>
      <c r="L27" s="6"/>
      <c r="M27" s="8"/>
      <c r="N27" s="10">
        <f t="shared" si="7"/>
        <v>0</v>
      </c>
      <c r="O27" s="10">
        <f t="shared" si="10"/>
        <v>0</v>
      </c>
      <c r="P27" s="11" t="e">
        <f t="shared" si="9"/>
        <v>#DIV/0!</v>
      </c>
      <c r="Q27" s="10">
        <f t="shared" si="8"/>
        <v>0</v>
      </c>
      <c r="R27" s="11" t="e">
        <f t="shared" si="6"/>
        <v>#DIV/0!</v>
      </c>
      <c r="S27" s="11" t="e">
        <f t="shared" si="2"/>
        <v>#DIV/0!</v>
      </c>
      <c r="T27" s="12"/>
      <c r="U27" s="12">
        <v>4</v>
      </c>
      <c r="V27" s="12"/>
      <c r="W27" s="12"/>
    </row>
    <row r="28" spans="1:23" ht="15.6">
      <c r="A28" s="5">
        <v>43160</v>
      </c>
      <c r="B28" s="6"/>
      <c r="C28" s="6"/>
      <c r="D28" s="6"/>
      <c r="E28" s="7">
        <f t="shared" si="4"/>
        <v>0</v>
      </c>
      <c r="F28" s="8"/>
      <c r="G28" s="9"/>
      <c r="H28" s="9"/>
      <c r="I28" s="9"/>
      <c r="J28" s="6"/>
      <c r="K28" s="6"/>
      <c r="L28" s="6"/>
      <c r="M28" s="8"/>
      <c r="N28" s="10">
        <f t="shared" si="7"/>
        <v>0</v>
      </c>
      <c r="O28" s="10">
        <f t="shared" si="10"/>
        <v>0</v>
      </c>
      <c r="P28" s="11" t="e">
        <f t="shared" si="9"/>
        <v>#DIV/0!</v>
      </c>
      <c r="Q28" s="10">
        <f t="shared" si="8"/>
        <v>0</v>
      </c>
      <c r="R28" s="11" t="e">
        <f t="shared" si="6"/>
        <v>#DIV/0!</v>
      </c>
      <c r="S28" s="11" t="e">
        <f t="shared" si="2"/>
        <v>#DIV/0!</v>
      </c>
      <c r="T28" s="12"/>
      <c r="U28" s="12">
        <v>4</v>
      </c>
      <c r="V28" s="12"/>
      <c r="W28" s="12"/>
    </row>
    <row r="29" spans="1:23" ht="15.6">
      <c r="A29" s="5">
        <v>43191</v>
      </c>
      <c r="B29" s="6"/>
      <c r="C29" s="6"/>
      <c r="D29" s="6"/>
      <c r="E29" s="7">
        <f t="shared" si="4"/>
        <v>0</v>
      </c>
      <c r="F29" s="8"/>
      <c r="G29" s="9"/>
      <c r="H29" s="9"/>
      <c r="I29" s="9"/>
      <c r="J29" s="6"/>
      <c r="K29" s="6"/>
      <c r="L29" s="6"/>
      <c r="M29" s="8"/>
      <c r="N29" s="10">
        <f t="shared" si="7"/>
        <v>0</v>
      </c>
      <c r="O29" s="10">
        <f t="shared" si="10"/>
        <v>0</v>
      </c>
      <c r="P29" s="11" t="e">
        <f t="shared" si="9"/>
        <v>#DIV/0!</v>
      </c>
      <c r="Q29" s="10">
        <f t="shared" si="8"/>
        <v>0</v>
      </c>
      <c r="R29" s="11" t="e">
        <f t="shared" si="6"/>
        <v>#DIV/0!</v>
      </c>
      <c r="S29" s="11" t="e">
        <f t="shared" si="2"/>
        <v>#DIV/0!</v>
      </c>
      <c r="T29" s="12"/>
      <c r="U29" s="12">
        <v>4</v>
      </c>
      <c r="V29" s="12"/>
      <c r="W29" s="12"/>
    </row>
    <row r="30" spans="1:23" ht="15.6">
      <c r="A30" s="5">
        <v>43221</v>
      </c>
      <c r="B30" s="6"/>
      <c r="C30" s="6"/>
      <c r="D30" s="6"/>
      <c r="E30" s="7">
        <f t="shared" si="4"/>
        <v>0</v>
      </c>
      <c r="F30" s="8"/>
      <c r="G30" s="9"/>
      <c r="H30" s="9"/>
      <c r="I30" s="9"/>
      <c r="J30" s="6"/>
      <c r="K30" s="6"/>
      <c r="L30" s="6"/>
      <c r="M30" s="8"/>
      <c r="N30" s="10">
        <f t="shared" si="7"/>
        <v>0</v>
      </c>
      <c r="O30" s="10">
        <f t="shared" si="10"/>
        <v>0</v>
      </c>
      <c r="P30" s="11" t="e">
        <f t="shared" si="9"/>
        <v>#DIV/0!</v>
      </c>
      <c r="Q30" s="10">
        <f t="shared" si="8"/>
        <v>0</v>
      </c>
      <c r="R30" s="11" t="e">
        <f t="shared" si="6"/>
        <v>#DIV/0!</v>
      </c>
      <c r="S30" s="11" t="e">
        <f t="shared" si="2"/>
        <v>#DIV/0!</v>
      </c>
      <c r="T30" s="12"/>
      <c r="U30" s="12">
        <v>4</v>
      </c>
      <c r="V30" s="12"/>
      <c r="W30" s="12"/>
    </row>
    <row r="31" spans="1:23" ht="15.6">
      <c r="A31" s="5">
        <v>43252</v>
      </c>
      <c r="B31" s="6"/>
      <c r="C31" s="6"/>
      <c r="D31" s="6"/>
      <c r="E31" s="7">
        <f t="shared" si="4"/>
        <v>0</v>
      </c>
      <c r="F31" s="8"/>
      <c r="G31" s="9"/>
      <c r="H31" s="9"/>
      <c r="I31" s="9"/>
      <c r="J31" s="6"/>
      <c r="K31" s="6"/>
      <c r="L31" s="6"/>
      <c r="M31" s="8"/>
      <c r="N31" s="10">
        <f t="shared" si="7"/>
        <v>0</v>
      </c>
      <c r="O31" s="10">
        <f t="shared" si="10"/>
        <v>0</v>
      </c>
      <c r="P31" s="11" t="e">
        <f t="shared" si="9"/>
        <v>#DIV/0!</v>
      </c>
      <c r="Q31" s="10">
        <f t="shared" si="8"/>
        <v>0</v>
      </c>
      <c r="R31" s="11" t="e">
        <f t="shared" si="6"/>
        <v>#DIV/0!</v>
      </c>
      <c r="S31" s="11" t="e">
        <f t="shared" si="2"/>
        <v>#DIV/0!</v>
      </c>
      <c r="T31" s="12"/>
      <c r="U31" s="12">
        <v>4</v>
      </c>
      <c r="V31" s="12"/>
      <c r="W31" s="12"/>
    </row>
    <row r="32" spans="1:23" ht="15.6">
      <c r="A32" s="5">
        <v>43282</v>
      </c>
      <c r="B32" s="6"/>
      <c r="C32" s="6"/>
      <c r="D32" s="6"/>
      <c r="E32" s="7">
        <f t="shared" si="4"/>
        <v>0</v>
      </c>
      <c r="F32" s="8"/>
      <c r="G32" s="9"/>
      <c r="H32" s="9"/>
      <c r="I32" s="9"/>
      <c r="J32" s="6"/>
      <c r="K32" s="6"/>
      <c r="L32" s="6"/>
      <c r="M32" s="8"/>
      <c r="N32" s="10">
        <f t="shared" si="7"/>
        <v>0</v>
      </c>
      <c r="O32" s="10">
        <f t="shared" si="10"/>
        <v>0</v>
      </c>
      <c r="P32" s="11" t="e">
        <f t="shared" si="9"/>
        <v>#DIV/0!</v>
      </c>
      <c r="Q32" s="10">
        <f t="shared" si="8"/>
        <v>0</v>
      </c>
      <c r="R32" s="11" t="e">
        <f t="shared" si="6"/>
        <v>#DIV/0!</v>
      </c>
      <c r="S32" s="11" t="e">
        <f t="shared" si="2"/>
        <v>#DIV/0!</v>
      </c>
      <c r="T32" s="12"/>
      <c r="U32" s="12">
        <v>4</v>
      </c>
      <c r="V32" s="12"/>
      <c r="W32" s="12"/>
    </row>
    <row r="33" spans="1:23" ht="15.6">
      <c r="A33" s="5">
        <v>43313</v>
      </c>
      <c r="B33" s="6"/>
      <c r="C33" s="6"/>
      <c r="D33" s="6"/>
      <c r="E33" s="7">
        <f t="shared" si="4"/>
        <v>0</v>
      </c>
      <c r="F33" s="8"/>
      <c r="G33" s="9"/>
      <c r="H33" s="9"/>
      <c r="I33" s="9"/>
      <c r="J33" s="6"/>
      <c r="K33" s="6"/>
      <c r="L33" s="6"/>
      <c r="M33" s="8"/>
      <c r="N33" s="10">
        <f t="shared" si="7"/>
        <v>0</v>
      </c>
      <c r="O33" s="10">
        <f t="shared" si="10"/>
        <v>0</v>
      </c>
      <c r="P33" s="11" t="e">
        <f t="shared" si="9"/>
        <v>#DIV/0!</v>
      </c>
      <c r="Q33" s="10">
        <f t="shared" si="8"/>
        <v>0</v>
      </c>
      <c r="R33" s="11" t="e">
        <f t="shared" si="6"/>
        <v>#DIV/0!</v>
      </c>
      <c r="S33" s="11" t="e">
        <f t="shared" si="2"/>
        <v>#DIV/0!</v>
      </c>
      <c r="T33" s="12"/>
      <c r="U33" s="12">
        <v>4</v>
      </c>
      <c r="V33" s="12"/>
      <c r="W33" s="12"/>
    </row>
    <row r="34" spans="1:23" ht="15.6">
      <c r="A34" s="5">
        <v>43344</v>
      </c>
      <c r="B34" s="6"/>
      <c r="C34" s="6"/>
      <c r="D34" s="6"/>
      <c r="E34" s="7">
        <f t="shared" si="4"/>
        <v>0</v>
      </c>
      <c r="G34" s="9"/>
      <c r="H34" s="9"/>
      <c r="I34" s="9"/>
      <c r="J34" s="6"/>
      <c r="K34" s="6"/>
      <c r="L34" s="6"/>
      <c r="N34" s="10">
        <f t="shared" si="7"/>
        <v>0</v>
      </c>
      <c r="O34" s="10">
        <f t="shared" si="10"/>
        <v>0</v>
      </c>
      <c r="P34" s="11" t="e">
        <f t="shared" si="9"/>
        <v>#DIV/0!</v>
      </c>
      <c r="Q34" s="10">
        <f t="shared" si="8"/>
        <v>0</v>
      </c>
      <c r="R34" s="11" t="e">
        <f t="shared" si="6"/>
        <v>#DIV/0!</v>
      </c>
      <c r="S34" s="11" t="e">
        <f t="shared" si="2"/>
        <v>#DIV/0!</v>
      </c>
      <c r="T34" s="1"/>
      <c r="U34" s="1">
        <v>4</v>
      </c>
      <c r="V34" s="1"/>
      <c r="W34" s="1"/>
    </row>
    <row r="35" spans="1:23" ht="15.6">
      <c r="A35" s="5">
        <v>43374</v>
      </c>
      <c r="B35" s="6"/>
      <c r="C35" s="6"/>
      <c r="D35" s="6"/>
      <c r="E35" s="7">
        <f t="shared" si="4"/>
        <v>0</v>
      </c>
      <c r="G35" s="9"/>
      <c r="H35" s="9"/>
      <c r="I35" s="9"/>
      <c r="J35" s="6"/>
      <c r="K35" s="6"/>
      <c r="L35" s="6"/>
      <c r="N35" s="10">
        <f t="shared" si="7"/>
        <v>0</v>
      </c>
      <c r="O35" s="10">
        <f t="shared" si="10"/>
        <v>0</v>
      </c>
      <c r="P35" s="11" t="e">
        <f t="shared" si="9"/>
        <v>#DIV/0!</v>
      </c>
      <c r="Q35" s="10">
        <f t="shared" si="8"/>
        <v>0</v>
      </c>
      <c r="R35" s="11" t="e">
        <f t="shared" si="6"/>
        <v>#DIV/0!</v>
      </c>
      <c r="S35" s="11" t="e">
        <f t="shared" si="2"/>
        <v>#DIV/0!</v>
      </c>
      <c r="T35" s="1"/>
      <c r="U35" s="1">
        <v>4</v>
      </c>
      <c r="V35" s="1"/>
      <c r="W35" s="1"/>
    </row>
    <row r="36" spans="1:23">
      <c r="A36" s="5">
        <v>43405</v>
      </c>
      <c r="B36" s="6"/>
      <c r="C36" s="6"/>
      <c r="D36" s="6"/>
      <c r="E36" s="14">
        <f t="shared" si="4"/>
        <v>0</v>
      </c>
      <c r="G36" s="6"/>
      <c r="H36" s="6"/>
      <c r="I36" s="6"/>
      <c r="J36" s="6"/>
      <c r="K36" s="6"/>
      <c r="L36" s="6"/>
      <c r="N36" s="10">
        <f t="shared" si="7"/>
        <v>0</v>
      </c>
      <c r="O36" s="10">
        <f t="shared" si="10"/>
        <v>0</v>
      </c>
      <c r="P36" s="11" t="e">
        <f t="shared" si="9"/>
        <v>#DIV/0!</v>
      </c>
      <c r="Q36" s="10">
        <f t="shared" si="8"/>
        <v>0</v>
      </c>
      <c r="R36" s="11" t="e">
        <f t="shared" si="6"/>
        <v>#DIV/0!</v>
      </c>
      <c r="S36" s="11" t="e">
        <f t="shared" si="2"/>
        <v>#DIV/0!</v>
      </c>
      <c r="T36" s="1"/>
      <c r="U36" s="1">
        <v>4</v>
      </c>
      <c r="V36" s="1"/>
      <c r="W36" s="1"/>
    </row>
    <row r="37" spans="1:23">
      <c r="A37" s="5">
        <v>43435</v>
      </c>
      <c r="B37" s="6"/>
      <c r="C37" s="6"/>
      <c r="D37" s="6"/>
      <c r="E37" s="14">
        <f t="shared" si="4"/>
        <v>0</v>
      </c>
      <c r="G37" s="6"/>
      <c r="H37" s="6"/>
      <c r="I37" s="6"/>
      <c r="J37" s="6"/>
      <c r="K37" s="6"/>
      <c r="L37" s="6"/>
      <c r="N37" s="10">
        <f t="shared" si="7"/>
        <v>0</v>
      </c>
      <c r="O37" s="10">
        <f>SUM(G26:G37)</f>
        <v>0</v>
      </c>
      <c r="P37" s="11" t="e">
        <f t="shared" si="9"/>
        <v>#DIV/0!</v>
      </c>
      <c r="Q37" s="10">
        <f t="shared" si="8"/>
        <v>0</v>
      </c>
      <c r="R37" s="11" t="e">
        <f t="shared" si="6"/>
        <v>#DIV/0!</v>
      </c>
      <c r="S37" s="11" t="e">
        <f t="shared" si="2"/>
        <v>#DIV/0!</v>
      </c>
      <c r="T37" s="1"/>
      <c r="U37" s="1">
        <v>4</v>
      </c>
      <c r="V37" s="1"/>
      <c r="W37" s="1"/>
    </row>
    <row r="38" spans="1:23">
      <c r="A38" s="5">
        <v>43466</v>
      </c>
      <c r="B38" s="15"/>
      <c r="C38" s="15"/>
      <c r="D38" s="6"/>
      <c r="E38" s="14">
        <f t="shared" si="4"/>
        <v>0</v>
      </c>
      <c r="G38" s="6"/>
      <c r="H38" s="6"/>
      <c r="I38" s="6"/>
      <c r="J38" s="6"/>
      <c r="K38" s="6"/>
      <c r="L38" s="6"/>
      <c r="N38" s="10">
        <f t="shared" si="7"/>
        <v>0</v>
      </c>
      <c r="O38" s="10">
        <f>SUM(G27:G38)</f>
        <v>0</v>
      </c>
      <c r="P38" s="11" t="e">
        <f t="shared" si="9"/>
        <v>#DIV/0!</v>
      </c>
      <c r="Q38" s="10">
        <f t="shared" si="8"/>
        <v>0</v>
      </c>
      <c r="R38" s="11" t="e">
        <f t="shared" si="6"/>
        <v>#DIV/0!</v>
      </c>
      <c r="S38" s="11" t="e">
        <f t="shared" si="2"/>
        <v>#DIV/0!</v>
      </c>
      <c r="T38" s="1"/>
      <c r="U38" s="1"/>
      <c r="V38" s="1">
        <v>3.5</v>
      </c>
      <c r="W38" s="1"/>
    </row>
    <row r="39" spans="1:23">
      <c r="A39" s="5">
        <v>43497</v>
      </c>
      <c r="B39" s="6"/>
      <c r="C39" s="6"/>
      <c r="D39" s="6"/>
      <c r="E39" s="14">
        <f t="shared" si="4"/>
        <v>0</v>
      </c>
      <c r="G39" s="6"/>
      <c r="H39" s="6"/>
      <c r="I39" s="6"/>
      <c r="J39" s="6"/>
      <c r="K39" s="6"/>
      <c r="L39" s="6"/>
      <c r="N39" s="10"/>
      <c r="O39" s="10"/>
      <c r="P39" s="11"/>
      <c r="Q39" s="10"/>
      <c r="R39" s="11"/>
      <c r="S39" s="11" t="e">
        <f t="shared" si="2"/>
        <v>#DIV/0!</v>
      </c>
      <c r="T39" s="1"/>
      <c r="U39" s="1"/>
      <c r="V39" s="1">
        <v>3.5</v>
      </c>
      <c r="W39" s="1"/>
    </row>
    <row r="40" spans="1:23">
      <c r="A40" s="5">
        <v>43525</v>
      </c>
      <c r="B40" s="6"/>
      <c r="C40" s="6"/>
      <c r="D40" s="6"/>
      <c r="E40" s="14">
        <f t="shared" si="4"/>
        <v>0</v>
      </c>
      <c r="G40" s="6"/>
      <c r="H40" s="6"/>
      <c r="I40" s="6"/>
      <c r="J40" s="6"/>
      <c r="K40" s="6"/>
      <c r="L40" s="6"/>
      <c r="N40" s="10"/>
      <c r="O40" s="10"/>
      <c r="P40" s="11"/>
      <c r="Q40" s="10"/>
      <c r="R40" s="11"/>
      <c r="S40" s="11" t="e">
        <f t="shared" si="2"/>
        <v>#DIV/0!</v>
      </c>
      <c r="T40" s="1"/>
      <c r="U40" s="1"/>
      <c r="V40" s="1">
        <v>3.5</v>
      </c>
      <c r="W40" s="1"/>
    </row>
    <row r="41" spans="1:23">
      <c r="A41" s="5">
        <v>43556</v>
      </c>
      <c r="B41" s="6"/>
      <c r="C41" s="6"/>
      <c r="D41" s="6"/>
      <c r="E41" s="14">
        <f t="shared" si="4"/>
        <v>0</v>
      </c>
      <c r="G41" s="6"/>
      <c r="H41" s="6"/>
      <c r="I41" s="6"/>
      <c r="J41" s="6"/>
      <c r="K41" s="6"/>
      <c r="L41" s="6"/>
      <c r="N41" s="10"/>
      <c r="O41" s="10"/>
      <c r="P41" s="11"/>
      <c r="Q41" s="10"/>
      <c r="R41" s="11"/>
      <c r="S41" s="11" t="e">
        <f t="shared" si="2"/>
        <v>#DIV/0!</v>
      </c>
      <c r="T41" s="1"/>
      <c r="U41" s="1"/>
      <c r="V41" s="1">
        <v>3.5</v>
      </c>
      <c r="W41" s="1"/>
    </row>
    <row r="42" spans="1:23">
      <c r="A42" s="5">
        <v>43586</v>
      </c>
      <c r="B42" s="6"/>
      <c r="C42" s="6"/>
      <c r="D42" s="6"/>
      <c r="E42" s="14">
        <f t="shared" si="4"/>
        <v>0</v>
      </c>
      <c r="G42" s="6"/>
      <c r="H42" s="6"/>
      <c r="I42" s="6"/>
      <c r="J42" s="6"/>
      <c r="K42" s="6"/>
      <c r="L42" s="6"/>
      <c r="N42" s="10"/>
      <c r="O42" s="10"/>
      <c r="P42" s="11"/>
      <c r="Q42" s="10"/>
      <c r="R42" s="11"/>
      <c r="S42" s="11" t="e">
        <f t="shared" si="2"/>
        <v>#DIV/0!</v>
      </c>
      <c r="T42" s="1"/>
      <c r="U42" s="1"/>
      <c r="V42" s="1">
        <v>3.5</v>
      </c>
      <c r="W42" s="1"/>
    </row>
    <row r="43" spans="1:23">
      <c r="A43" s="5">
        <v>43617</v>
      </c>
      <c r="B43" s="6"/>
      <c r="C43" s="6"/>
      <c r="D43" s="6"/>
      <c r="E43" s="14">
        <f t="shared" si="4"/>
        <v>0</v>
      </c>
      <c r="G43" s="6"/>
      <c r="H43" s="6"/>
      <c r="I43" s="6"/>
      <c r="J43" s="6"/>
      <c r="K43" s="6"/>
      <c r="L43" s="6"/>
      <c r="N43" s="10"/>
      <c r="O43" s="10"/>
      <c r="P43" s="11"/>
      <c r="Q43" s="10"/>
      <c r="R43" s="11"/>
      <c r="S43" s="11" t="e">
        <f t="shared" si="2"/>
        <v>#DIV/0!</v>
      </c>
      <c r="T43" s="1"/>
      <c r="U43" s="1"/>
      <c r="V43" s="1">
        <v>3.5</v>
      </c>
      <c r="W43" s="1"/>
    </row>
    <row r="44" spans="1:23">
      <c r="A44" s="5">
        <v>43647</v>
      </c>
      <c r="B44" s="6"/>
      <c r="C44" s="6"/>
      <c r="D44" s="6"/>
      <c r="E44" s="14">
        <f t="shared" si="4"/>
        <v>0</v>
      </c>
      <c r="G44" s="6"/>
      <c r="H44" s="6"/>
      <c r="I44" s="6"/>
      <c r="J44" s="6"/>
      <c r="K44" s="6"/>
      <c r="L44" s="6"/>
      <c r="N44" s="10"/>
      <c r="O44" s="10"/>
      <c r="P44" s="11"/>
      <c r="Q44" s="10"/>
      <c r="R44" s="11"/>
      <c r="S44" s="11" t="e">
        <f t="shared" si="2"/>
        <v>#DIV/0!</v>
      </c>
      <c r="T44" s="1"/>
      <c r="U44" s="1"/>
      <c r="V44" s="1">
        <v>3.5</v>
      </c>
      <c r="W44" s="1"/>
    </row>
    <row r="45" spans="1:23">
      <c r="A45" s="5">
        <v>43678</v>
      </c>
      <c r="B45" s="6"/>
      <c r="C45" s="6"/>
      <c r="D45" s="6"/>
      <c r="E45" s="14">
        <f t="shared" si="4"/>
        <v>0</v>
      </c>
      <c r="G45" s="6"/>
      <c r="H45" s="6"/>
      <c r="I45" s="6"/>
      <c r="J45" s="6"/>
      <c r="K45" s="6"/>
      <c r="L45" s="6"/>
      <c r="N45" s="10"/>
      <c r="O45" s="10"/>
      <c r="P45" s="11"/>
      <c r="Q45" s="10"/>
      <c r="R45" s="11"/>
      <c r="S45" s="11" t="e">
        <f t="shared" si="2"/>
        <v>#DIV/0!</v>
      </c>
      <c r="T45" s="1"/>
      <c r="U45" s="1"/>
      <c r="V45" s="1">
        <v>3.5</v>
      </c>
      <c r="W45" s="1"/>
    </row>
    <row r="46" spans="1:23">
      <c r="A46" s="5">
        <v>43709</v>
      </c>
      <c r="B46" s="6"/>
      <c r="C46" s="6"/>
      <c r="D46" s="6"/>
      <c r="E46" s="14">
        <f t="shared" si="4"/>
        <v>0</v>
      </c>
      <c r="G46" s="6"/>
      <c r="H46" s="6"/>
      <c r="I46" s="6"/>
      <c r="J46" s="6"/>
      <c r="K46" s="6"/>
      <c r="L46" s="6"/>
      <c r="N46" s="10"/>
      <c r="O46" s="10"/>
      <c r="P46" s="11"/>
      <c r="Q46" s="10"/>
      <c r="R46" s="11"/>
      <c r="S46" s="11" t="e">
        <f t="shared" si="2"/>
        <v>#DIV/0!</v>
      </c>
      <c r="T46" s="1"/>
      <c r="U46" s="1"/>
      <c r="V46" s="1">
        <v>3.5</v>
      </c>
      <c r="W46" s="1"/>
    </row>
    <row r="47" spans="1:23">
      <c r="A47" s="5">
        <v>43739</v>
      </c>
      <c r="B47" s="6"/>
      <c r="C47" s="6"/>
      <c r="D47" s="6"/>
      <c r="E47" s="14">
        <f t="shared" si="4"/>
        <v>0</v>
      </c>
      <c r="G47" s="6"/>
      <c r="H47" s="6"/>
      <c r="I47" s="6"/>
      <c r="J47" s="6"/>
      <c r="K47" s="6"/>
      <c r="L47" s="6"/>
      <c r="N47" s="10"/>
      <c r="O47" s="10"/>
      <c r="P47" s="11"/>
      <c r="Q47" s="10"/>
      <c r="R47" s="11"/>
      <c r="S47" s="11" t="e">
        <f t="shared" si="2"/>
        <v>#DIV/0!</v>
      </c>
      <c r="T47" s="1"/>
      <c r="U47" s="1"/>
      <c r="V47" s="1">
        <v>3.5</v>
      </c>
      <c r="W47" s="1"/>
    </row>
    <row r="48" spans="1:23">
      <c r="A48" s="5">
        <v>43770</v>
      </c>
      <c r="B48" s="6"/>
      <c r="C48" s="6"/>
      <c r="D48" s="6"/>
      <c r="E48" s="14">
        <f t="shared" si="4"/>
        <v>0</v>
      </c>
      <c r="G48" s="6"/>
      <c r="H48" s="6"/>
      <c r="I48" s="6"/>
      <c r="J48" s="6"/>
      <c r="K48" s="6"/>
      <c r="L48" s="6"/>
      <c r="N48" s="10"/>
      <c r="O48" s="10"/>
      <c r="P48" s="11"/>
      <c r="Q48" s="10"/>
      <c r="R48" s="11"/>
      <c r="S48" s="11" t="e">
        <f t="shared" si="2"/>
        <v>#DIV/0!</v>
      </c>
      <c r="T48" s="1"/>
      <c r="U48" s="1"/>
      <c r="V48" s="1">
        <v>3.5</v>
      </c>
      <c r="W48" s="1"/>
    </row>
    <row r="49" spans="1:23">
      <c r="A49" s="5">
        <v>43800</v>
      </c>
      <c r="B49" s="6"/>
      <c r="C49" s="6"/>
      <c r="D49" s="6"/>
      <c r="E49" s="14">
        <f t="shared" si="4"/>
        <v>0</v>
      </c>
      <c r="G49" s="6"/>
      <c r="H49" s="6"/>
      <c r="I49" s="6"/>
      <c r="J49" s="6"/>
      <c r="K49" s="6"/>
      <c r="L49" s="6"/>
      <c r="N49" s="10"/>
      <c r="O49" s="10"/>
      <c r="P49" s="11"/>
      <c r="Q49" s="10"/>
      <c r="R49" s="11"/>
      <c r="S49" s="11" t="e">
        <f t="shared" si="2"/>
        <v>#DIV/0!</v>
      </c>
      <c r="T49" s="1"/>
      <c r="U49" s="1"/>
      <c r="V49" s="1">
        <v>3.5</v>
      </c>
      <c r="W49" s="1"/>
    </row>
    <row r="50" spans="1:23">
      <c r="A50" s="5">
        <v>43831</v>
      </c>
      <c r="B50" s="6"/>
      <c r="C50" s="6"/>
      <c r="D50" s="6"/>
      <c r="E50" s="14">
        <f t="shared" si="4"/>
        <v>0</v>
      </c>
      <c r="G50" s="6"/>
      <c r="H50" s="6"/>
      <c r="I50" s="6"/>
      <c r="J50" s="6"/>
      <c r="K50" s="6"/>
      <c r="L50" s="6"/>
      <c r="N50" s="10"/>
      <c r="O50" s="10"/>
      <c r="P50" s="11"/>
      <c r="Q50" s="10"/>
      <c r="R50" s="11"/>
      <c r="S50" s="11" t="e">
        <f t="shared" si="2"/>
        <v>#DIV/0!</v>
      </c>
      <c r="T50" s="1"/>
      <c r="U50" s="1"/>
      <c r="V50" s="1"/>
      <c r="W50" s="1">
        <v>3</v>
      </c>
    </row>
    <row r="51" spans="1:23">
      <c r="A51" s="5">
        <v>43862</v>
      </c>
      <c r="B51" s="6"/>
      <c r="C51" s="6"/>
      <c r="D51" s="6"/>
      <c r="E51" s="14">
        <f t="shared" si="4"/>
        <v>0</v>
      </c>
      <c r="G51" s="6"/>
      <c r="H51" s="6"/>
      <c r="I51" s="6"/>
      <c r="J51" s="6"/>
      <c r="K51" s="6"/>
      <c r="L51" s="6"/>
      <c r="N51" s="10"/>
      <c r="O51" s="10"/>
      <c r="P51" s="11"/>
      <c r="Q51" s="10"/>
      <c r="R51" s="11"/>
      <c r="S51" s="11" t="e">
        <f t="shared" si="2"/>
        <v>#DIV/0!</v>
      </c>
      <c r="T51" s="1"/>
      <c r="U51" s="1"/>
      <c r="V51" s="1"/>
      <c r="W51" s="1">
        <v>3</v>
      </c>
    </row>
    <row r="52" spans="1:23">
      <c r="A52" s="5">
        <v>43891</v>
      </c>
      <c r="B52" s="6"/>
      <c r="C52" s="6"/>
      <c r="D52" s="6"/>
      <c r="E52" s="14">
        <f t="shared" si="4"/>
        <v>0</v>
      </c>
      <c r="G52" s="6"/>
      <c r="H52" s="6"/>
      <c r="I52" s="6"/>
      <c r="J52" s="6"/>
      <c r="K52" s="6"/>
      <c r="L52" s="6"/>
      <c r="N52" s="10"/>
      <c r="O52" s="10"/>
      <c r="P52" s="11"/>
      <c r="Q52" s="10"/>
      <c r="R52" s="11"/>
      <c r="S52" s="11" t="e">
        <f t="shared" si="2"/>
        <v>#DIV/0!</v>
      </c>
      <c r="T52" s="1"/>
      <c r="U52" s="1"/>
      <c r="V52" s="1"/>
      <c r="W52" s="1">
        <v>3</v>
      </c>
    </row>
    <row r="53" spans="1:23">
      <c r="A53" s="5">
        <v>43922</v>
      </c>
      <c r="B53" s="6"/>
      <c r="C53" s="6"/>
      <c r="D53" s="6"/>
      <c r="E53" s="14">
        <f t="shared" si="4"/>
        <v>0</v>
      </c>
      <c r="G53" s="6"/>
      <c r="H53" s="6"/>
      <c r="I53" s="6"/>
      <c r="J53" s="6"/>
      <c r="K53" s="6"/>
      <c r="L53" s="6"/>
      <c r="N53" s="10"/>
      <c r="O53" s="10"/>
      <c r="P53" s="11"/>
      <c r="Q53" s="10"/>
      <c r="R53" s="11"/>
      <c r="S53" s="11" t="e">
        <f t="shared" si="2"/>
        <v>#DIV/0!</v>
      </c>
      <c r="T53" s="1"/>
      <c r="U53" s="1"/>
      <c r="V53" s="1"/>
      <c r="W53" s="1">
        <v>3</v>
      </c>
    </row>
    <row r="54" spans="1:23">
      <c r="A54" s="5">
        <v>43952</v>
      </c>
      <c r="B54" s="6"/>
      <c r="C54" s="6"/>
      <c r="D54" s="6"/>
      <c r="E54" s="14">
        <f t="shared" si="4"/>
        <v>0</v>
      </c>
      <c r="G54" s="6"/>
      <c r="H54" s="6"/>
      <c r="I54" s="6"/>
      <c r="J54" s="6"/>
      <c r="K54" s="6"/>
      <c r="L54" s="6"/>
      <c r="N54" s="10"/>
      <c r="O54" s="10"/>
      <c r="P54" s="11"/>
      <c r="Q54" s="10"/>
      <c r="R54" s="11"/>
      <c r="S54" s="11" t="e">
        <f t="shared" si="2"/>
        <v>#DIV/0!</v>
      </c>
      <c r="T54" s="1"/>
      <c r="U54" s="1"/>
      <c r="V54" s="1"/>
      <c r="W54" s="1">
        <v>3</v>
      </c>
    </row>
    <row r="55" spans="1:23">
      <c r="A55" s="5">
        <v>43983</v>
      </c>
      <c r="B55" s="6"/>
      <c r="C55" s="6"/>
      <c r="D55" s="6"/>
      <c r="E55" s="14">
        <f t="shared" si="4"/>
        <v>0</v>
      </c>
      <c r="G55" s="6"/>
      <c r="H55" s="6"/>
      <c r="I55" s="6"/>
      <c r="J55" s="6"/>
      <c r="K55" s="6"/>
      <c r="L55" s="6"/>
      <c r="N55" s="10"/>
      <c r="O55" s="10"/>
      <c r="P55" s="11"/>
      <c r="Q55" s="10"/>
      <c r="R55" s="11"/>
      <c r="S55" s="11" t="e">
        <f t="shared" si="2"/>
        <v>#DIV/0!</v>
      </c>
      <c r="T55" s="1"/>
      <c r="U55" s="1"/>
      <c r="V55" s="1"/>
      <c r="W55" s="1">
        <v>3</v>
      </c>
    </row>
    <row r="56" spans="1:23">
      <c r="A56" s="5">
        <v>44013</v>
      </c>
      <c r="B56" s="6">
        <v>729</v>
      </c>
      <c r="C56" s="6">
        <v>324</v>
      </c>
      <c r="D56" s="6">
        <v>0</v>
      </c>
      <c r="E56" s="14">
        <f t="shared" si="4"/>
        <v>1053</v>
      </c>
      <c r="G56" s="6"/>
      <c r="H56" s="6"/>
      <c r="I56" s="6"/>
      <c r="J56" s="6"/>
      <c r="K56" s="6"/>
      <c r="L56" s="6"/>
      <c r="N56" s="10">
        <f t="shared" si="7"/>
        <v>1053</v>
      </c>
      <c r="O56" s="10">
        <f t="shared" ref="O56:O61" si="11">SUM(G45:G56)</f>
        <v>0</v>
      </c>
      <c r="P56" s="11">
        <f t="shared" si="9"/>
        <v>0</v>
      </c>
      <c r="Q56" s="10">
        <f t="shared" ref="Q56:Q61" si="12">SUM(G45:H56)</f>
        <v>0</v>
      </c>
      <c r="R56" s="11">
        <f t="shared" si="6"/>
        <v>0</v>
      </c>
      <c r="S56" s="11">
        <f t="shared" si="2"/>
        <v>0</v>
      </c>
      <c r="T56" s="1"/>
      <c r="U56" s="1"/>
      <c r="V56" s="1"/>
      <c r="W56" s="1">
        <v>3</v>
      </c>
    </row>
    <row r="57" spans="1:23">
      <c r="A57" s="5">
        <v>44044</v>
      </c>
      <c r="B57" s="6">
        <v>3744</v>
      </c>
      <c r="C57" s="6">
        <v>1248</v>
      </c>
      <c r="D57" s="6">
        <v>0</v>
      </c>
      <c r="E57" s="14">
        <f>SUM(B57:D57)</f>
        <v>4992</v>
      </c>
      <c r="G57" s="6"/>
      <c r="H57" s="6"/>
      <c r="I57" s="6"/>
      <c r="J57" s="6"/>
      <c r="K57" s="6"/>
      <c r="L57" s="6"/>
      <c r="N57" s="10">
        <f>SUM(E46:E57)</f>
        <v>6045</v>
      </c>
      <c r="O57" s="10">
        <f t="shared" si="11"/>
        <v>0</v>
      </c>
      <c r="P57" s="11">
        <f t="shared" si="9"/>
        <v>0</v>
      </c>
      <c r="Q57" s="10">
        <f t="shared" si="12"/>
        <v>0</v>
      </c>
      <c r="R57" s="11">
        <f t="shared" si="6"/>
        <v>0</v>
      </c>
      <c r="S57" s="11">
        <f t="shared" si="2"/>
        <v>0</v>
      </c>
      <c r="T57" s="1"/>
      <c r="U57" s="1"/>
      <c r="V57" s="1"/>
      <c r="W57" s="1">
        <v>3</v>
      </c>
    </row>
    <row r="58" spans="1:23">
      <c r="A58" s="5">
        <v>44075</v>
      </c>
      <c r="B58" s="6">
        <v>1800</v>
      </c>
      <c r="C58" s="6">
        <v>252</v>
      </c>
      <c r="D58" s="6">
        <v>0</v>
      </c>
      <c r="E58" s="14">
        <f>SUM(B58:D58)</f>
        <v>2052</v>
      </c>
      <c r="G58" s="6"/>
      <c r="H58" s="19">
        <v>1</v>
      </c>
      <c r="I58" s="6"/>
      <c r="J58" s="6"/>
      <c r="K58" s="6"/>
      <c r="L58" s="6"/>
      <c r="N58" s="10">
        <f>SUM(E47:E58)</f>
        <v>8097</v>
      </c>
      <c r="O58" s="10">
        <f t="shared" si="11"/>
        <v>0</v>
      </c>
      <c r="P58" s="11">
        <f t="shared" si="9"/>
        <v>0</v>
      </c>
      <c r="Q58" s="10">
        <f t="shared" si="12"/>
        <v>1</v>
      </c>
      <c r="R58" s="11">
        <f t="shared" si="6"/>
        <v>123.50253180190194</v>
      </c>
      <c r="S58" s="11">
        <f t="shared" si="2"/>
        <v>0</v>
      </c>
      <c r="T58" s="1"/>
      <c r="U58" s="1"/>
      <c r="V58" s="1"/>
      <c r="W58" s="1">
        <v>3</v>
      </c>
    </row>
    <row r="59" spans="1:23">
      <c r="A59" s="5">
        <v>44105</v>
      </c>
      <c r="B59" s="6">
        <v>1800</v>
      </c>
      <c r="C59" s="6">
        <v>252</v>
      </c>
      <c r="D59" s="6">
        <v>0</v>
      </c>
      <c r="E59" s="14">
        <f>SUM(B59:D59)</f>
        <v>2052</v>
      </c>
      <c r="G59" s="6"/>
      <c r="H59" s="19">
        <v>2</v>
      </c>
      <c r="I59" s="6"/>
      <c r="J59" s="6"/>
      <c r="K59" s="6"/>
      <c r="L59" s="6"/>
      <c r="N59" s="10">
        <f>SUM(E48:E59)</f>
        <v>10149</v>
      </c>
      <c r="O59" s="10">
        <f t="shared" si="11"/>
        <v>0</v>
      </c>
      <c r="P59" s="11">
        <f>(O59*1000000)/N59</f>
        <v>0</v>
      </c>
      <c r="Q59" s="10">
        <f t="shared" si="12"/>
        <v>3</v>
      </c>
      <c r="R59" s="11">
        <f>(Q59*1000000)/N59</f>
        <v>295.59562518474729</v>
      </c>
      <c r="S59" s="11">
        <f>(O59*100000)/N59</f>
        <v>0</v>
      </c>
      <c r="T59" s="1"/>
      <c r="U59" s="1"/>
      <c r="V59" s="1"/>
      <c r="W59" s="1">
        <v>3</v>
      </c>
    </row>
    <row r="60" spans="1:23">
      <c r="A60" s="5">
        <v>44136</v>
      </c>
      <c r="B60" s="6">
        <v>1800</v>
      </c>
      <c r="C60" s="6">
        <v>252</v>
      </c>
      <c r="D60" s="6">
        <v>0</v>
      </c>
      <c r="E60" s="14">
        <f>SUM(B60:D60)</f>
        <v>2052</v>
      </c>
      <c r="G60" s="6"/>
      <c r="H60" s="19">
        <v>3</v>
      </c>
      <c r="I60" s="6"/>
      <c r="J60" s="6"/>
      <c r="K60" s="6"/>
      <c r="L60" s="6"/>
      <c r="N60" s="10">
        <f>SUM(E49:E60)</f>
        <v>12201</v>
      </c>
      <c r="O60" s="10">
        <f t="shared" si="11"/>
        <v>0</v>
      </c>
      <c r="P60" s="11">
        <f>(O60*1000000)/N60</f>
        <v>0</v>
      </c>
      <c r="Q60" s="10">
        <f t="shared" si="12"/>
        <v>6</v>
      </c>
      <c r="R60" s="11">
        <f>(Q60*1000000)/N60</f>
        <v>491.76297024834031</v>
      </c>
      <c r="S60" s="11">
        <f>(O60*100000)/N60</f>
        <v>0</v>
      </c>
      <c r="T60" s="1"/>
      <c r="U60" s="1"/>
      <c r="V60" s="1"/>
      <c r="W60" s="1">
        <v>3</v>
      </c>
    </row>
    <row r="61" spans="1:23">
      <c r="A61" s="5">
        <v>44166</v>
      </c>
      <c r="B61" s="6">
        <v>1800</v>
      </c>
      <c r="C61" s="6">
        <v>252</v>
      </c>
      <c r="D61" s="6">
        <v>0</v>
      </c>
      <c r="E61" s="14">
        <f>SUM(B61:D61)</f>
        <v>2052</v>
      </c>
      <c r="G61" s="6"/>
      <c r="H61" s="19">
        <v>4</v>
      </c>
      <c r="I61" s="6"/>
      <c r="J61" s="6"/>
      <c r="K61" s="6"/>
      <c r="L61" s="6"/>
      <c r="N61" s="10">
        <f>SUM(E50:E61)</f>
        <v>14253</v>
      </c>
      <c r="O61" s="10">
        <f t="shared" si="11"/>
        <v>0</v>
      </c>
      <c r="P61" s="11">
        <f>(O61*1000000)/N61</f>
        <v>0</v>
      </c>
      <c r="Q61" s="10">
        <f t="shared" si="12"/>
        <v>10</v>
      </c>
      <c r="R61" s="11">
        <f>(Q61*1000000)/N61</f>
        <v>701.6066792955869</v>
      </c>
      <c r="S61" s="11">
        <f>(O61*100000)/N61</f>
        <v>0</v>
      </c>
      <c r="T61" s="1"/>
      <c r="U61" s="1"/>
      <c r="V61" s="1"/>
      <c r="W61" s="1">
        <v>3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F0"/>
  </sheetPr>
  <dimension ref="A1:AB58"/>
  <sheetViews>
    <sheetView zoomScale="70" zoomScaleNormal="70" workbookViewId="0">
      <pane ySplit="1" topLeftCell="A35" activePane="bottomLeft" state="frozen"/>
      <selection activeCell="W54" sqref="W54:W58"/>
      <selection pane="bottomLeft" activeCell="W54" sqref="W54:W58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/>
      <c r="P2" s="10"/>
      <c r="Q2" s="33"/>
      <c r="R2" s="36"/>
      <c r="S2" s="34"/>
      <c r="T2" s="10"/>
      <c r="U2" s="33"/>
      <c r="V2" s="36"/>
      <c r="W2" s="38"/>
      <c r="X2" s="36"/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/>
      <c r="P3" s="10"/>
      <c r="Q3" s="33"/>
      <c r="R3" s="36"/>
      <c r="S3" s="34"/>
      <c r="T3" s="10"/>
      <c r="U3" s="33"/>
      <c r="V3" s="36"/>
      <c r="W3" s="38"/>
      <c r="X3" s="36"/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/>
      <c r="P4" s="10"/>
      <c r="Q4" s="33"/>
      <c r="R4" s="36"/>
      <c r="S4" s="34"/>
      <c r="T4" s="10"/>
      <c r="U4" s="33"/>
      <c r="V4" s="36"/>
      <c r="W4" s="38"/>
      <c r="X4" s="36"/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/>
      <c r="P5" s="10"/>
      <c r="Q5" s="33"/>
      <c r="R5" s="36"/>
      <c r="S5" s="34"/>
      <c r="T5" s="10"/>
      <c r="U5" s="33"/>
      <c r="V5" s="36"/>
      <c r="W5" s="38"/>
      <c r="X5" s="36"/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/>
      <c r="P6" s="10"/>
      <c r="Q6" s="33"/>
      <c r="R6" s="36"/>
      <c r="S6" s="34"/>
      <c r="T6" s="10"/>
      <c r="U6" s="33"/>
      <c r="V6" s="36"/>
      <c r="W6" s="38"/>
      <c r="X6" s="36"/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/>
      <c r="P7" s="10"/>
      <c r="Q7" s="33"/>
      <c r="R7" s="36"/>
      <c r="S7" s="34"/>
      <c r="T7" s="10"/>
      <c r="U7" s="33"/>
      <c r="V7" s="36"/>
      <c r="W7" s="38"/>
      <c r="X7" s="36"/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/>
      <c r="P8" s="10"/>
      <c r="Q8" s="33"/>
      <c r="R8" s="36"/>
      <c r="S8" s="34"/>
      <c r="T8" s="10"/>
      <c r="U8" s="33"/>
      <c r="V8" s="36"/>
      <c r="W8" s="38"/>
      <c r="X8" s="36"/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/>
      <c r="P9" s="10"/>
      <c r="Q9" s="33"/>
      <c r="R9" s="36"/>
      <c r="S9" s="34"/>
      <c r="T9" s="10"/>
      <c r="U9" s="33"/>
      <c r="V9" s="36"/>
      <c r="W9" s="38"/>
      <c r="X9" s="36"/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/>
      <c r="P10" s="10"/>
      <c r="Q10" s="33"/>
      <c r="R10" s="36"/>
      <c r="S10" s="34"/>
      <c r="T10" s="10"/>
      <c r="U10" s="33"/>
      <c r="V10" s="36"/>
      <c r="W10" s="38"/>
      <c r="X10" s="36"/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/>
      <c r="P11" s="10"/>
      <c r="Q11" s="33"/>
      <c r="R11" s="36"/>
      <c r="S11" s="34"/>
      <c r="T11" s="10"/>
      <c r="U11" s="33"/>
      <c r="V11" s="36"/>
      <c r="W11" s="38"/>
      <c r="X11" s="36"/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/>
      <c r="P12" s="10"/>
      <c r="Q12" s="33"/>
      <c r="R12" s="36"/>
      <c r="S12" s="34"/>
      <c r="T12" s="10"/>
      <c r="U12" s="33"/>
      <c r="V12" s="36"/>
      <c r="W12" s="38"/>
      <c r="X12" s="36"/>
      <c r="Y12" s="40"/>
      <c r="Z12" s="12"/>
      <c r="AA12" s="12"/>
      <c r="AB12" s="12"/>
    </row>
    <row r="13" spans="1:28" ht="15.6">
      <c r="A13" s="5">
        <v>42705</v>
      </c>
      <c r="B13" s="13"/>
      <c r="C13" s="23"/>
      <c r="D13" s="23"/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/>
      <c r="P13" s="10"/>
      <c r="Q13" s="33"/>
      <c r="R13" s="36"/>
      <c r="S13" s="34"/>
      <c r="T13" s="10"/>
      <c r="U13" s="33"/>
      <c r="V13" s="36"/>
      <c r="W13" s="38"/>
      <c r="X13" s="36"/>
      <c r="Y13" s="40"/>
      <c r="Z13" s="12"/>
      <c r="AA13" s="12"/>
      <c r="AB13" s="12"/>
    </row>
    <row r="14" spans="1:28" ht="15.6">
      <c r="A14" s="5">
        <v>42736</v>
      </c>
      <c r="B14" s="6"/>
      <c r="C14" s="23"/>
      <c r="D14" s="23"/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/>
      <c r="P14" s="10"/>
      <c r="Q14" s="33"/>
      <c r="R14" s="36"/>
      <c r="S14" s="34"/>
      <c r="T14" s="10"/>
      <c r="U14" s="33"/>
      <c r="V14" s="36"/>
      <c r="W14" s="38"/>
      <c r="X14" s="36"/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/>
      <c r="D15" s="23"/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/>
      <c r="P15" s="10"/>
      <c r="Q15" s="33"/>
      <c r="R15" s="36"/>
      <c r="S15" s="34"/>
      <c r="T15" s="10"/>
      <c r="U15" s="33"/>
      <c r="V15" s="36"/>
      <c r="W15" s="38"/>
      <c r="X15" s="36"/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/>
      <c r="D16" s="23"/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/>
      <c r="P16" s="10"/>
      <c r="Q16" s="33"/>
      <c r="R16" s="36"/>
      <c r="S16" s="34"/>
      <c r="T16" s="10"/>
      <c r="U16" s="33"/>
      <c r="V16" s="36"/>
      <c r="W16" s="38"/>
      <c r="X16" s="36"/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/>
      <c r="D17" s="23"/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/>
      <c r="P17" s="10"/>
      <c r="Q17" s="33"/>
      <c r="R17" s="36"/>
      <c r="S17" s="34"/>
      <c r="T17" s="10"/>
      <c r="U17" s="33"/>
      <c r="V17" s="36"/>
      <c r="W17" s="38"/>
      <c r="X17" s="36"/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/>
      <c r="D18" s="23"/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/>
      <c r="P18" s="10"/>
      <c r="Q18" s="33"/>
      <c r="R18" s="36"/>
      <c r="S18" s="34"/>
      <c r="T18" s="10"/>
      <c r="U18" s="33"/>
      <c r="V18" s="36"/>
      <c r="W18" s="38"/>
      <c r="X18" s="36"/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/>
      <c r="D19" s="23"/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/>
      <c r="P19" s="10"/>
      <c r="Q19" s="33"/>
      <c r="R19" s="36"/>
      <c r="S19" s="34"/>
      <c r="T19" s="10"/>
      <c r="U19" s="33"/>
      <c r="V19" s="36"/>
      <c r="W19" s="38"/>
      <c r="X19" s="36"/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/>
      <c r="D20" s="23"/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/>
      <c r="P20" s="10"/>
      <c r="Q20" s="33"/>
      <c r="R20" s="36"/>
      <c r="S20" s="34"/>
      <c r="T20" s="10"/>
      <c r="U20" s="33"/>
      <c r="V20" s="36"/>
      <c r="W20" s="38"/>
      <c r="X20" s="36"/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/>
      <c r="D21" s="23"/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/>
      <c r="P21" s="10"/>
      <c r="Q21" s="33"/>
      <c r="R21" s="36"/>
      <c r="S21" s="34"/>
      <c r="T21" s="10"/>
      <c r="U21" s="33"/>
      <c r="V21" s="36"/>
      <c r="W21" s="38"/>
      <c r="X21" s="36"/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/>
      <c r="D22" s="23"/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/>
      <c r="P22" s="10"/>
      <c r="Q22" s="33"/>
      <c r="R22" s="36"/>
      <c r="S22" s="34"/>
      <c r="T22" s="10"/>
      <c r="U22" s="33"/>
      <c r="V22" s="36"/>
      <c r="W22" s="38"/>
      <c r="X22" s="36"/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/>
      <c r="D23" s="23"/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/>
      <c r="P23" s="10"/>
      <c r="Q23" s="33"/>
      <c r="R23" s="36"/>
      <c r="S23" s="34"/>
      <c r="T23" s="10"/>
      <c r="U23" s="33"/>
      <c r="V23" s="36"/>
      <c r="W23" s="38"/>
      <c r="X23" s="36"/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/>
      <c r="D24" s="23"/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/>
      <c r="P24" s="10"/>
      <c r="Q24" s="33"/>
      <c r="R24" s="36"/>
      <c r="S24" s="34"/>
      <c r="T24" s="10"/>
      <c r="U24" s="33"/>
      <c r="V24" s="36"/>
      <c r="W24" s="38"/>
      <c r="X24" s="36"/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/>
      <c r="D25" s="23"/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/>
      <c r="P25" s="10"/>
      <c r="Q25" s="33"/>
      <c r="R25" s="36"/>
      <c r="S25" s="34"/>
      <c r="T25" s="10"/>
      <c r="U25" s="33"/>
      <c r="V25" s="36"/>
      <c r="W25" s="38"/>
      <c r="X25" s="36"/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/>
      <c r="D26" s="23"/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/>
      <c r="P26" s="10"/>
      <c r="Q26" s="33"/>
      <c r="R26" s="36"/>
      <c r="S26" s="34"/>
      <c r="T26" s="10"/>
      <c r="U26" s="33"/>
      <c r="V26" s="36"/>
      <c r="W26" s="38"/>
      <c r="X26" s="36"/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/>
      <c r="D27" s="23"/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/>
      <c r="P27" s="10"/>
      <c r="Q27" s="33"/>
      <c r="R27" s="36"/>
      <c r="S27" s="34"/>
      <c r="T27" s="10"/>
      <c r="U27" s="33"/>
      <c r="V27" s="36"/>
      <c r="W27" s="38"/>
      <c r="X27" s="36"/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/>
      <c r="D28" s="23"/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/>
      <c r="P28" s="10"/>
      <c r="Q28" s="33"/>
      <c r="R28" s="36"/>
      <c r="S28" s="34"/>
      <c r="T28" s="10"/>
      <c r="U28" s="33"/>
      <c r="V28" s="36"/>
      <c r="W28" s="38"/>
      <c r="X28" s="36"/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/>
      <c r="D29" s="23"/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/>
      <c r="P29" s="10"/>
      <c r="Q29" s="33"/>
      <c r="R29" s="36"/>
      <c r="S29" s="34"/>
      <c r="T29" s="10"/>
      <c r="U29" s="33"/>
      <c r="V29" s="36"/>
      <c r="W29" s="38"/>
      <c r="X29" s="36"/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/>
      <c r="D30" s="23"/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/>
      <c r="P30" s="10"/>
      <c r="Q30" s="33"/>
      <c r="R30" s="36"/>
      <c r="S30" s="34"/>
      <c r="T30" s="10"/>
      <c r="U30" s="33"/>
      <c r="V30" s="36"/>
      <c r="W30" s="38"/>
      <c r="X30" s="36"/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/>
      <c r="D31" s="23"/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/>
      <c r="P31" s="10"/>
      <c r="Q31" s="33"/>
      <c r="R31" s="36"/>
      <c r="S31" s="34"/>
      <c r="T31" s="10"/>
      <c r="U31" s="33"/>
      <c r="V31" s="36"/>
      <c r="W31" s="38"/>
      <c r="X31" s="36"/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/>
      <c r="D32" s="23"/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/>
      <c r="P32" s="10"/>
      <c r="Q32" s="33"/>
      <c r="R32" s="36"/>
      <c r="S32" s="34"/>
      <c r="T32" s="10"/>
      <c r="U32" s="33"/>
      <c r="V32" s="36"/>
      <c r="W32" s="38"/>
      <c r="X32" s="36"/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/>
      <c r="D33" s="23"/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/>
      <c r="P33" s="10"/>
      <c r="Q33" s="33"/>
      <c r="R33" s="36"/>
      <c r="S33" s="34"/>
      <c r="T33" s="10"/>
      <c r="U33" s="33"/>
      <c r="V33" s="36"/>
      <c r="W33" s="38"/>
      <c r="X33" s="36"/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/>
      <c r="D34" s="23"/>
      <c r="E34" s="6"/>
      <c r="F34" s="6"/>
      <c r="H34" s="28"/>
      <c r="I34" s="28"/>
      <c r="J34" s="28"/>
      <c r="K34" s="28"/>
      <c r="L34" s="28"/>
      <c r="M34" s="28"/>
      <c r="O34" s="20"/>
      <c r="P34" s="10"/>
      <c r="Q34" s="33"/>
      <c r="R34" s="36"/>
      <c r="S34" s="34"/>
      <c r="T34" s="10"/>
      <c r="U34" s="33"/>
      <c r="V34" s="36"/>
      <c r="W34" s="38"/>
      <c r="X34" s="36"/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/>
      <c r="D35" s="23"/>
      <c r="E35" s="6"/>
      <c r="F35" s="6"/>
      <c r="H35" s="28"/>
      <c r="I35" s="28"/>
      <c r="J35" s="28"/>
      <c r="K35" s="28"/>
      <c r="L35" s="28"/>
      <c r="M35" s="28"/>
      <c r="O35" s="20"/>
      <c r="P35" s="10"/>
      <c r="Q35" s="33"/>
      <c r="R35" s="36"/>
      <c r="S35" s="34"/>
      <c r="T35" s="10"/>
      <c r="U35" s="33"/>
      <c r="V35" s="36"/>
      <c r="W35" s="38"/>
      <c r="X35" s="36"/>
      <c r="Y35" s="41"/>
      <c r="Z35" s="1">
        <v>4</v>
      </c>
      <c r="AA35" s="1"/>
      <c r="AB35" s="1"/>
    </row>
    <row r="36" spans="1:28">
      <c r="A36" s="5">
        <v>43405</v>
      </c>
      <c r="B36" s="6"/>
      <c r="C36" s="23"/>
      <c r="D36" s="23"/>
      <c r="E36" s="6"/>
      <c r="F36" s="6"/>
      <c r="H36" s="29"/>
      <c r="I36" s="29"/>
      <c r="J36" s="29"/>
      <c r="K36" s="29"/>
      <c r="L36" s="29"/>
      <c r="M36" s="29"/>
      <c r="O36" s="20"/>
      <c r="P36" s="10"/>
      <c r="Q36" s="33"/>
      <c r="R36" s="36"/>
      <c r="S36" s="34"/>
      <c r="T36" s="10"/>
      <c r="U36" s="33"/>
      <c r="V36" s="36"/>
      <c r="W36" s="38"/>
      <c r="X36" s="36"/>
      <c r="Y36" s="41"/>
      <c r="Z36" s="1">
        <v>4</v>
      </c>
      <c r="AA36" s="1"/>
      <c r="AB36" s="1"/>
    </row>
    <row r="37" spans="1:28">
      <c r="A37" s="5">
        <v>43435</v>
      </c>
      <c r="B37" s="6"/>
      <c r="C37" s="23"/>
      <c r="D37" s="23"/>
      <c r="E37" s="6"/>
      <c r="F37" s="6"/>
      <c r="H37" s="29"/>
      <c r="I37" s="29"/>
      <c r="J37" s="29"/>
      <c r="K37" s="29"/>
      <c r="L37" s="29"/>
      <c r="M37" s="29"/>
      <c r="O37" s="20"/>
      <c r="P37" s="10"/>
      <c r="Q37" s="33"/>
      <c r="R37" s="36"/>
      <c r="S37" s="34"/>
      <c r="T37" s="10"/>
      <c r="U37" s="33"/>
      <c r="V37" s="36"/>
      <c r="W37" s="38"/>
      <c r="X37" s="36"/>
      <c r="Y37" s="41"/>
      <c r="Z37" s="1">
        <v>4</v>
      </c>
      <c r="AA37" s="1"/>
      <c r="AB37" s="1"/>
    </row>
    <row r="38" spans="1:28">
      <c r="A38" s="5">
        <v>43466</v>
      </c>
      <c r="B38" s="15"/>
      <c r="C38" s="23"/>
      <c r="D38" s="23"/>
      <c r="E38" s="15"/>
      <c r="F38" s="15"/>
      <c r="H38" s="29"/>
      <c r="I38" s="29"/>
      <c r="J38" s="29"/>
      <c r="K38" s="29"/>
      <c r="L38" s="29"/>
      <c r="M38" s="29"/>
      <c r="O38" s="20"/>
      <c r="P38" s="10"/>
      <c r="Q38" s="33"/>
      <c r="R38" s="36"/>
      <c r="S38" s="34"/>
      <c r="T38" s="10"/>
      <c r="U38" s="33"/>
      <c r="V38" s="36"/>
      <c r="W38" s="38"/>
      <c r="X38" s="36"/>
      <c r="Y38" s="41"/>
      <c r="Z38" s="1"/>
      <c r="AA38" s="1">
        <v>3.5</v>
      </c>
      <c r="AB38" s="1"/>
    </row>
    <row r="39" spans="1:28">
      <c r="A39" s="5">
        <v>43497</v>
      </c>
      <c r="B39" s="6"/>
      <c r="C39" s="23"/>
      <c r="D39" s="23"/>
      <c r="E39" s="6"/>
      <c r="F39" s="6"/>
      <c r="H39" s="29"/>
      <c r="I39" s="29"/>
      <c r="J39" s="29"/>
      <c r="K39" s="29"/>
      <c r="L39" s="29"/>
      <c r="M39" s="29"/>
      <c r="O39" s="20"/>
      <c r="P39" s="10"/>
      <c r="Q39" s="33"/>
      <c r="R39" s="36"/>
      <c r="S39" s="34"/>
      <c r="T39" s="10"/>
      <c r="U39" s="33"/>
      <c r="V39" s="36"/>
      <c r="W39" s="38"/>
      <c r="X39" s="36"/>
      <c r="Y39" s="41"/>
      <c r="Z39" s="1"/>
      <c r="AA39" s="1">
        <v>3.5</v>
      </c>
      <c r="AB39" s="1"/>
    </row>
    <row r="40" spans="1:28">
      <c r="A40" s="5">
        <v>43525</v>
      </c>
      <c r="B40" s="6"/>
      <c r="C40" s="23"/>
      <c r="D40" s="23"/>
      <c r="E40" s="6"/>
      <c r="F40" s="6"/>
      <c r="H40" s="29"/>
      <c r="I40" s="29"/>
      <c r="J40" s="29"/>
      <c r="K40" s="29"/>
      <c r="L40" s="29"/>
      <c r="M40" s="29"/>
      <c r="O40" s="20"/>
      <c r="P40" s="10"/>
      <c r="Q40" s="33"/>
      <c r="R40" s="36"/>
      <c r="S40" s="34"/>
      <c r="T40" s="10"/>
      <c r="U40" s="33"/>
      <c r="V40" s="36"/>
      <c r="W40" s="38"/>
      <c r="X40" s="36"/>
      <c r="Y40" s="41"/>
      <c r="Z40" s="1"/>
      <c r="AA40" s="1">
        <v>3.5</v>
      </c>
      <c r="AB40" s="1"/>
    </row>
    <row r="41" spans="1:28">
      <c r="A41" s="5">
        <v>43556</v>
      </c>
      <c r="B41" s="6"/>
      <c r="C41" s="23"/>
      <c r="D41" s="23"/>
      <c r="E41" s="6"/>
      <c r="F41" s="6"/>
      <c r="H41" s="29"/>
      <c r="I41" s="29"/>
      <c r="J41" s="29"/>
      <c r="K41" s="29"/>
      <c r="L41" s="29"/>
      <c r="M41" s="29"/>
      <c r="O41" s="20"/>
      <c r="P41" s="10"/>
      <c r="Q41" s="33"/>
      <c r="R41" s="36"/>
      <c r="S41" s="34"/>
      <c r="T41" s="10"/>
      <c r="U41" s="33"/>
      <c r="V41" s="36"/>
      <c r="W41" s="38"/>
      <c r="X41" s="36"/>
      <c r="Y41" s="41"/>
      <c r="Z41" s="1"/>
      <c r="AA41" s="1">
        <v>3.5</v>
      </c>
      <c r="AB41" s="1"/>
    </row>
    <row r="42" spans="1:28">
      <c r="A42" s="5">
        <v>43586</v>
      </c>
      <c r="B42" s="6"/>
      <c r="C42" s="23"/>
      <c r="D42" s="23"/>
      <c r="E42" s="6"/>
      <c r="F42" s="6"/>
      <c r="H42" s="29"/>
      <c r="I42" s="29"/>
      <c r="J42" s="29"/>
      <c r="K42" s="29"/>
      <c r="L42" s="29"/>
      <c r="M42" s="29"/>
      <c r="O42" s="20"/>
      <c r="P42" s="10"/>
      <c r="Q42" s="33"/>
      <c r="R42" s="36"/>
      <c r="S42" s="34"/>
      <c r="T42" s="10"/>
      <c r="U42" s="33"/>
      <c r="V42" s="36"/>
      <c r="W42" s="38"/>
      <c r="X42" s="36"/>
      <c r="Y42" s="41"/>
      <c r="Z42" s="1"/>
      <c r="AA42" s="1">
        <v>3.5</v>
      </c>
      <c r="AB42" s="1"/>
    </row>
    <row r="43" spans="1:28">
      <c r="A43" s="5">
        <v>43617</v>
      </c>
      <c r="B43" s="6"/>
      <c r="C43" s="23"/>
      <c r="D43" s="23"/>
      <c r="E43" s="6"/>
      <c r="F43" s="6"/>
      <c r="H43" s="29"/>
      <c r="I43" s="29"/>
      <c r="J43" s="29"/>
      <c r="K43" s="29"/>
      <c r="L43" s="29"/>
      <c r="M43" s="29"/>
      <c r="O43" s="20"/>
      <c r="P43" s="10"/>
      <c r="Q43" s="33"/>
      <c r="R43" s="36"/>
      <c r="S43" s="34"/>
      <c r="T43" s="10"/>
      <c r="U43" s="33"/>
      <c r="V43" s="36"/>
      <c r="W43" s="38"/>
      <c r="X43" s="36"/>
      <c r="Y43" s="41"/>
      <c r="Z43" s="1"/>
      <c r="AA43" s="1">
        <v>3.5</v>
      </c>
      <c r="AB43" s="1"/>
    </row>
    <row r="44" spans="1:28">
      <c r="A44" s="5">
        <v>43647</v>
      </c>
      <c r="B44" s="6"/>
      <c r="C44" s="23"/>
      <c r="D44" s="23"/>
      <c r="E44" s="6"/>
      <c r="F44" s="6"/>
      <c r="H44" s="29"/>
      <c r="I44" s="29"/>
      <c r="J44" s="29"/>
      <c r="K44" s="29"/>
      <c r="L44" s="29"/>
      <c r="M44" s="29"/>
      <c r="O44" s="20"/>
      <c r="P44" s="10"/>
      <c r="Q44" s="33"/>
      <c r="R44" s="36"/>
      <c r="S44" s="34"/>
      <c r="T44" s="10"/>
      <c r="U44" s="33"/>
      <c r="V44" s="36"/>
      <c r="W44" s="38"/>
      <c r="X44" s="36"/>
      <c r="Y44" s="41"/>
      <c r="Z44" s="1"/>
      <c r="AA44" s="1">
        <v>3.5</v>
      </c>
      <c r="AB44" s="1"/>
    </row>
    <row r="45" spans="1:28">
      <c r="A45" s="5">
        <v>43678</v>
      </c>
      <c r="B45" s="6"/>
      <c r="C45" s="23"/>
      <c r="D45" s="23"/>
      <c r="E45" s="6"/>
      <c r="F45" s="6"/>
      <c r="H45" s="29"/>
      <c r="I45" s="29"/>
      <c r="J45" s="29"/>
      <c r="K45" s="29"/>
      <c r="L45" s="29"/>
      <c r="M45" s="29"/>
      <c r="O45" s="20"/>
      <c r="P45" s="10"/>
      <c r="Q45" s="33"/>
      <c r="R45" s="36"/>
      <c r="S45" s="34"/>
      <c r="T45" s="10"/>
      <c r="U45" s="33"/>
      <c r="V45" s="36"/>
      <c r="W45" s="38"/>
      <c r="X45" s="36"/>
      <c r="Y45" s="41"/>
      <c r="Z45" s="1"/>
      <c r="AA45" s="1">
        <v>3.5</v>
      </c>
      <c r="AB45" s="1"/>
    </row>
    <row r="46" spans="1:28">
      <c r="A46" s="5">
        <v>43709</v>
      </c>
      <c r="B46" s="6"/>
      <c r="C46" s="23"/>
      <c r="D46" s="23"/>
      <c r="E46" s="6"/>
      <c r="F46" s="6"/>
      <c r="H46" s="29"/>
      <c r="I46" s="29"/>
      <c r="J46" s="29"/>
      <c r="K46" s="29"/>
      <c r="L46" s="29"/>
      <c r="M46" s="29"/>
      <c r="O46" s="20"/>
      <c r="P46" s="10"/>
      <c r="Q46" s="33"/>
      <c r="R46" s="36"/>
      <c r="S46" s="34"/>
      <c r="T46" s="10"/>
      <c r="U46" s="33"/>
      <c r="V46" s="36"/>
      <c r="W46" s="38"/>
      <c r="X46" s="36"/>
      <c r="Y46" s="41"/>
      <c r="Z46" s="1"/>
      <c r="AA46" s="1">
        <v>3.5</v>
      </c>
      <c r="AB46" s="1"/>
    </row>
    <row r="47" spans="1:28">
      <c r="A47" s="5">
        <v>43739</v>
      </c>
      <c r="B47" s="6"/>
      <c r="C47" s="23"/>
      <c r="D47" s="23"/>
      <c r="E47" s="6"/>
      <c r="F47" s="6"/>
      <c r="H47" s="29"/>
      <c r="I47" s="29"/>
      <c r="J47" s="29"/>
      <c r="K47" s="29"/>
      <c r="L47" s="29"/>
      <c r="M47" s="29"/>
      <c r="O47" s="20"/>
      <c r="P47" s="10"/>
      <c r="Q47" s="33"/>
      <c r="R47" s="36"/>
      <c r="S47" s="34"/>
      <c r="T47" s="10"/>
      <c r="U47" s="33"/>
      <c r="V47" s="36"/>
      <c r="W47" s="38"/>
      <c r="X47" s="36"/>
      <c r="Y47" s="41"/>
      <c r="Z47" s="1"/>
      <c r="AA47" s="1">
        <v>3.5</v>
      </c>
      <c r="AB47" s="1"/>
    </row>
    <row r="48" spans="1:28">
      <c r="A48" s="5">
        <v>43770</v>
      </c>
      <c r="B48" s="6"/>
      <c r="C48" s="23"/>
      <c r="D48" s="23"/>
      <c r="E48" s="6"/>
      <c r="F48" s="6"/>
      <c r="H48" s="29"/>
      <c r="I48" s="29"/>
      <c r="J48" s="29"/>
      <c r="K48" s="29"/>
      <c r="L48" s="29"/>
      <c r="M48" s="29"/>
      <c r="O48" s="20"/>
      <c r="P48" s="10"/>
      <c r="Q48" s="33"/>
      <c r="R48" s="36"/>
      <c r="S48" s="34"/>
      <c r="T48" s="10"/>
      <c r="U48" s="33"/>
      <c r="V48" s="36"/>
      <c r="W48" s="38"/>
      <c r="X48" s="36"/>
      <c r="Y48" s="41"/>
      <c r="Z48" s="1"/>
      <c r="AA48" s="1">
        <v>3.5</v>
      </c>
      <c r="AB48" s="1"/>
    </row>
    <row r="49" spans="1:28">
      <c r="A49" s="5">
        <v>43800</v>
      </c>
      <c r="B49" s="6"/>
      <c r="C49" s="23"/>
      <c r="D49" s="23"/>
      <c r="E49" s="6"/>
      <c r="F49" s="6"/>
      <c r="H49" s="29"/>
      <c r="I49" s="29"/>
      <c r="J49" s="29"/>
      <c r="K49" s="29"/>
      <c r="L49" s="29"/>
      <c r="M49" s="29"/>
      <c r="O49" s="20"/>
      <c r="P49" s="10"/>
      <c r="Q49" s="33"/>
      <c r="R49" s="36"/>
      <c r="S49" s="34"/>
      <c r="T49" s="10"/>
      <c r="U49" s="33"/>
      <c r="V49" s="36"/>
      <c r="W49" s="38"/>
      <c r="X49" s="36"/>
      <c r="Y49" s="41"/>
      <c r="Z49" s="1"/>
      <c r="AA49" s="1">
        <v>3.5</v>
      </c>
      <c r="AB49" s="1"/>
    </row>
    <row r="50" spans="1:28">
      <c r="A50" s="5">
        <v>43831</v>
      </c>
      <c r="B50" s="6"/>
      <c r="C50" s="23"/>
      <c r="D50" s="23"/>
      <c r="E50" s="6"/>
      <c r="F50" s="6"/>
      <c r="H50" s="29"/>
      <c r="I50" s="29"/>
      <c r="J50" s="29"/>
      <c r="K50" s="29"/>
      <c r="L50" s="29"/>
      <c r="M50" s="29"/>
      <c r="O50" s="20"/>
      <c r="P50" s="10"/>
      <c r="Q50" s="33"/>
      <c r="R50" s="36"/>
      <c r="S50" s="34"/>
      <c r="T50" s="10"/>
      <c r="U50" s="33"/>
      <c r="V50" s="36"/>
      <c r="W50" s="38"/>
      <c r="X50" s="36"/>
      <c r="Y50" s="41"/>
      <c r="Z50" s="1"/>
      <c r="AA50" s="1"/>
      <c r="AB50" s="1">
        <v>3</v>
      </c>
    </row>
    <row r="51" spans="1:28">
      <c r="A51" s="5">
        <v>43862</v>
      </c>
      <c r="B51" s="6"/>
      <c r="C51" s="23"/>
      <c r="D51" s="23"/>
      <c r="E51" s="6"/>
      <c r="F51" s="6"/>
      <c r="H51" s="29"/>
      <c r="I51" s="29"/>
      <c r="J51" s="29"/>
      <c r="K51" s="29"/>
      <c r="L51" s="29"/>
      <c r="M51" s="29"/>
      <c r="O51" s="20"/>
      <c r="P51" s="10"/>
      <c r="Q51" s="33"/>
      <c r="R51" s="36"/>
      <c r="S51" s="34"/>
      <c r="T51" s="10"/>
      <c r="U51" s="33"/>
      <c r="V51" s="36"/>
      <c r="W51" s="38"/>
      <c r="X51" s="36"/>
      <c r="Y51" s="41"/>
      <c r="Z51" s="1"/>
      <c r="AA51" s="1"/>
      <c r="AB51" s="1">
        <v>3</v>
      </c>
    </row>
    <row r="52" spans="1:28">
      <c r="A52" s="5">
        <v>43891</v>
      </c>
      <c r="B52" s="6"/>
      <c r="C52" s="23"/>
      <c r="D52" s="23"/>
      <c r="E52" s="6"/>
      <c r="F52" s="6"/>
      <c r="H52" s="29"/>
      <c r="I52" s="29"/>
      <c r="J52" s="29"/>
      <c r="K52" s="29"/>
      <c r="L52" s="29"/>
      <c r="M52" s="29"/>
      <c r="O52" s="20"/>
      <c r="P52" s="10"/>
      <c r="Q52" s="33"/>
      <c r="R52" s="36"/>
      <c r="S52" s="34"/>
      <c r="T52" s="10"/>
      <c r="U52" s="33"/>
      <c r="V52" s="36"/>
      <c r="W52" s="38"/>
      <c r="X52" s="36"/>
      <c r="Y52" s="41"/>
      <c r="Z52" s="1"/>
      <c r="AA52" s="1"/>
      <c r="AB52" s="1">
        <v>3</v>
      </c>
    </row>
    <row r="53" spans="1:28">
      <c r="A53" s="5">
        <v>43922</v>
      </c>
      <c r="B53" s="6"/>
      <c r="C53" s="23"/>
      <c r="D53" s="23"/>
      <c r="E53" s="6"/>
      <c r="F53" s="6"/>
      <c r="H53" s="29"/>
      <c r="I53" s="29"/>
      <c r="J53" s="29"/>
      <c r="K53" s="29"/>
      <c r="L53" s="29"/>
      <c r="M53" s="29"/>
      <c r="O53" s="20"/>
      <c r="P53" s="10"/>
      <c r="Q53" s="33"/>
      <c r="R53" s="36"/>
      <c r="S53" s="34"/>
      <c r="T53" s="10"/>
      <c r="U53" s="33"/>
      <c r="V53" s="36"/>
      <c r="W53" s="38"/>
      <c r="X53" s="36"/>
      <c r="Y53" s="41"/>
      <c r="Z53" s="1"/>
      <c r="AA53" s="1"/>
      <c r="AB53" s="1">
        <v>3</v>
      </c>
    </row>
    <row r="54" spans="1:28">
      <c r="A54" s="5">
        <v>43952</v>
      </c>
      <c r="B54" s="6"/>
      <c r="C54" s="23"/>
      <c r="D54" s="23"/>
      <c r="E54" s="6"/>
      <c r="F54" s="6"/>
      <c r="H54" s="29"/>
      <c r="I54" s="29"/>
      <c r="J54" s="29"/>
      <c r="K54" s="29"/>
      <c r="L54" s="29"/>
      <c r="M54" s="29"/>
      <c r="O54" s="20"/>
      <c r="P54" s="10"/>
      <c r="Q54" s="33"/>
      <c r="R54" s="36"/>
      <c r="S54" s="34"/>
      <c r="T54" s="10"/>
      <c r="U54" s="33"/>
      <c r="V54" s="36"/>
      <c r="W54" s="38"/>
      <c r="X54" s="36"/>
      <c r="Y54" s="41"/>
      <c r="Z54" s="1"/>
      <c r="AA54" s="1"/>
      <c r="AB54" s="1">
        <v>3</v>
      </c>
    </row>
    <row r="55" spans="1:28">
      <c r="A55" s="5">
        <v>43983</v>
      </c>
      <c r="B55" s="6"/>
      <c r="C55" s="23"/>
      <c r="D55" s="23"/>
      <c r="E55" s="6"/>
      <c r="F55" s="6"/>
      <c r="H55" s="29"/>
      <c r="I55" s="29"/>
      <c r="J55" s="29"/>
      <c r="K55" s="29"/>
      <c r="L55" s="29"/>
      <c r="M55" s="29"/>
      <c r="O55" s="20"/>
      <c r="P55" s="10"/>
      <c r="Q55" s="33"/>
      <c r="R55" s="36"/>
      <c r="S55" s="34"/>
      <c r="T55" s="10"/>
      <c r="U55" s="33"/>
      <c r="V55" s="36"/>
      <c r="W55" s="38"/>
      <c r="X55" s="36"/>
      <c r="Y55" s="41"/>
      <c r="Z55" s="1"/>
      <c r="AA55" s="1"/>
      <c r="AB55" s="1">
        <v>3</v>
      </c>
    </row>
    <row r="56" spans="1:28">
      <c r="A56" s="5">
        <v>44013</v>
      </c>
      <c r="B56" s="6"/>
      <c r="C56" s="23"/>
      <c r="D56" s="23"/>
      <c r="E56" s="6"/>
      <c r="F56" s="6"/>
      <c r="H56" s="29"/>
      <c r="I56" s="29"/>
      <c r="J56" s="29"/>
      <c r="K56" s="29"/>
      <c r="L56" s="29"/>
      <c r="M56" s="29"/>
      <c r="O56" s="20"/>
      <c r="P56" s="10"/>
      <c r="Q56" s="33"/>
      <c r="R56" s="36"/>
      <c r="S56" s="34"/>
      <c r="T56" s="10"/>
      <c r="U56" s="33"/>
      <c r="V56" s="36"/>
      <c r="W56" s="38"/>
      <c r="X56" s="36"/>
      <c r="Y56" s="41"/>
      <c r="Z56" s="1"/>
      <c r="AA56" s="1"/>
      <c r="AB56" s="1">
        <v>3</v>
      </c>
    </row>
    <row r="57" spans="1:28">
      <c r="A57" s="5">
        <v>44044</v>
      </c>
      <c r="B57" s="6"/>
      <c r="C57" s="23"/>
      <c r="D57" s="23"/>
      <c r="E57" s="6"/>
      <c r="F57" s="6"/>
      <c r="H57" s="29"/>
      <c r="I57" s="29"/>
      <c r="J57" s="29"/>
      <c r="K57" s="29"/>
      <c r="L57" s="29"/>
      <c r="M57" s="29"/>
      <c r="O57" s="20"/>
      <c r="P57" s="10"/>
      <c r="Q57" s="33"/>
      <c r="R57" s="36"/>
      <c r="S57" s="34"/>
      <c r="T57" s="10"/>
      <c r="U57" s="33"/>
      <c r="V57" s="36"/>
      <c r="W57" s="38"/>
      <c r="X57" s="36"/>
      <c r="Y57" s="41"/>
      <c r="Z57" s="1"/>
      <c r="AA57" s="1"/>
      <c r="AB57" s="1">
        <v>3</v>
      </c>
    </row>
    <row r="58" spans="1:28">
      <c r="A58" s="5">
        <v>44075</v>
      </c>
      <c r="B58" s="6"/>
      <c r="C58" s="21">
        <f>B58*0.8</f>
        <v>0</v>
      </c>
      <c r="D58" s="21">
        <f>B58*0.2</f>
        <v>0</v>
      </c>
      <c r="E58" s="6"/>
      <c r="F58" s="6"/>
      <c r="H58" s="43"/>
      <c r="I58" s="29">
        <v>1</v>
      </c>
      <c r="J58" s="29"/>
      <c r="K58" s="29"/>
      <c r="L58" s="29"/>
      <c r="M58" s="29"/>
      <c r="O58" s="20">
        <f>SUM(C58:F58)</f>
        <v>0</v>
      </c>
      <c r="P58" s="10">
        <f>SUM(O47:O58)</f>
        <v>0</v>
      </c>
      <c r="Q58" s="33">
        <f>SUM(H47:I58)</f>
        <v>1</v>
      </c>
      <c r="R58" s="36" t="e">
        <f>(Q58*1000000)/P58</f>
        <v>#DIV/0!</v>
      </c>
      <c r="S58" s="34">
        <f>SUM(C58,E58:F58)</f>
        <v>0</v>
      </c>
      <c r="T58" s="10">
        <f>SUM(S47:S58)</f>
        <v>0</v>
      </c>
      <c r="U58" s="33">
        <f>SUM(H47:I58)</f>
        <v>1</v>
      </c>
      <c r="V58" s="36" t="e">
        <f>(U58*1000000)/T58</f>
        <v>#DIV/0!</v>
      </c>
      <c r="W58" s="38">
        <f>SUM(H47:H58)</f>
        <v>0</v>
      </c>
      <c r="X58" s="36" t="e">
        <f>(W58*100000)/P58</f>
        <v>#DIV/0!</v>
      </c>
      <c r="Y58" s="41"/>
      <c r="Z58" s="1"/>
      <c r="AA58" s="1"/>
      <c r="AB58" s="1">
        <v>3</v>
      </c>
    </row>
  </sheetData>
  <phoneticPr fontId="9" type="noConversion"/>
  <conditionalFormatting sqref="H2:M58">
    <cfRule type="cellIs" dxfId="19" priority="1" operator="greaterThan">
      <formula>0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F0"/>
  </sheetPr>
  <dimension ref="A1:AA58"/>
  <sheetViews>
    <sheetView zoomScale="85" zoomScaleNormal="85" workbookViewId="0">
      <pane ySplit="1" topLeftCell="A47" activePane="bottomLeft" state="frozen"/>
      <selection activeCell="W54" sqref="W54:W58"/>
      <selection pane="bottomLeft" activeCell="W54" sqref="W54:W58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7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</row>
    <row r="2" spans="1:27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</row>
    <row r="3" spans="1:27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</row>
    <row r="4" spans="1:27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</row>
    <row r="5" spans="1:27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</row>
    <row r="6" spans="1:27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</row>
    <row r="7" spans="1:27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</row>
    <row r="8" spans="1:27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</row>
    <row r="9" spans="1:27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</row>
    <row r="10" spans="1:27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</row>
    <row r="11" spans="1:27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</row>
    <row r="12" spans="1:27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</row>
    <row r="13" spans="1:27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</row>
    <row r="14" spans="1:27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</row>
    <row r="15" spans="1:27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</row>
    <row r="16" spans="1:27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</row>
    <row r="17" spans="1:27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</row>
    <row r="18" spans="1:27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</row>
    <row r="19" spans="1:27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</row>
    <row r="20" spans="1:27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</row>
    <row r="21" spans="1:27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</row>
    <row r="22" spans="1:27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</row>
    <row r="23" spans="1:27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</row>
    <row r="24" spans="1:27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</row>
    <row r="25" spans="1:27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</row>
    <row r="26" spans="1:27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</row>
    <row r="27" spans="1:27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</row>
    <row r="28" spans="1:27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</row>
    <row r="29" spans="1:27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</row>
    <row r="30" spans="1:27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</row>
    <row r="31" spans="1:27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</row>
    <row r="32" spans="1:27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</row>
    <row r="33" spans="1:27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</row>
    <row r="34" spans="1:27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</row>
    <row r="35" spans="1:27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</row>
    <row r="36" spans="1:27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</row>
    <row r="37" spans="1:27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</row>
    <row r="38" spans="1:27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</row>
    <row r="39" spans="1:27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</row>
    <row r="40" spans="1:27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</row>
    <row r="41" spans="1:27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</row>
    <row r="42" spans="1:27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</row>
    <row r="43" spans="1:27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</row>
    <row r="44" spans="1:27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</row>
    <row r="45" spans="1:27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</row>
    <row r="46" spans="1:27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</row>
    <row r="47" spans="1:27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</row>
    <row r="48" spans="1:27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</row>
    <row r="49" spans="1:27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</row>
    <row r="50" spans="1:27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</row>
    <row r="51" spans="1:27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</row>
    <row r="52" spans="1:27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</row>
    <row r="53" spans="1:27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</row>
    <row r="54" spans="1:27" ht="15.6">
      <c r="A54" s="5">
        <v>43952</v>
      </c>
      <c r="B54" s="22">
        <v>198</v>
      </c>
      <c r="C54" s="22">
        <v>121</v>
      </c>
      <c r="D54" s="7">
        <f>'HK5314'!E54</f>
        <v>0</v>
      </c>
      <c r="E54" s="7">
        <f>'HK5314'!F54</f>
        <v>0</v>
      </c>
      <c r="G54" s="31">
        <f>'HK5314'!H54</f>
        <v>0</v>
      </c>
      <c r="H54" s="31">
        <f>'HK5314'!I54</f>
        <v>0</v>
      </c>
      <c r="I54" s="31">
        <f>'HK5314'!J54</f>
        <v>0</v>
      </c>
      <c r="J54" s="31">
        <f>'HK5314'!K54</f>
        <v>0</v>
      </c>
      <c r="K54" s="31">
        <f>'HK5314'!L54</f>
        <v>0</v>
      </c>
      <c r="L54" s="31">
        <f>'HK5314'!M54</f>
        <v>0</v>
      </c>
      <c r="N54" s="20">
        <f>SUM(B54:E54)</f>
        <v>319</v>
      </c>
      <c r="O54" s="10">
        <f>SUM(N43:N54)</f>
        <v>319</v>
      </c>
      <c r="P54" s="33">
        <f>SUM(G43:H54)</f>
        <v>0</v>
      </c>
      <c r="Q54" s="36">
        <f>(P54*1000000)/O54</f>
        <v>0</v>
      </c>
      <c r="R54" s="34">
        <f>SUM(B54,D54:E54)</f>
        <v>198</v>
      </c>
      <c r="S54" s="10">
        <f>SUM(R43:R54)</f>
        <v>198</v>
      </c>
      <c r="T54" s="33">
        <f>SUM(G43:H54)</f>
        <v>0</v>
      </c>
      <c r="U54" s="36">
        <f>(T54*1000000)/S54</f>
        <v>0</v>
      </c>
      <c r="V54" s="38">
        <f>SUM(G43:G54)</f>
        <v>0</v>
      </c>
      <c r="W54" s="36">
        <f>(V54*100000)/O54</f>
        <v>0</v>
      </c>
      <c r="X54" s="41"/>
      <c r="Y54" s="1"/>
      <c r="Z54" s="1"/>
      <c r="AA54" s="1">
        <v>3</v>
      </c>
    </row>
    <row r="55" spans="1:27" ht="15.6">
      <c r="A55" s="5">
        <v>43983</v>
      </c>
      <c r="B55" s="22">
        <v>792</v>
      </c>
      <c r="C55" s="22">
        <v>225</v>
      </c>
      <c r="D55" s="7">
        <f>'HK5314'!E55</f>
        <v>0</v>
      </c>
      <c r="E55" s="7">
        <f>'HK5314'!F55</f>
        <v>0</v>
      </c>
      <c r="G55" s="31">
        <f>'HK5314'!H55</f>
        <v>0</v>
      </c>
      <c r="H55" s="31">
        <f>'HK5314'!I55</f>
        <v>0</v>
      </c>
      <c r="I55" s="31">
        <f>'HK5314'!J55</f>
        <v>0</v>
      </c>
      <c r="J55" s="31">
        <f>'HK5314'!K55</f>
        <v>0</v>
      </c>
      <c r="K55" s="31">
        <f>'HK5314'!L55</f>
        <v>0</v>
      </c>
      <c r="L55" s="31">
        <f>'HK5314'!M55</f>
        <v>0</v>
      </c>
      <c r="N55" s="20">
        <f>SUM(B55:E55)</f>
        <v>1017</v>
      </c>
      <c r="O55" s="10">
        <f>SUM(N44:N55)</f>
        <v>1336</v>
      </c>
      <c r="P55" s="33">
        <f>SUM(G44:H55)</f>
        <v>0</v>
      </c>
      <c r="Q55" s="36">
        <f>(P55*1000000)/O55</f>
        <v>0</v>
      </c>
      <c r="R55" s="34">
        <f>SUM(B55,D55:E55)</f>
        <v>792</v>
      </c>
      <c r="S55" s="10">
        <f>SUM(R44:R55)</f>
        <v>990</v>
      </c>
      <c r="T55" s="33">
        <f>SUM(G44:H55)</f>
        <v>0</v>
      </c>
      <c r="U55" s="36">
        <f>(T55*1000000)/S55</f>
        <v>0</v>
      </c>
      <c r="V55" s="38">
        <f>SUM(G44:G55)</f>
        <v>0</v>
      </c>
      <c r="W55" s="36">
        <f>(V55*100000)/O55</f>
        <v>0</v>
      </c>
      <c r="X55" s="41"/>
      <c r="Y55" s="1"/>
      <c r="Z55" s="1"/>
      <c r="AA55" s="1">
        <v>3</v>
      </c>
    </row>
    <row r="56" spans="1:27" ht="15.6">
      <c r="A56" s="5">
        <v>44013</v>
      </c>
      <c r="B56" s="22">
        <v>1998</v>
      </c>
      <c r="C56" s="22">
        <v>234</v>
      </c>
      <c r="D56" s="7">
        <f>'HK5314'!E56</f>
        <v>0</v>
      </c>
      <c r="E56" s="7">
        <f>'HK5314'!F56</f>
        <v>0</v>
      </c>
      <c r="G56" s="31">
        <f>'HK5314'!H56</f>
        <v>0</v>
      </c>
      <c r="H56" s="31">
        <f>'HK5314'!I56</f>
        <v>0</v>
      </c>
      <c r="I56" s="31">
        <f>'HK5314'!J56</f>
        <v>0</v>
      </c>
      <c r="J56" s="31">
        <f>'HK5314'!K56</f>
        <v>0</v>
      </c>
      <c r="K56" s="31">
        <f>'HK5314'!L56</f>
        <v>0</v>
      </c>
      <c r="L56" s="31">
        <f>'HK5314'!M56</f>
        <v>0</v>
      </c>
      <c r="N56" s="20">
        <f>SUM(B56:E56)</f>
        <v>2232</v>
      </c>
      <c r="O56" s="10">
        <f>SUM(N45:N56)</f>
        <v>3568</v>
      </c>
      <c r="P56" s="33">
        <f>SUM(G45:H56)</f>
        <v>0</v>
      </c>
      <c r="Q56" s="36">
        <f>(P56*1000000)/O56</f>
        <v>0</v>
      </c>
      <c r="R56" s="34">
        <f>SUM(B56,D56:E56)</f>
        <v>1998</v>
      </c>
      <c r="S56" s="10">
        <f>SUM(R45:R56)</f>
        <v>2988</v>
      </c>
      <c r="T56" s="33">
        <f>SUM(G45:H56)</f>
        <v>0</v>
      </c>
      <c r="U56" s="36">
        <f>(T56*1000000)/S56</f>
        <v>0</v>
      </c>
      <c r="V56" s="38">
        <f>SUM(G45:G56)</f>
        <v>0</v>
      </c>
      <c r="W56" s="36">
        <f>(V56*100000)/O56</f>
        <v>0</v>
      </c>
      <c r="X56" s="41"/>
      <c r="Y56" s="1"/>
      <c r="Z56" s="1"/>
      <c r="AA56" s="1">
        <v>3</v>
      </c>
    </row>
    <row r="57" spans="1:27" ht="15.6">
      <c r="A57" s="5">
        <v>44044</v>
      </c>
      <c r="B57" s="22">
        <v>3303</v>
      </c>
      <c r="C57" s="22">
        <v>153</v>
      </c>
      <c r="D57" s="7">
        <f>'HK5314'!E57</f>
        <v>0</v>
      </c>
      <c r="E57" s="7">
        <f>'HK5314'!F57</f>
        <v>0</v>
      </c>
      <c r="G57" s="31">
        <f>'HK5314'!H57</f>
        <v>0</v>
      </c>
      <c r="H57" s="31">
        <f>'HK5314'!I57</f>
        <v>0</v>
      </c>
      <c r="I57" s="31">
        <f>'HK5314'!J57</f>
        <v>0</v>
      </c>
      <c r="J57" s="31">
        <f>'HK5314'!K57</f>
        <v>0</v>
      </c>
      <c r="K57" s="31">
        <f>'HK5314'!L57</f>
        <v>0</v>
      </c>
      <c r="L57" s="31">
        <f>'HK5314'!M57</f>
        <v>0</v>
      </c>
      <c r="N57" s="20">
        <f>SUM(B57:E57)</f>
        <v>3456</v>
      </c>
      <c r="O57" s="10">
        <f>SUM(N46:N57)</f>
        <v>7024</v>
      </c>
      <c r="P57" s="33">
        <f>SUM(G46:H57)</f>
        <v>0</v>
      </c>
      <c r="Q57" s="36">
        <f>(P57*1000000)/O57</f>
        <v>0</v>
      </c>
      <c r="R57" s="34">
        <f>SUM(B57,D57:E57)</f>
        <v>3303</v>
      </c>
      <c r="S57" s="10">
        <f>SUM(R46:R57)</f>
        <v>6291</v>
      </c>
      <c r="T57" s="33">
        <f>SUM(G46:H57)</f>
        <v>0</v>
      </c>
      <c r="U57" s="36">
        <f>(T57*1000000)/S57</f>
        <v>0</v>
      </c>
      <c r="V57" s="38">
        <f>SUM(G46:G57)</f>
        <v>0</v>
      </c>
      <c r="W57" s="36">
        <f>(V57*100000)/O57</f>
        <v>0</v>
      </c>
      <c r="X57" s="41"/>
      <c r="Y57" s="1"/>
      <c r="Z57" s="1"/>
      <c r="AA57" s="1">
        <v>3</v>
      </c>
    </row>
    <row r="58" spans="1:27" ht="15.6">
      <c r="A58" s="5">
        <v>44075</v>
      </c>
      <c r="B58" s="29"/>
      <c r="C58" s="29"/>
      <c r="D58" s="7">
        <f>'HK5314'!E58</f>
        <v>0</v>
      </c>
      <c r="E58" s="7">
        <f>'HK5314'!F58</f>
        <v>0</v>
      </c>
      <c r="G58" s="31">
        <f>'HK5314'!H58</f>
        <v>0</v>
      </c>
      <c r="H58" s="31">
        <f>'HK5314'!I58</f>
        <v>1</v>
      </c>
      <c r="I58" s="31">
        <f>'HK5314'!J58</f>
        <v>0</v>
      </c>
      <c r="J58" s="31">
        <f>'HK5314'!K58</f>
        <v>0</v>
      </c>
      <c r="K58" s="31">
        <f>'HK5314'!L58</f>
        <v>0</v>
      </c>
      <c r="L58" s="31">
        <f>'HK5314'!M58</f>
        <v>0</v>
      </c>
      <c r="N58" s="20">
        <f>SUM(B58:E58)</f>
        <v>0</v>
      </c>
      <c r="O58" s="10">
        <f>SUM(N47:N58)</f>
        <v>7024</v>
      </c>
      <c r="P58" s="33">
        <f>SUM(G47:H58)</f>
        <v>1</v>
      </c>
      <c r="Q58" s="36">
        <f>(P58*1000000)/O58</f>
        <v>142.36902050113895</v>
      </c>
      <c r="R58" s="34">
        <f>SUM(B58,D58:E58)</f>
        <v>0</v>
      </c>
      <c r="S58" s="10">
        <f>SUM(R47:R58)</f>
        <v>6291</v>
      </c>
      <c r="T58" s="33">
        <f>SUM(G47:H58)</f>
        <v>1</v>
      </c>
      <c r="U58" s="36">
        <f>(T58*1000000)/S58</f>
        <v>158.95724050230487</v>
      </c>
      <c r="V58" s="38">
        <f>SUM(G47:G58)</f>
        <v>0</v>
      </c>
      <c r="W58" s="36">
        <f>(V58*100000)/O58</f>
        <v>0</v>
      </c>
      <c r="X58" s="41"/>
      <c r="Y58" s="1"/>
      <c r="Z58" s="1"/>
      <c r="AA58" s="1">
        <v>3</v>
      </c>
    </row>
  </sheetData>
  <phoneticPr fontId="9" type="noConversion"/>
  <conditionalFormatting sqref="G2:L58">
    <cfRule type="cellIs" dxfId="1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0.59999389629810485"/>
  </sheetPr>
  <dimension ref="A1:AB61"/>
  <sheetViews>
    <sheetView zoomScale="85" zoomScaleNormal="85" workbookViewId="0">
      <pane ySplit="1" topLeftCell="A44" activePane="bottomLeft" state="frozen"/>
      <selection activeCell="O89" sqref="O89"/>
      <selection pane="bottomLeft" activeCell="O89" sqref="O89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/>
      <c r="P2" s="10"/>
      <c r="Q2" s="33"/>
      <c r="R2" s="36"/>
      <c r="S2" s="34"/>
      <c r="T2" s="10"/>
      <c r="U2" s="33"/>
      <c r="V2" s="36"/>
      <c r="W2" s="38"/>
      <c r="X2" s="36"/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/>
      <c r="P3" s="10"/>
      <c r="Q3" s="33"/>
      <c r="R3" s="36"/>
      <c r="S3" s="34"/>
      <c r="T3" s="10"/>
      <c r="U3" s="33"/>
      <c r="V3" s="36"/>
      <c r="W3" s="38"/>
      <c r="X3" s="36"/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/>
      <c r="P4" s="10"/>
      <c r="Q4" s="33"/>
      <c r="R4" s="36"/>
      <c r="S4" s="34"/>
      <c r="T4" s="10"/>
      <c r="U4" s="33"/>
      <c r="V4" s="36"/>
      <c r="W4" s="38"/>
      <c r="X4" s="36"/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/>
      <c r="P5" s="10"/>
      <c r="Q5" s="33"/>
      <c r="R5" s="36"/>
      <c r="S5" s="34"/>
      <c r="T5" s="10"/>
      <c r="U5" s="33"/>
      <c r="V5" s="36"/>
      <c r="W5" s="38"/>
      <c r="X5" s="36"/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/>
      <c r="P6" s="10"/>
      <c r="Q6" s="33"/>
      <c r="R6" s="36"/>
      <c r="S6" s="34"/>
      <c r="T6" s="10"/>
      <c r="U6" s="33"/>
      <c r="V6" s="36"/>
      <c r="W6" s="38"/>
      <c r="X6" s="36"/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/>
      <c r="P7" s="10"/>
      <c r="Q7" s="33"/>
      <c r="R7" s="36"/>
      <c r="S7" s="34"/>
      <c r="T7" s="10"/>
      <c r="U7" s="33"/>
      <c r="V7" s="36"/>
      <c r="W7" s="38"/>
      <c r="X7" s="36"/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/>
      <c r="P8" s="10"/>
      <c r="Q8" s="33"/>
      <c r="R8" s="36"/>
      <c r="S8" s="34"/>
      <c r="T8" s="10"/>
      <c r="U8" s="33"/>
      <c r="V8" s="36"/>
      <c r="W8" s="38"/>
      <c r="X8" s="36"/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/>
      <c r="P9" s="10"/>
      <c r="Q9" s="33"/>
      <c r="R9" s="36"/>
      <c r="S9" s="34"/>
      <c r="T9" s="10"/>
      <c r="U9" s="33"/>
      <c r="V9" s="36"/>
      <c r="W9" s="38"/>
      <c r="X9" s="36"/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/>
      <c r="P10" s="10"/>
      <c r="Q10" s="33"/>
      <c r="R10" s="36"/>
      <c r="S10" s="34"/>
      <c r="T10" s="10"/>
      <c r="U10" s="33"/>
      <c r="V10" s="36"/>
      <c r="W10" s="38"/>
      <c r="X10" s="36"/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/>
      <c r="P11" s="10"/>
      <c r="Q11" s="33"/>
      <c r="R11" s="36"/>
      <c r="S11" s="34"/>
      <c r="T11" s="10"/>
      <c r="U11" s="33"/>
      <c r="V11" s="36"/>
      <c r="W11" s="38"/>
      <c r="X11" s="36"/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/>
      <c r="P12" s="10"/>
      <c r="Q12" s="33"/>
      <c r="R12" s="36"/>
      <c r="S12" s="34"/>
      <c r="T12" s="10"/>
      <c r="U12" s="33"/>
      <c r="V12" s="36"/>
      <c r="W12" s="38"/>
      <c r="X12" s="36"/>
      <c r="Y12" s="40"/>
      <c r="Z12" s="12"/>
      <c r="AA12" s="12"/>
      <c r="AB12" s="12"/>
    </row>
    <row r="13" spans="1:28" ht="15.6">
      <c r="A13" s="5">
        <v>42705</v>
      </c>
      <c r="B13" s="13"/>
      <c r="C13" s="23"/>
      <c r="D13" s="23"/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/>
      <c r="P13" s="10"/>
      <c r="Q13" s="33"/>
      <c r="R13" s="36"/>
      <c r="S13" s="34"/>
      <c r="T13" s="10"/>
      <c r="U13" s="33"/>
      <c r="V13" s="36"/>
      <c r="W13" s="38"/>
      <c r="X13" s="36"/>
      <c r="Y13" s="40"/>
      <c r="Z13" s="12"/>
      <c r="AA13" s="12"/>
      <c r="AB13" s="12"/>
    </row>
    <row r="14" spans="1:28" ht="15.6">
      <c r="A14" s="5">
        <v>42736</v>
      </c>
      <c r="B14" s="6"/>
      <c r="C14" s="23"/>
      <c r="D14" s="23"/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/>
      <c r="P14" s="10"/>
      <c r="Q14" s="33"/>
      <c r="R14" s="36"/>
      <c r="S14" s="34"/>
      <c r="T14" s="10"/>
      <c r="U14" s="33"/>
      <c r="V14" s="36"/>
      <c r="W14" s="38"/>
      <c r="X14" s="36"/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/>
      <c r="D15" s="23"/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/>
      <c r="P15" s="10"/>
      <c r="Q15" s="33"/>
      <c r="R15" s="36"/>
      <c r="S15" s="34"/>
      <c r="T15" s="10"/>
      <c r="U15" s="33"/>
      <c r="V15" s="36"/>
      <c r="W15" s="38"/>
      <c r="X15" s="36"/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/>
      <c r="D16" s="23"/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/>
      <c r="P16" s="10"/>
      <c r="Q16" s="33"/>
      <c r="R16" s="36"/>
      <c r="S16" s="34"/>
      <c r="T16" s="10"/>
      <c r="U16" s="33"/>
      <c r="V16" s="36"/>
      <c r="W16" s="38"/>
      <c r="X16" s="36"/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/>
      <c r="D17" s="23"/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/>
      <c r="P17" s="10"/>
      <c r="Q17" s="33"/>
      <c r="R17" s="36"/>
      <c r="S17" s="34"/>
      <c r="T17" s="10"/>
      <c r="U17" s="33"/>
      <c r="V17" s="36"/>
      <c r="W17" s="38"/>
      <c r="X17" s="36"/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/>
      <c r="D18" s="23"/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/>
      <c r="P18" s="10"/>
      <c r="Q18" s="33"/>
      <c r="R18" s="36"/>
      <c r="S18" s="34"/>
      <c r="T18" s="10"/>
      <c r="U18" s="33"/>
      <c r="V18" s="36"/>
      <c r="W18" s="38"/>
      <c r="X18" s="36"/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/>
      <c r="D19" s="23"/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/>
      <c r="P19" s="10"/>
      <c r="Q19" s="33"/>
      <c r="R19" s="36"/>
      <c r="S19" s="34"/>
      <c r="T19" s="10"/>
      <c r="U19" s="33"/>
      <c r="V19" s="36"/>
      <c r="W19" s="38"/>
      <c r="X19" s="36"/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/>
      <c r="D20" s="23"/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/>
      <c r="P20" s="10"/>
      <c r="Q20" s="33"/>
      <c r="R20" s="36"/>
      <c r="S20" s="34"/>
      <c r="T20" s="10"/>
      <c r="U20" s="33"/>
      <c r="V20" s="36"/>
      <c r="W20" s="38"/>
      <c r="X20" s="36"/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/>
      <c r="D21" s="23"/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/>
      <c r="P21" s="10"/>
      <c r="Q21" s="33"/>
      <c r="R21" s="36"/>
      <c r="S21" s="34"/>
      <c r="T21" s="10"/>
      <c r="U21" s="33"/>
      <c r="V21" s="36"/>
      <c r="W21" s="38"/>
      <c r="X21" s="36"/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/>
      <c r="D22" s="23"/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/>
      <c r="P22" s="10"/>
      <c r="Q22" s="33"/>
      <c r="R22" s="36"/>
      <c r="S22" s="34"/>
      <c r="T22" s="10"/>
      <c r="U22" s="33"/>
      <c r="V22" s="36"/>
      <c r="W22" s="38"/>
      <c r="X22" s="36"/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/>
      <c r="D23" s="23"/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/>
      <c r="P23" s="10"/>
      <c r="Q23" s="33"/>
      <c r="R23" s="36"/>
      <c r="S23" s="34"/>
      <c r="T23" s="10"/>
      <c r="U23" s="33"/>
      <c r="V23" s="36"/>
      <c r="W23" s="38"/>
      <c r="X23" s="36"/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/>
      <c r="D24" s="23"/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/>
      <c r="P24" s="10"/>
      <c r="Q24" s="33"/>
      <c r="R24" s="36"/>
      <c r="S24" s="34"/>
      <c r="T24" s="10"/>
      <c r="U24" s="33"/>
      <c r="V24" s="36"/>
      <c r="W24" s="38"/>
      <c r="X24" s="36"/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/>
      <c r="D25" s="23"/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/>
      <c r="P25" s="10"/>
      <c r="Q25" s="33"/>
      <c r="R25" s="36"/>
      <c r="S25" s="34"/>
      <c r="T25" s="10"/>
      <c r="U25" s="33"/>
      <c r="V25" s="36"/>
      <c r="W25" s="38"/>
      <c r="X25" s="36"/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/>
      <c r="D26" s="23"/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/>
      <c r="P26" s="10"/>
      <c r="Q26" s="33"/>
      <c r="R26" s="36"/>
      <c r="S26" s="34"/>
      <c r="T26" s="10"/>
      <c r="U26" s="33"/>
      <c r="V26" s="36"/>
      <c r="W26" s="38"/>
      <c r="X26" s="36"/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/>
      <c r="D27" s="23"/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/>
      <c r="P27" s="10"/>
      <c r="Q27" s="33"/>
      <c r="R27" s="36"/>
      <c r="S27" s="34"/>
      <c r="T27" s="10"/>
      <c r="U27" s="33"/>
      <c r="V27" s="36"/>
      <c r="W27" s="38"/>
      <c r="X27" s="36"/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/>
      <c r="D28" s="23"/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/>
      <c r="P28" s="10"/>
      <c r="Q28" s="33"/>
      <c r="R28" s="36"/>
      <c r="S28" s="34"/>
      <c r="T28" s="10"/>
      <c r="U28" s="33"/>
      <c r="V28" s="36"/>
      <c r="W28" s="38"/>
      <c r="X28" s="36"/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/>
      <c r="D29" s="23"/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/>
      <c r="P29" s="10"/>
      <c r="Q29" s="33"/>
      <c r="R29" s="36"/>
      <c r="S29" s="34"/>
      <c r="T29" s="10"/>
      <c r="U29" s="33"/>
      <c r="V29" s="36"/>
      <c r="W29" s="38"/>
      <c r="X29" s="36"/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/>
      <c r="D30" s="23"/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/>
      <c r="P30" s="10"/>
      <c r="Q30" s="33"/>
      <c r="R30" s="36"/>
      <c r="S30" s="34"/>
      <c r="T30" s="10"/>
      <c r="U30" s="33"/>
      <c r="V30" s="36"/>
      <c r="W30" s="38"/>
      <c r="X30" s="36"/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/>
      <c r="D31" s="23"/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/>
      <c r="P31" s="10"/>
      <c r="Q31" s="33"/>
      <c r="R31" s="36"/>
      <c r="S31" s="34"/>
      <c r="T31" s="10"/>
      <c r="U31" s="33"/>
      <c r="V31" s="36"/>
      <c r="W31" s="38"/>
      <c r="X31" s="36"/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/>
      <c r="D32" s="23"/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/>
      <c r="P32" s="10"/>
      <c r="Q32" s="33"/>
      <c r="R32" s="36"/>
      <c r="S32" s="34"/>
      <c r="T32" s="10"/>
      <c r="U32" s="33"/>
      <c r="V32" s="36"/>
      <c r="W32" s="38"/>
      <c r="X32" s="36"/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/>
      <c r="D33" s="23"/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/>
      <c r="P33" s="10"/>
      <c r="Q33" s="33"/>
      <c r="R33" s="36"/>
      <c r="S33" s="34"/>
      <c r="T33" s="10"/>
      <c r="U33" s="33"/>
      <c r="V33" s="36"/>
      <c r="W33" s="38"/>
      <c r="X33" s="36"/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/>
      <c r="D34" s="23"/>
      <c r="E34" s="6"/>
      <c r="F34" s="6"/>
      <c r="H34" s="28"/>
      <c r="I34" s="28"/>
      <c r="J34" s="28"/>
      <c r="K34" s="28"/>
      <c r="L34" s="28"/>
      <c r="M34" s="28"/>
      <c r="O34" s="20"/>
      <c r="P34" s="10"/>
      <c r="Q34" s="33"/>
      <c r="R34" s="36"/>
      <c r="S34" s="34"/>
      <c r="T34" s="10"/>
      <c r="U34" s="33"/>
      <c r="V34" s="36"/>
      <c r="W34" s="38"/>
      <c r="X34" s="36"/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/>
      <c r="D35" s="23"/>
      <c r="E35" s="6"/>
      <c r="F35" s="6"/>
      <c r="H35" s="28"/>
      <c r="I35" s="28"/>
      <c r="J35" s="28"/>
      <c r="K35" s="28"/>
      <c r="L35" s="28"/>
      <c r="M35" s="28"/>
      <c r="O35" s="20"/>
      <c r="P35" s="10"/>
      <c r="Q35" s="33"/>
      <c r="R35" s="36"/>
      <c r="S35" s="34"/>
      <c r="T35" s="10"/>
      <c r="U35" s="33"/>
      <c r="V35" s="36"/>
      <c r="W35" s="38"/>
      <c r="X35" s="36"/>
      <c r="Y35" s="41"/>
      <c r="Z35" s="1">
        <v>4</v>
      </c>
      <c r="AA35" s="1"/>
      <c r="AB35" s="1"/>
    </row>
    <row r="36" spans="1:28">
      <c r="A36" s="5">
        <v>43405</v>
      </c>
      <c r="B36" s="6"/>
      <c r="C36" s="23"/>
      <c r="D36" s="23"/>
      <c r="E36" s="6"/>
      <c r="F36" s="6"/>
      <c r="H36" s="29"/>
      <c r="I36" s="29"/>
      <c r="J36" s="29"/>
      <c r="K36" s="29"/>
      <c r="L36" s="29"/>
      <c r="M36" s="29"/>
      <c r="O36" s="20"/>
      <c r="P36" s="10"/>
      <c r="Q36" s="33"/>
      <c r="R36" s="36"/>
      <c r="S36" s="34"/>
      <c r="T36" s="10"/>
      <c r="U36" s="33"/>
      <c r="V36" s="36"/>
      <c r="W36" s="38"/>
      <c r="X36" s="36"/>
      <c r="Y36" s="41"/>
      <c r="Z36" s="1">
        <v>4</v>
      </c>
      <c r="AA36" s="1"/>
      <c r="AB36" s="1"/>
    </row>
    <row r="37" spans="1:28">
      <c r="A37" s="5">
        <v>43435</v>
      </c>
      <c r="B37" s="6"/>
      <c r="C37" s="23"/>
      <c r="D37" s="23"/>
      <c r="E37" s="6"/>
      <c r="F37" s="6"/>
      <c r="H37" s="29"/>
      <c r="I37" s="29"/>
      <c r="J37" s="29"/>
      <c r="K37" s="29"/>
      <c r="L37" s="29"/>
      <c r="M37" s="29"/>
      <c r="O37" s="20"/>
      <c r="P37" s="10"/>
      <c r="Q37" s="33"/>
      <c r="R37" s="36"/>
      <c r="S37" s="34"/>
      <c r="T37" s="10"/>
      <c r="U37" s="33"/>
      <c r="V37" s="36"/>
      <c r="W37" s="38"/>
      <c r="X37" s="36"/>
      <c r="Y37" s="41"/>
      <c r="Z37" s="1">
        <v>4</v>
      </c>
      <c r="AA37" s="1"/>
      <c r="AB37" s="1"/>
    </row>
    <row r="38" spans="1:28">
      <c r="A38" s="5">
        <v>43466</v>
      </c>
      <c r="B38" s="15"/>
      <c r="C38" s="23"/>
      <c r="D38" s="23"/>
      <c r="E38" s="15"/>
      <c r="F38" s="15"/>
      <c r="H38" s="29"/>
      <c r="I38" s="29"/>
      <c r="J38" s="29"/>
      <c r="K38" s="29"/>
      <c r="L38" s="29"/>
      <c r="M38" s="29"/>
      <c r="O38" s="20"/>
      <c r="P38" s="10"/>
      <c r="Q38" s="33"/>
      <c r="R38" s="36"/>
      <c r="S38" s="34"/>
      <c r="T38" s="10"/>
      <c r="U38" s="33"/>
      <c r="V38" s="36"/>
      <c r="W38" s="38"/>
      <c r="X38" s="36"/>
      <c r="Y38" s="41"/>
      <c r="Z38" s="1"/>
      <c r="AA38" s="1">
        <v>3.5</v>
      </c>
      <c r="AB38" s="1"/>
    </row>
    <row r="39" spans="1:28">
      <c r="A39" s="5">
        <v>43497</v>
      </c>
      <c r="B39" s="6"/>
      <c r="C39" s="23"/>
      <c r="D39" s="23"/>
      <c r="E39" s="6"/>
      <c r="F39" s="6"/>
      <c r="H39" s="29"/>
      <c r="I39" s="29"/>
      <c r="J39" s="29"/>
      <c r="K39" s="29"/>
      <c r="L39" s="29"/>
      <c r="M39" s="29"/>
      <c r="O39" s="20"/>
      <c r="P39" s="10"/>
      <c r="Q39" s="33"/>
      <c r="R39" s="36"/>
      <c r="S39" s="34"/>
      <c r="T39" s="10"/>
      <c r="U39" s="33"/>
      <c r="V39" s="36"/>
      <c r="W39" s="38"/>
      <c r="X39" s="36"/>
      <c r="Y39" s="41"/>
      <c r="Z39" s="1"/>
      <c r="AA39" s="1">
        <v>3.5</v>
      </c>
      <c r="AB39" s="1"/>
    </row>
    <row r="40" spans="1:28">
      <c r="A40" s="5">
        <v>43525</v>
      </c>
      <c r="B40" s="6"/>
      <c r="C40" s="23"/>
      <c r="D40" s="23"/>
      <c r="E40" s="6"/>
      <c r="F40" s="6"/>
      <c r="H40" s="29"/>
      <c r="I40" s="29"/>
      <c r="J40" s="29"/>
      <c r="K40" s="29"/>
      <c r="L40" s="29"/>
      <c r="M40" s="29"/>
      <c r="O40" s="20"/>
      <c r="P40" s="10"/>
      <c r="Q40" s="33"/>
      <c r="R40" s="36"/>
      <c r="S40" s="34"/>
      <c r="T40" s="10"/>
      <c r="U40" s="33"/>
      <c r="V40" s="36"/>
      <c r="W40" s="38"/>
      <c r="X40" s="36"/>
      <c r="Y40" s="41"/>
      <c r="Z40" s="1"/>
      <c r="AA40" s="1">
        <v>3.5</v>
      </c>
      <c r="AB40" s="1"/>
    </row>
    <row r="41" spans="1:28">
      <c r="A41" s="5">
        <v>43556</v>
      </c>
      <c r="B41" s="6"/>
      <c r="C41" s="23"/>
      <c r="D41" s="23"/>
      <c r="E41" s="6"/>
      <c r="F41" s="6"/>
      <c r="H41" s="29"/>
      <c r="I41" s="29"/>
      <c r="J41" s="29"/>
      <c r="K41" s="29"/>
      <c r="L41" s="29"/>
      <c r="M41" s="29"/>
      <c r="O41" s="20"/>
      <c r="P41" s="10"/>
      <c r="Q41" s="33"/>
      <c r="R41" s="36"/>
      <c r="S41" s="34"/>
      <c r="T41" s="10"/>
      <c r="U41" s="33"/>
      <c r="V41" s="36"/>
      <c r="W41" s="38"/>
      <c r="X41" s="36"/>
      <c r="Y41" s="41"/>
      <c r="Z41" s="1"/>
      <c r="AA41" s="1">
        <v>3.5</v>
      </c>
      <c r="AB41" s="1"/>
    </row>
    <row r="42" spans="1:28">
      <c r="A42" s="5">
        <v>43586</v>
      </c>
      <c r="B42" s="6"/>
      <c r="C42" s="23"/>
      <c r="D42" s="23"/>
      <c r="E42" s="6"/>
      <c r="F42" s="6"/>
      <c r="H42" s="29"/>
      <c r="I42" s="29"/>
      <c r="J42" s="29"/>
      <c r="K42" s="29"/>
      <c r="L42" s="29"/>
      <c r="M42" s="29"/>
      <c r="O42" s="20"/>
      <c r="P42" s="10"/>
      <c r="Q42" s="33"/>
      <c r="R42" s="36"/>
      <c r="S42" s="34"/>
      <c r="T42" s="10"/>
      <c r="U42" s="33"/>
      <c r="V42" s="36"/>
      <c r="W42" s="38"/>
      <c r="X42" s="36"/>
      <c r="Y42" s="41"/>
      <c r="Z42" s="1"/>
      <c r="AA42" s="1">
        <v>3.5</v>
      </c>
      <c r="AB42" s="1"/>
    </row>
    <row r="43" spans="1:28">
      <c r="A43" s="5">
        <v>43617</v>
      </c>
      <c r="B43" s="6"/>
      <c r="C43" s="23"/>
      <c r="D43" s="23"/>
      <c r="E43" s="6"/>
      <c r="F43" s="6"/>
      <c r="H43" s="29"/>
      <c r="I43" s="29"/>
      <c r="J43" s="29"/>
      <c r="K43" s="29"/>
      <c r="L43" s="29"/>
      <c r="M43" s="29"/>
      <c r="O43" s="20"/>
      <c r="P43" s="10"/>
      <c r="Q43" s="33"/>
      <c r="R43" s="36"/>
      <c r="S43" s="34"/>
      <c r="T43" s="10"/>
      <c r="U43" s="33"/>
      <c r="V43" s="36"/>
      <c r="W43" s="38"/>
      <c r="X43" s="36"/>
      <c r="Y43" s="41"/>
      <c r="Z43" s="1"/>
      <c r="AA43" s="1">
        <v>3.5</v>
      </c>
      <c r="AB43" s="1"/>
    </row>
    <row r="44" spans="1:28">
      <c r="A44" s="5">
        <v>43647</v>
      </c>
      <c r="B44" s="6"/>
      <c r="C44" s="23"/>
      <c r="D44" s="23"/>
      <c r="E44" s="6"/>
      <c r="F44" s="6"/>
      <c r="H44" s="29"/>
      <c r="I44" s="29"/>
      <c r="J44" s="29"/>
      <c r="K44" s="29"/>
      <c r="L44" s="29"/>
      <c r="M44" s="29"/>
      <c r="O44" s="20"/>
      <c r="P44" s="10"/>
      <c r="Q44" s="33"/>
      <c r="R44" s="36"/>
      <c r="S44" s="34"/>
      <c r="T44" s="10"/>
      <c r="U44" s="33"/>
      <c r="V44" s="36"/>
      <c r="W44" s="38"/>
      <c r="X44" s="36"/>
      <c r="Y44" s="41"/>
      <c r="Z44" s="1"/>
      <c r="AA44" s="1">
        <v>3.5</v>
      </c>
      <c r="AB44" s="1"/>
    </row>
    <row r="45" spans="1:28">
      <c r="A45" s="5">
        <v>43678</v>
      </c>
      <c r="B45" s="6"/>
      <c r="C45" s="23"/>
      <c r="D45" s="23"/>
      <c r="E45" s="6"/>
      <c r="F45" s="6"/>
      <c r="H45" s="29"/>
      <c r="I45" s="29"/>
      <c r="J45" s="29"/>
      <c r="K45" s="29"/>
      <c r="L45" s="29"/>
      <c r="M45" s="29"/>
      <c r="O45" s="20"/>
      <c r="P45" s="10"/>
      <c r="Q45" s="33"/>
      <c r="R45" s="36"/>
      <c r="S45" s="34"/>
      <c r="T45" s="10"/>
      <c r="U45" s="33"/>
      <c r="V45" s="36"/>
      <c r="W45" s="38"/>
      <c r="X45" s="36"/>
      <c r="Y45" s="41"/>
      <c r="Z45" s="1"/>
      <c r="AA45" s="1">
        <v>3.5</v>
      </c>
      <c r="AB45" s="1"/>
    </row>
    <row r="46" spans="1:28">
      <c r="A46" s="5">
        <v>43709</v>
      </c>
      <c r="B46" s="6">
        <v>3456</v>
      </c>
      <c r="C46" s="21">
        <f>B46*0.8</f>
        <v>2764.8</v>
      </c>
      <c r="D46" s="21">
        <f>B46*0.2</f>
        <v>691.2</v>
      </c>
      <c r="E46" s="6">
        <v>0</v>
      </c>
      <c r="F46" s="6">
        <v>0</v>
      </c>
      <c r="H46" s="29"/>
      <c r="I46" s="29"/>
      <c r="J46" s="29"/>
      <c r="K46" s="29"/>
      <c r="L46" s="29"/>
      <c r="M46" s="29"/>
      <c r="O46" s="20">
        <f>SUM(C46:F46)</f>
        <v>3456</v>
      </c>
      <c r="P46" s="10">
        <f>SUM(O35:O46)</f>
        <v>3456</v>
      </c>
      <c r="Q46" s="33">
        <f>SUM(H35:I46)</f>
        <v>0</v>
      </c>
      <c r="R46" s="36">
        <f>(Q46*1000000)/P46</f>
        <v>0</v>
      </c>
      <c r="S46" s="34">
        <f>SUM(C46,E46:F46)</f>
        <v>2764.8</v>
      </c>
      <c r="T46" s="10">
        <f>SUM(S35:S46)</f>
        <v>2764.8</v>
      </c>
      <c r="U46" s="33">
        <f>SUM(H35:I46)</f>
        <v>0</v>
      </c>
      <c r="V46" s="36">
        <f>(U46*1000000)/T46</f>
        <v>0</v>
      </c>
      <c r="W46" s="38">
        <f>SUM(H35:H46)</f>
        <v>0</v>
      </c>
      <c r="X46" s="36">
        <f>(W46*100000)/P46</f>
        <v>0</v>
      </c>
      <c r="Y46" s="41"/>
      <c r="Z46" s="1"/>
      <c r="AA46" s="1">
        <v>3.5</v>
      </c>
      <c r="AB46" s="1"/>
    </row>
    <row r="47" spans="1:28">
      <c r="A47" s="5">
        <v>43739</v>
      </c>
      <c r="B47" s="6">
        <v>4657</v>
      </c>
      <c r="C47" s="21">
        <f>B47*0.8</f>
        <v>3725.6000000000004</v>
      </c>
      <c r="D47" s="21">
        <f>B47*0.2</f>
        <v>931.40000000000009</v>
      </c>
      <c r="E47" s="6">
        <v>0</v>
      </c>
      <c r="F47" s="6">
        <v>0</v>
      </c>
      <c r="H47" s="29"/>
      <c r="I47" s="29"/>
      <c r="J47" s="29"/>
      <c r="K47" s="29"/>
      <c r="L47" s="29"/>
      <c r="M47" s="29"/>
      <c r="O47" s="20">
        <f>SUM(C47:F47)</f>
        <v>4657</v>
      </c>
      <c r="P47" s="10">
        <f>SUM(O36:O47)</f>
        <v>8113</v>
      </c>
      <c r="Q47" s="33">
        <f>SUM(H36:I47)</f>
        <v>0</v>
      </c>
      <c r="R47" s="36">
        <f>(Q47*1000000)/P47</f>
        <v>0</v>
      </c>
      <c r="S47" s="34">
        <f>SUM(C47,E47:F47)</f>
        <v>3725.6000000000004</v>
      </c>
      <c r="T47" s="10">
        <f>SUM(S36:S47)</f>
        <v>6490.4000000000005</v>
      </c>
      <c r="U47" s="33">
        <f>SUM(H36:I47)</f>
        <v>0</v>
      </c>
      <c r="V47" s="36">
        <f>(U47*1000000)/T47</f>
        <v>0</v>
      </c>
      <c r="W47" s="38">
        <f>SUM(H36:H47)</f>
        <v>0</v>
      </c>
      <c r="X47" s="36">
        <f>(W47*100000)/P47</f>
        <v>0</v>
      </c>
      <c r="Y47" s="41"/>
      <c r="Z47" s="1"/>
      <c r="AA47" s="1">
        <v>3.5</v>
      </c>
      <c r="AB47" s="1"/>
    </row>
    <row r="48" spans="1:28">
      <c r="A48" s="5">
        <v>43770</v>
      </c>
      <c r="B48" s="6">
        <v>3958</v>
      </c>
      <c r="C48" s="21">
        <f>B48*0.8</f>
        <v>3166.4</v>
      </c>
      <c r="D48" s="21">
        <f>B48*0.2</f>
        <v>791.6</v>
      </c>
      <c r="E48" s="6">
        <v>0</v>
      </c>
      <c r="F48" s="6">
        <v>0</v>
      </c>
      <c r="H48" s="29"/>
      <c r="I48" s="29"/>
      <c r="J48" s="29"/>
      <c r="K48" s="29"/>
      <c r="L48" s="29"/>
      <c r="M48" s="29"/>
      <c r="O48" s="20">
        <f>SUM(C48:F48)</f>
        <v>3958</v>
      </c>
      <c r="P48" s="10">
        <f>SUM(O37:O48)</f>
        <v>12071</v>
      </c>
      <c r="Q48" s="33">
        <f>SUM(H37:I48)</f>
        <v>0</v>
      </c>
      <c r="R48" s="36">
        <f>(Q48*1000000)/P48</f>
        <v>0</v>
      </c>
      <c r="S48" s="34">
        <f>SUM(C48,E48:F48)</f>
        <v>3166.4</v>
      </c>
      <c r="T48" s="10">
        <f>SUM(S37:S48)</f>
        <v>9656.8000000000011</v>
      </c>
      <c r="U48" s="33">
        <f>SUM(H37:I48)</f>
        <v>0</v>
      </c>
      <c r="V48" s="36">
        <f>(U48*1000000)/T48</f>
        <v>0</v>
      </c>
      <c r="W48" s="38">
        <f>SUM(H37:H48)</f>
        <v>0</v>
      </c>
      <c r="X48" s="36">
        <f>(W48*100000)/P48</f>
        <v>0</v>
      </c>
      <c r="Y48" s="41"/>
      <c r="Z48" s="1"/>
      <c r="AA48" s="1">
        <v>3.5</v>
      </c>
      <c r="AB48" s="1"/>
    </row>
    <row r="49" spans="1:28">
      <c r="A49" s="5">
        <v>43800</v>
      </c>
      <c r="B49" s="6">
        <v>3459</v>
      </c>
      <c r="C49" s="21">
        <f t="shared" ref="C49:C57" si="0">B49*0.8</f>
        <v>2767.2000000000003</v>
      </c>
      <c r="D49" s="21">
        <f>B49*0.2</f>
        <v>691.80000000000007</v>
      </c>
      <c r="E49" s="6">
        <v>0</v>
      </c>
      <c r="F49" s="6">
        <v>0</v>
      </c>
      <c r="H49" s="29">
        <v>1</v>
      </c>
      <c r="I49" s="29"/>
      <c r="J49" s="29"/>
      <c r="K49" s="29"/>
      <c r="L49" s="29"/>
      <c r="M49" s="29"/>
      <c r="O49" s="20">
        <f>SUM(C49:F49)</f>
        <v>3459.0000000000005</v>
      </c>
      <c r="P49" s="10">
        <f t="shared" ref="P49:P57" si="1">SUM(O38:O49)</f>
        <v>15530</v>
      </c>
      <c r="Q49" s="33">
        <f>SUM(H38:I49)</f>
        <v>1</v>
      </c>
      <c r="R49" s="36">
        <f>(Q49*1000000)/P49</f>
        <v>64.391500321957508</v>
      </c>
      <c r="S49" s="34">
        <f>SUM(C49,E49:F49)</f>
        <v>2767.2000000000003</v>
      </c>
      <c r="T49" s="10">
        <f t="shared" ref="T49:T57" si="2">SUM(S38:S49)</f>
        <v>12424.000000000002</v>
      </c>
      <c r="U49" s="33">
        <f>SUM(H38:I49)</f>
        <v>1</v>
      </c>
      <c r="V49" s="36">
        <f>(U49*1000000)/T49</f>
        <v>80.489375402446868</v>
      </c>
      <c r="W49" s="38">
        <f>SUM(H38:H49)</f>
        <v>1</v>
      </c>
      <c r="X49" s="36">
        <f>(W49*100000)/P49</f>
        <v>6.4391500321957498</v>
      </c>
      <c r="Y49" s="41"/>
      <c r="Z49" s="1"/>
      <c r="AA49" s="1">
        <v>3.5</v>
      </c>
      <c r="AB49" s="1"/>
    </row>
    <row r="50" spans="1:28">
      <c r="A50" s="5">
        <v>43831</v>
      </c>
      <c r="B50" s="6">
        <v>3459</v>
      </c>
      <c r="C50" s="21">
        <f t="shared" si="0"/>
        <v>2767.2000000000003</v>
      </c>
      <c r="D50" s="21">
        <f t="shared" ref="D50:D57" si="3">B50*0.2</f>
        <v>691.80000000000007</v>
      </c>
      <c r="E50" s="6">
        <v>0</v>
      </c>
      <c r="F50" s="6">
        <v>0</v>
      </c>
      <c r="H50" s="29"/>
      <c r="I50" s="29"/>
      <c r="J50" s="29"/>
      <c r="K50" s="29"/>
      <c r="L50" s="29"/>
      <c r="M50" s="29"/>
      <c r="O50" s="20">
        <f t="shared" ref="O50:O57" si="4">SUM(C50:F50)</f>
        <v>3459.0000000000005</v>
      </c>
      <c r="P50" s="10">
        <f t="shared" si="1"/>
        <v>18989</v>
      </c>
      <c r="Q50" s="33">
        <f t="shared" ref="Q50:Q57" si="5">SUM(H39:I50)</f>
        <v>1</v>
      </c>
      <c r="R50" s="36">
        <f t="shared" ref="R50:R57" si="6">(Q50*1000000)/P50</f>
        <v>52.662067512770548</v>
      </c>
      <c r="S50" s="34">
        <f t="shared" ref="S50:S57" si="7">SUM(C50,E50:F50)</f>
        <v>2767.2000000000003</v>
      </c>
      <c r="T50" s="10">
        <f t="shared" si="2"/>
        <v>15191.200000000003</v>
      </c>
      <c r="U50" s="33">
        <f t="shared" ref="U50:U57" si="8">SUM(H39:I50)</f>
        <v>1</v>
      </c>
      <c r="V50" s="36">
        <f t="shared" ref="V50:V57" si="9">(U50*1000000)/T50</f>
        <v>65.827584390963182</v>
      </c>
      <c r="W50" s="38">
        <f t="shared" ref="W50:W57" si="10">SUM(H39:H50)</f>
        <v>1</v>
      </c>
      <c r="X50" s="36">
        <f t="shared" ref="X50:X57" si="11">(W50*100000)/P50</f>
        <v>5.2662067512770552</v>
      </c>
      <c r="Y50" s="41"/>
      <c r="Z50" s="1"/>
      <c r="AA50" s="1"/>
      <c r="AB50" s="1">
        <v>3</v>
      </c>
    </row>
    <row r="51" spans="1:28">
      <c r="A51" s="5">
        <v>43862</v>
      </c>
      <c r="B51" s="6">
        <v>4350</v>
      </c>
      <c r="C51" s="21">
        <f t="shared" si="0"/>
        <v>3480</v>
      </c>
      <c r="D51" s="21">
        <f t="shared" si="3"/>
        <v>870</v>
      </c>
      <c r="E51" s="6">
        <v>0</v>
      </c>
      <c r="F51" s="6">
        <v>0</v>
      </c>
      <c r="H51" s="29"/>
      <c r="I51" s="29"/>
      <c r="J51" s="29"/>
      <c r="K51" s="29"/>
      <c r="L51" s="29"/>
      <c r="M51" s="29"/>
      <c r="O51" s="20">
        <f t="shared" si="4"/>
        <v>4350</v>
      </c>
      <c r="P51" s="10">
        <f t="shared" si="1"/>
        <v>23339</v>
      </c>
      <c r="Q51" s="33">
        <f t="shared" si="5"/>
        <v>1</v>
      </c>
      <c r="R51" s="36">
        <f t="shared" si="6"/>
        <v>42.846737220960627</v>
      </c>
      <c r="S51" s="34">
        <f t="shared" si="7"/>
        <v>3480</v>
      </c>
      <c r="T51" s="10">
        <f t="shared" si="2"/>
        <v>18671.200000000004</v>
      </c>
      <c r="U51" s="33">
        <f t="shared" si="8"/>
        <v>1</v>
      </c>
      <c r="V51" s="36">
        <f t="shared" si="9"/>
        <v>53.558421526200767</v>
      </c>
      <c r="W51" s="38">
        <f t="shared" si="10"/>
        <v>1</v>
      </c>
      <c r="X51" s="36">
        <f t="shared" si="11"/>
        <v>4.2846737220960627</v>
      </c>
      <c r="Y51" s="41"/>
      <c r="Z51" s="1"/>
      <c r="AA51" s="1"/>
      <c r="AB51" s="1">
        <v>3</v>
      </c>
    </row>
    <row r="52" spans="1:28">
      <c r="A52" s="5">
        <v>43891</v>
      </c>
      <c r="B52" s="6">
        <v>4835</v>
      </c>
      <c r="C52" s="21">
        <f t="shared" si="0"/>
        <v>3868</v>
      </c>
      <c r="D52" s="21">
        <f t="shared" si="3"/>
        <v>967</v>
      </c>
      <c r="E52" s="6">
        <v>0</v>
      </c>
      <c r="F52" s="6">
        <v>0</v>
      </c>
      <c r="H52" s="29"/>
      <c r="I52" s="29"/>
      <c r="J52" s="29"/>
      <c r="K52" s="29"/>
      <c r="L52" s="29"/>
      <c r="M52" s="29"/>
      <c r="O52" s="20">
        <f t="shared" si="4"/>
        <v>4835</v>
      </c>
      <c r="P52" s="10">
        <f t="shared" si="1"/>
        <v>28174</v>
      </c>
      <c r="Q52" s="33">
        <f t="shared" si="5"/>
        <v>1</v>
      </c>
      <c r="R52" s="36">
        <f t="shared" si="6"/>
        <v>35.493717611982682</v>
      </c>
      <c r="S52" s="34">
        <f t="shared" si="7"/>
        <v>3868</v>
      </c>
      <c r="T52" s="10">
        <f t="shared" si="2"/>
        <v>22539.200000000004</v>
      </c>
      <c r="U52" s="33">
        <f t="shared" si="8"/>
        <v>1</v>
      </c>
      <c r="V52" s="36">
        <f t="shared" si="9"/>
        <v>44.367147014978343</v>
      </c>
      <c r="W52" s="38">
        <f t="shared" si="10"/>
        <v>1</v>
      </c>
      <c r="X52" s="36">
        <f t="shared" si="11"/>
        <v>3.5493717611982678</v>
      </c>
      <c r="Y52" s="41"/>
      <c r="Z52" s="1"/>
      <c r="AA52" s="1"/>
      <c r="AB52" s="1">
        <v>3</v>
      </c>
    </row>
    <row r="53" spans="1:28">
      <c r="A53" s="5">
        <v>43922</v>
      </c>
      <c r="B53" s="6">
        <v>1458</v>
      </c>
      <c r="C53" s="21">
        <f t="shared" si="0"/>
        <v>1166.4000000000001</v>
      </c>
      <c r="D53" s="21">
        <f t="shared" si="3"/>
        <v>291.60000000000002</v>
      </c>
      <c r="E53" s="6">
        <v>0</v>
      </c>
      <c r="F53" s="6">
        <v>0</v>
      </c>
      <c r="H53" s="29"/>
      <c r="I53" s="29"/>
      <c r="J53" s="29"/>
      <c r="K53" s="29"/>
      <c r="L53" s="29"/>
      <c r="M53" s="29"/>
      <c r="O53" s="20">
        <f t="shared" si="4"/>
        <v>1458</v>
      </c>
      <c r="P53" s="10">
        <f t="shared" si="1"/>
        <v>29632</v>
      </c>
      <c r="Q53" s="33">
        <f t="shared" si="5"/>
        <v>1</v>
      </c>
      <c r="R53" s="36">
        <f t="shared" si="6"/>
        <v>33.747300215982719</v>
      </c>
      <c r="S53" s="34">
        <f t="shared" si="7"/>
        <v>1166.4000000000001</v>
      </c>
      <c r="T53" s="10">
        <f t="shared" si="2"/>
        <v>23705.600000000006</v>
      </c>
      <c r="U53" s="33">
        <f t="shared" si="8"/>
        <v>1</v>
      </c>
      <c r="V53" s="36">
        <f t="shared" si="9"/>
        <v>42.184125269978388</v>
      </c>
      <c r="W53" s="38">
        <f t="shared" si="10"/>
        <v>1</v>
      </c>
      <c r="X53" s="36">
        <f t="shared" si="11"/>
        <v>3.3747300215982721</v>
      </c>
      <c r="Y53" s="41"/>
      <c r="Z53" s="1"/>
      <c r="AA53" s="1"/>
      <c r="AB53" s="1">
        <v>3</v>
      </c>
    </row>
    <row r="54" spans="1:28">
      <c r="A54" s="5">
        <v>43952</v>
      </c>
      <c r="B54" s="6">
        <v>345</v>
      </c>
      <c r="C54" s="21">
        <f t="shared" si="0"/>
        <v>276</v>
      </c>
      <c r="D54" s="21">
        <f t="shared" si="3"/>
        <v>69</v>
      </c>
      <c r="E54" s="6">
        <v>0</v>
      </c>
      <c r="F54" s="6">
        <v>0</v>
      </c>
      <c r="H54" s="29"/>
      <c r="I54" s="29"/>
      <c r="J54" s="29"/>
      <c r="K54" s="29"/>
      <c r="L54" s="29"/>
      <c r="M54" s="29"/>
      <c r="O54" s="20">
        <f t="shared" si="4"/>
        <v>345</v>
      </c>
      <c r="P54" s="10">
        <f t="shared" si="1"/>
        <v>29977</v>
      </c>
      <c r="Q54" s="33">
        <f t="shared" si="5"/>
        <v>1</v>
      </c>
      <c r="R54" s="36">
        <f t="shared" si="6"/>
        <v>33.358908496513997</v>
      </c>
      <c r="S54" s="34">
        <f t="shared" si="7"/>
        <v>276</v>
      </c>
      <c r="T54" s="10">
        <f t="shared" si="2"/>
        <v>23981.600000000006</v>
      </c>
      <c r="U54" s="33">
        <f t="shared" si="8"/>
        <v>1</v>
      </c>
      <c r="V54" s="36">
        <f t="shared" si="9"/>
        <v>41.698635620642484</v>
      </c>
      <c r="W54" s="38">
        <f t="shared" si="10"/>
        <v>1</v>
      </c>
      <c r="X54" s="36">
        <f t="shared" si="11"/>
        <v>3.3358908496513995</v>
      </c>
      <c r="Y54" s="41"/>
      <c r="Z54" s="1"/>
      <c r="AA54" s="1"/>
      <c r="AB54" s="1">
        <v>3</v>
      </c>
    </row>
    <row r="55" spans="1:28">
      <c r="A55" s="5">
        <v>43983</v>
      </c>
      <c r="B55" s="6"/>
      <c r="C55" s="21">
        <f t="shared" si="0"/>
        <v>0</v>
      </c>
      <c r="D55" s="21">
        <f t="shared" si="3"/>
        <v>0</v>
      </c>
      <c r="E55" s="6">
        <v>0</v>
      </c>
      <c r="F55" s="6">
        <v>0</v>
      </c>
      <c r="H55" s="29"/>
      <c r="I55" s="29"/>
      <c r="J55" s="29"/>
      <c r="K55" s="29"/>
      <c r="L55" s="29"/>
      <c r="M55" s="29"/>
      <c r="O55" s="20">
        <f t="shared" si="4"/>
        <v>0</v>
      </c>
      <c r="P55" s="10">
        <f t="shared" si="1"/>
        <v>29977</v>
      </c>
      <c r="Q55" s="33">
        <f t="shared" si="5"/>
        <v>1</v>
      </c>
      <c r="R55" s="36">
        <f t="shared" si="6"/>
        <v>33.358908496513997</v>
      </c>
      <c r="S55" s="34">
        <f t="shared" si="7"/>
        <v>0</v>
      </c>
      <c r="T55" s="10">
        <f t="shared" si="2"/>
        <v>23981.600000000006</v>
      </c>
      <c r="U55" s="33">
        <f t="shared" si="8"/>
        <v>1</v>
      </c>
      <c r="V55" s="36">
        <f t="shared" si="9"/>
        <v>41.698635620642484</v>
      </c>
      <c r="W55" s="38">
        <f t="shared" si="10"/>
        <v>1</v>
      </c>
      <c r="X55" s="36">
        <f t="shared" si="11"/>
        <v>3.3358908496513995</v>
      </c>
      <c r="Y55" s="41"/>
      <c r="Z55" s="1"/>
      <c r="AA55" s="1"/>
      <c r="AB55" s="1">
        <v>3</v>
      </c>
    </row>
    <row r="56" spans="1:28">
      <c r="A56" s="5">
        <v>44013</v>
      </c>
      <c r="B56" s="6"/>
      <c r="C56" s="21">
        <f t="shared" si="0"/>
        <v>0</v>
      </c>
      <c r="D56" s="21">
        <f t="shared" si="3"/>
        <v>0</v>
      </c>
      <c r="E56" s="6">
        <v>0</v>
      </c>
      <c r="F56" s="6">
        <v>0</v>
      </c>
      <c r="H56" s="29"/>
      <c r="I56" s="29"/>
      <c r="J56" s="29"/>
      <c r="K56" s="29"/>
      <c r="L56" s="29"/>
      <c r="M56" s="29"/>
      <c r="O56" s="20">
        <f t="shared" si="4"/>
        <v>0</v>
      </c>
      <c r="P56" s="10">
        <f t="shared" si="1"/>
        <v>29977</v>
      </c>
      <c r="Q56" s="33">
        <f t="shared" si="5"/>
        <v>1</v>
      </c>
      <c r="R56" s="36">
        <f t="shared" si="6"/>
        <v>33.358908496513997</v>
      </c>
      <c r="S56" s="34">
        <f t="shared" si="7"/>
        <v>0</v>
      </c>
      <c r="T56" s="10">
        <f t="shared" si="2"/>
        <v>23981.600000000006</v>
      </c>
      <c r="U56" s="33">
        <f t="shared" si="8"/>
        <v>1</v>
      </c>
      <c r="V56" s="36">
        <f t="shared" si="9"/>
        <v>41.698635620642484</v>
      </c>
      <c r="W56" s="38">
        <f t="shared" si="10"/>
        <v>1</v>
      </c>
      <c r="X56" s="36">
        <f t="shared" si="11"/>
        <v>3.3358908496513995</v>
      </c>
      <c r="Y56" s="41"/>
      <c r="Z56" s="1"/>
      <c r="AA56" s="1"/>
      <c r="AB56" s="1">
        <v>3</v>
      </c>
    </row>
    <row r="57" spans="1:28">
      <c r="A57" s="5">
        <v>44044</v>
      </c>
      <c r="B57" s="6">
        <v>339</v>
      </c>
      <c r="C57" s="21">
        <f t="shared" si="0"/>
        <v>271.2</v>
      </c>
      <c r="D57" s="21">
        <f t="shared" si="3"/>
        <v>67.8</v>
      </c>
      <c r="E57" s="6">
        <v>0</v>
      </c>
      <c r="F57" s="6">
        <v>0</v>
      </c>
      <c r="H57" s="29"/>
      <c r="I57" s="29"/>
      <c r="J57" s="29"/>
      <c r="K57" s="29"/>
      <c r="L57" s="29"/>
      <c r="M57" s="29"/>
      <c r="O57" s="20">
        <f t="shared" si="4"/>
        <v>339</v>
      </c>
      <c r="P57" s="10">
        <f t="shared" si="1"/>
        <v>30316</v>
      </c>
      <c r="Q57" s="33">
        <f t="shared" si="5"/>
        <v>1</v>
      </c>
      <c r="R57" s="36">
        <f t="shared" si="6"/>
        <v>32.985882042485819</v>
      </c>
      <c r="S57" s="34">
        <f t="shared" si="7"/>
        <v>271.2</v>
      </c>
      <c r="T57" s="10">
        <f t="shared" si="2"/>
        <v>24252.800000000007</v>
      </c>
      <c r="U57" s="33">
        <f t="shared" si="8"/>
        <v>1</v>
      </c>
      <c r="V57" s="36">
        <f t="shared" si="9"/>
        <v>41.232352553107262</v>
      </c>
      <c r="W57" s="38">
        <f t="shared" si="10"/>
        <v>1</v>
      </c>
      <c r="X57" s="36">
        <f t="shared" si="11"/>
        <v>3.2985882042485817</v>
      </c>
      <c r="Y57" s="41"/>
      <c r="Z57" s="1"/>
      <c r="AA57" s="1"/>
      <c r="AB57" s="1">
        <v>3</v>
      </c>
    </row>
    <row r="58" spans="1:28">
      <c r="A58" s="5">
        <v>44075</v>
      </c>
      <c r="B58" s="6">
        <v>243</v>
      </c>
      <c r="C58" s="21">
        <f>B58*0.8</f>
        <v>194.4</v>
      </c>
      <c r="D58" s="21">
        <f>B58*0.2</f>
        <v>48.6</v>
      </c>
      <c r="E58" s="6">
        <v>0</v>
      </c>
      <c r="F58" s="6">
        <v>0</v>
      </c>
      <c r="H58" s="43"/>
      <c r="I58" s="29"/>
      <c r="J58" s="29"/>
      <c r="K58" s="29"/>
      <c r="L58" s="29"/>
      <c r="M58" s="29"/>
      <c r="O58" s="20">
        <f>SUM(C58:F58)</f>
        <v>243</v>
      </c>
      <c r="P58" s="10">
        <f>SUM(O47:O58)</f>
        <v>27103</v>
      </c>
      <c r="Q58" s="33">
        <f>SUM(H47:I58)</f>
        <v>1</v>
      </c>
      <c r="R58" s="36">
        <f>(Q58*1000000)/P58</f>
        <v>36.896284544146404</v>
      </c>
      <c r="S58" s="34">
        <f>SUM(C58,E58:F58)</f>
        <v>194.4</v>
      </c>
      <c r="T58" s="10">
        <f>SUM(S47:S58)</f>
        <v>21682.400000000005</v>
      </c>
      <c r="U58" s="33">
        <f>SUM(H47:I58)</f>
        <v>1</v>
      </c>
      <c r="V58" s="36">
        <f>(U58*1000000)/T58</f>
        <v>46.120355680182996</v>
      </c>
      <c r="W58" s="38">
        <f>SUM(H47:H58)</f>
        <v>1</v>
      </c>
      <c r="X58" s="36">
        <f>(W58*100000)/P58</f>
        <v>3.6896284544146405</v>
      </c>
      <c r="Y58" s="41"/>
      <c r="Z58" s="1"/>
      <c r="AA58" s="1"/>
      <c r="AB58" s="1">
        <v>3</v>
      </c>
    </row>
    <row r="59" spans="1:28">
      <c r="A59" s="5">
        <v>44105</v>
      </c>
      <c r="B59" s="6">
        <v>700</v>
      </c>
      <c r="C59" s="21">
        <f>B59*0.8</f>
        <v>560</v>
      </c>
      <c r="D59" s="21">
        <f>B59*0.2</f>
        <v>140</v>
      </c>
      <c r="E59" s="6"/>
      <c r="F59" s="6">
        <v>0</v>
      </c>
      <c r="H59" s="43"/>
      <c r="I59" s="29"/>
      <c r="J59" s="29"/>
      <c r="K59" s="29"/>
      <c r="L59" s="29"/>
      <c r="M59" s="29"/>
      <c r="O59" s="20">
        <f>SUM(C59:F59)</f>
        <v>700</v>
      </c>
      <c r="P59" s="10">
        <f>SUM(O48:O59)</f>
        <v>23146</v>
      </c>
      <c r="Q59" s="33">
        <f>SUM(H48:I59)</f>
        <v>1</v>
      </c>
      <c r="R59" s="36">
        <f>(Q59*1000000)/P59</f>
        <v>43.204009332066015</v>
      </c>
      <c r="S59" s="34">
        <f>SUM(C59,E59:F59)</f>
        <v>560</v>
      </c>
      <c r="T59" s="10">
        <f>SUM(S48:S59)</f>
        <v>18516.800000000003</v>
      </c>
      <c r="U59" s="33">
        <f>SUM(H48:I59)</f>
        <v>1</v>
      </c>
      <c r="V59" s="36">
        <f>(U59*1000000)/T59</f>
        <v>54.005011665082513</v>
      </c>
      <c r="W59" s="38">
        <f>SUM(H48:H59)</f>
        <v>1</v>
      </c>
      <c r="X59" s="36">
        <f>(W59*100000)/P59</f>
        <v>4.320400933206602</v>
      </c>
      <c r="Y59" s="41"/>
      <c r="Z59" s="1"/>
      <c r="AA59" s="1"/>
      <c r="AB59" s="1">
        <v>3</v>
      </c>
    </row>
    <row r="60" spans="1:28">
      <c r="A60" s="5">
        <v>44136</v>
      </c>
      <c r="B60" s="6">
        <v>790</v>
      </c>
      <c r="C60" s="21">
        <f>B60*0.8</f>
        <v>632</v>
      </c>
      <c r="D60" s="21">
        <f>B60*0.2</f>
        <v>158</v>
      </c>
      <c r="E60" s="6"/>
      <c r="F60" s="6">
        <v>0</v>
      </c>
      <c r="H60" s="43">
        <v>1</v>
      </c>
      <c r="I60" s="29"/>
      <c r="J60" s="29"/>
      <c r="K60" s="29"/>
      <c r="L60" s="29"/>
      <c r="M60" s="29"/>
      <c r="O60" s="20">
        <f>SUM(C60:F60)</f>
        <v>790</v>
      </c>
      <c r="P60" s="10">
        <f>SUM(O49:O60)</f>
        <v>19978</v>
      </c>
      <c r="Q60" s="33">
        <f>SUM(H49:I60)</f>
        <v>2</v>
      </c>
      <c r="R60" s="36">
        <f>(Q60*1000000)/P60</f>
        <v>100.11012113324657</v>
      </c>
      <c r="S60" s="34">
        <f>SUM(C60,E60:F60)</f>
        <v>632</v>
      </c>
      <c r="T60" s="10">
        <f>SUM(S49:S60)</f>
        <v>15982.400000000001</v>
      </c>
      <c r="U60" s="33">
        <f>SUM(H49:I60)</f>
        <v>2</v>
      </c>
      <c r="V60" s="36">
        <f>(U60*1000000)/T60</f>
        <v>125.1376514165582</v>
      </c>
      <c r="W60" s="38">
        <f>SUM(H49:H60)</f>
        <v>2</v>
      </c>
      <c r="X60" s="36">
        <f>(W60*100000)/P60</f>
        <v>10.011012113324657</v>
      </c>
      <c r="Y60" s="41"/>
      <c r="Z60" s="1"/>
      <c r="AA60" s="1"/>
      <c r="AB60" s="1">
        <v>3</v>
      </c>
    </row>
    <row r="61" spans="1:28">
      <c r="A61" s="5">
        <v>44166</v>
      </c>
      <c r="B61" s="6">
        <v>64</v>
      </c>
      <c r="C61" s="21">
        <f>B61*0.8</f>
        <v>51.2</v>
      </c>
      <c r="D61" s="21">
        <f>B61*0.2</f>
        <v>12.8</v>
      </c>
      <c r="E61" s="6"/>
      <c r="F61" s="6">
        <v>0</v>
      </c>
      <c r="H61" s="43"/>
      <c r="I61" s="29"/>
      <c r="J61" s="29"/>
      <c r="K61" s="29"/>
      <c r="L61" s="29"/>
      <c r="M61" s="29"/>
      <c r="O61" s="20">
        <f>SUM(C61:F61)</f>
        <v>64</v>
      </c>
      <c r="P61" s="10">
        <f>SUM(O50:O61)</f>
        <v>16583</v>
      </c>
      <c r="Q61" s="33">
        <f>SUM(H50:I61)</f>
        <v>1</v>
      </c>
      <c r="R61" s="36">
        <f>(Q61*1000000)/P61</f>
        <v>60.302719652656336</v>
      </c>
      <c r="S61" s="34">
        <f>SUM(C61,E61:F61)</f>
        <v>51.2</v>
      </c>
      <c r="T61" s="10">
        <f>SUM(S50:S61)</f>
        <v>13266.400000000001</v>
      </c>
      <c r="U61" s="33">
        <f>SUM(H50:I61)</f>
        <v>1</v>
      </c>
      <c r="V61" s="36">
        <f>(U61*1000000)/T61</f>
        <v>75.378399565820416</v>
      </c>
      <c r="W61" s="38">
        <f>SUM(H50:H61)</f>
        <v>1</v>
      </c>
      <c r="X61" s="36">
        <f>(W61*100000)/P61</f>
        <v>6.0302719652656336</v>
      </c>
      <c r="Y61" s="41"/>
      <c r="Z61" s="1"/>
      <c r="AA61" s="1"/>
      <c r="AB61" s="1">
        <v>3</v>
      </c>
    </row>
  </sheetData>
  <phoneticPr fontId="9" type="noConversion"/>
  <conditionalFormatting sqref="H2:M61">
    <cfRule type="cellIs" dxfId="17" priority="1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B61"/>
  <sheetViews>
    <sheetView zoomScale="70" zoomScaleNormal="70" workbookViewId="0">
      <pane ySplit="1" topLeftCell="A21" activePane="bottomLeft" state="frozen"/>
      <selection pane="bottomLeft" activeCell="B62" sqref="B62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>
        <f t="shared" ref="O2:O33" si="0">SUM(C2:F2)</f>
        <v>0</v>
      </c>
      <c r="P2" s="10">
        <f>O2</f>
        <v>0</v>
      </c>
      <c r="Q2" s="33">
        <f>SUM(H2:I2)</f>
        <v>0</v>
      </c>
      <c r="R2" s="36" t="e">
        <f t="shared" ref="R2:R33" si="1">(Q2*1000000)/P2</f>
        <v>#DIV/0!</v>
      </c>
      <c r="S2" s="34">
        <f>SUM(C2,E2:F2)</f>
        <v>0</v>
      </c>
      <c r="T2" s="10">
        <f>S2</f>
        <v>0</v>
      </c>
      <c r="U2" s="33">
        <f>SUM(H2:I2)</f>
        <v>0</v>
      </c>
      <c r="V2" s="36" t="e">
        <f>(U2*1000000)/T2</f>
        <v>#DIV/0!</v>
      </c>
      <c r="W2" s="38">
        <f>H2</f>
        <v>0</v>
      </c>
      <c r="X2" s="36" t="e">
        <f>(W2*100000)/P2</f>
        <v>#DIV/0!</v>
      </c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>
        <f t="shared" si="0"/>
        <v>0</v>
      </c>
      <c r="P3" s="10">
        <f>SUM($O$2:O3)</f>
        <v>0</v>
      </c>
      <c r="Q3" s="33">
        <f>SUM($H$2:I3)</f>
        <v>0</v>
      </c>
      <c r="R3" s="36" t="e">
        <f t="shared" si="1"/>
        <v>#DIV/0!</v>
      </c>
      <c r="S3" s="34">
        <f>SUM(C3,E3:F3)</f>
        <v>0</v>
      </c>
      <c r="T3" s="10">
        <f>SUM($S$2:S3)</f>
        <v>0</v>
      </c>
      <c r="U3" s="33">
        <f>SUM($H$2:I3)</f>
        <v>0</v>
      </c>
      <c r="V3" s="36" t="e">
        <f t="shared" ref="V3:V58" si="2">(U3*1000000)/T3</f>
        <v>#DIV/0!</v>
      </c>
      <c r="W3" s="38">
        <f>SUM($H$2:H3)</f>
        <v>0</v>
      </c>
      <c r="X3" s="36" t="e">
        <f t="shared" ref="X3:X58" si="3">(W3*100000)/P3</f>
        <v>#DIV/0!</v>
      </c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>
        <f t="shared" si="0"/>
        <v>0</v>
      </c>
      <c r="P4" s="10">
        <f>SUM($O$2:O4)</f>
        <v>0</v>
      </c>
      <c r="Q4" s="33">
        <f>SUM($H$2:I4)</f>
        <v>0</v>
      </c>
      <c r="R4" s="36" t="e">
        <f t="shared" si="1"/>
        <v>#DIV/0!</v>
      </c>
      <c r="S4" s="34">
        <f t="shared" ref="S4:S12" si="4">SUM(C4,E4:F4)</f>
        <v>0</v>
      </c>
      <c r="T4" s="10">
        <f>SUM($S$2:S4)</f>
        <v>0</v>
      </c>
      <c r="U4" s="33">
        <f>SUM($H$2:I4)</f>
        <v>0</v>
      </c>
      <c r="V4" s="36" t="e">
        <f t="shared" si="2"/>
        <v>#DIV/0!</v>
      </c>
      <c r="W4" s="38">
        <f>SUM($H$2:H4)</f>
        <v>0</v>
      </c>
      <c r="X4" s="36" t="e">
        <f t="shared" si="3"/>
        <v>#DIV/0!</v>
      </c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>
        <f t="shared" si="0"/>
        <v>0</v>
      </c>
      <c r="P5" s="10">
        <f>SUM($O$2:O5)</f>
        <v>0</v>
      </c>
      <c r="Q5" s="33">
        <f>SUM($H$2:I5)</f>
        <v>0</v>
      </c>
      <c r="R5" s="36" t="e">
        <f t="shared" si="1"/>
        <v>#DIV/0!</v>
      </c>
      <c r="S5" s="34">
        <f>SUM(C5,E5:F5)</f>
        <v>0</v>
      </c>
      <c r="T5" s="10">
        <f>SUM($S$2:S5)</f>
        <v>0</v>
      </c>
      <c r="U5" s="33">
        <f>SUM($H$2:I5)</f>
        <v>0</v>
      </c>
      <c r="V5" s="36" t="e">
        <f t="shared" si="2"/>
        <v>#DIV/0!</v>
      </c>
      <c r="W5" s="38">
        <f>SUM($H$2:H5)</f>
        <v>0</v>
      </c>
      <c r="X5" s="36" t="e">
        <f t="shared" si="3"/>
        <v>#DIV/0!</v>
      </c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>
        <f t="shared" si="0"/>
        <v>0</v>
      </c>
      <c r="P6" s="10">
        <f>SUM($O$2:O6)</f>
        <v>0</v>
      </c>
      <c r="Q6" s="33">
        <f>SUM($H$2:I6)</f>
        <v>0</v>
      </c>
      <c r="R6" s="36" t="e">
        <f t="shared" si="1"/>
        <v>#DIV/0!</v>
      </c>
      <c r="S6" s="34">
        <f t="shared" si="4"/>
        <v>0</v>
      </c>
      <c r="T6" s="10">
        <f>SUM($S$2:S6)</f>
        <v>0</v>
      </c>
      <c r="U6" s="33">
        <f>SUM($H$2:I6)</f>
        <v>0</v>
      </c>
      <c r="V6" s="36" t="e">
        <f t="shared" si="2"/>
        <v>#DIV/0!</v>
      </c>
      <c r="W6" s="38">
        <f>SUM($H$2:H6)</f>
        <v>0</v>
      </c>
      <c r="X6" s="36" t="e">
        <f t="shared" si="3"/>
        <v>#DIV/0!</v>
      </c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>
        <f t="shared" si="0"/>
        <v>0</v>
      </c>
      <c r="P7" s="10">
        <f>SUM($O$2:O7)</f>
        <v>0</v>
      </c>
      <c r="Q7" s="33">
        <f>SUM($H$2:I7)</f>
        <v>0</v>
      </c>
      <c r="R7" s="36" t="e">
        <f t="shared" si="1"/>
        <v>#DIV/0!</v>
      </c>
      <c r="S7" s="34">
        <f t="shared" si="4"/>
        <v>0</v>
      </c>
      <c r="T7" s="10">
        <f>SUM($S$2:S7)</f>
        <v>0</v>
      </c>
      <c r="U7" s="33">
        <f>SUM($H$2:I7)</f>
        <v>0</v>
      </c>
      <c r="V7" s="36" t="e">
        <f t="shared" si="2"/>
        <v>#DIV/0!</v>
      </c>
      <c r="W7" s="38">
        <f>SUM($H$2:H7)</f>
        <v>0</v>
      </c>
      <c r="X7" s="36" t="e">
        <f t="shared" si="3"/>
        <v>#DIV/0!</v>
      </c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>
        <f t="shared" si="0"/>
        <v>0</v>
      </c>
      <c r="P8" s="10">
        <f>SUM($O$2:O8)</f>
        <v>0</v>
      </c>
      <c r="Q8" s="33">
        <f>SUM($H$2:I8)</f>
        <v>0</v>
      </c>
      <c r="R8" s="36" t="e">
        <f t="shared" si="1"/>
        <v>#DIV/0!</v>
      </c>
      <c r="S8" s="34">
        <f t="shared" si="4"/>
        <v>0</v>
      </c>
      <c r="T8" s="10">
        <f>SUM($S$2:S8)</f>
        <v>0</v>
      </c>
      <c r="U8" s="33">
        <f>SUM($H$2:I8)</f>
        <v>0</v>
      </c>
      <c r="V8" s="36" t="e">
        <f t="shared" si="2"/>
        <v>#DIV/0!</v>
      </c>
      <c r="W8" s="38">
        <f>SUM($H$2:H8)</f>
        <v>0</v>
      </c>
      <c r="X8" s="36" t="e">
        <f t="shared" si="3"/>
        <v>#DIV/0!</v>
      </c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>
        <f t="shared" si="0"/>
        <v>0</v>
      </c>
      <c r="P9" s="10">
        <f>SUM($O$2:O9)</f>
        <v>0</v>
      </c>
      <c r="Q9" s="33">
        <f>SUM($H$2:I9)</f>
        <v>0</v>
      </c>
      <c r="R9" s="36" t="e">
        <f t="shared" si="1"/>
        <v>#DIV/0!</v>
      </c>
      <c r="S9" s="34">
        <f t="shared" si="4"/>
        <v>0</v>
      </c>
      <c r="T9" s="10">
        <f>SUM($S$2:S9)</f>
        <v>0</v>
      </c>
      <c r="U9" s="33">
        <f>SUM($H$2:I9)</f>
        <v>0</v>
      </c>
      <c r="V9" s="36" t="e">
        <f t="shared" si="2"/>
        <v>#DIV/0!</v>
      </c>
      <c r="W9" s="38">
        <f>SUM($H$2:H9)</f>
        <v>0</v>
      </c>
      <c r="X9" s="36" t="e">
        <f t="shared" si="3"/>
        <v>#DIV/0!</v>
      </c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>
        <f t="shared" si="0"/>
        <v>0</v>
      </c>
      <c r="P10" s="10">
        <f>SUM($O$2:O10)</f>
        <v>0</v>
      </c>
      <c r="Q10" s="33">
        <f>SUM($H$2:I10)</f>
        <v>0</v>
      </c>
      <c r="R10" s="36" t="e">
        <f t="shared" si="1"/>
        <v>#DIV/0!</v>
      </c>
      <c r="S10" s="34">
        <f t="shared" si="4"/>
        <v>0</v>
      </c>
      <c r="T10" s="10">
        <f>SUM($S$2:S10)</f>
        <v>0</v>
      </c>
      <c r="U10" s="33">
        <f>SUM($H$2:I10)</f>
        <v>0</v>
      </c>
      <c r="V10" s="36" t="e">
        <f t="shared" si="2"/>
        <v>#DIV/0!</v>
      </c>
      <c r="W10" s="38">
        <f>SUM($H$2:H10)</f>
        <v>0</v>
      </c>
      <c r="X10" s="36" t="e">
        <f t="shared" si="3"/>
        <v>#DIV/0!</v>
      </c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>
        <f t="shared" si="0"/>
        <v>0</v>
      </c>
      <c r="P11" s="10">
        <f>SUM($O$2:O11)</f>
        <v>0</v>
      </c>
      <c r="Q11" s="33">
        <f>SUM($H$2:I11)</f>
        <v>0</v>
      </c>
      <c r="R11" s="36" t="e">
        <f t="shared" si="1"/>
        <v>#DIV/0!</v>
      </c>
      <c r="S11" s="34">
        <f t="shared" si="4"/>
        <v>0</v>
      </c>
      <c r="T11" s="10">
        <f>SUM($S$2:S11)</f>
        <v>0</v>
      </c>
      <c r="U11" s="33">
        <f>SUM($H$2:I11)</f>
        <v>0</v>
      </c>
      <c r="V11" s="36" t="e">
        <f t="shared" si="2"/>
        <v>#DIV/0!</v>
      </c>
      <c r="W11" s="38">
        <f>SUM($H$2:H11)</f>
        <v>0</v>
      </c>
      <c r="X11" s="36" t="e">
        <f t="shared" si="3"/>
        <v>#DIV/0!</v>
      </c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>
        <f t="shared" si="0"/>
        <v>0</v>
      </c>
      <c r="P12" s="10">
        <f>SUM($O$2:O12)</f>
        <v>0</v>
      </c>
      <c r="Q12" s="33">
        <f>SUM($H$2:I12)</f>
        <v>0</v>
      </c>
      <c r="R12" s="36" t="e">
        <f t="shared" si="1"/>
        <v>#DIV/0!</v>
      </c>
      <c r="S12" s="34">
        <f t="shared" si="4"/>
        <v>0</v>
      </c>
      <c r="T12" s="10">
        <f>SUM($S$2:S12)</f>
        <v>0</v>
      </c>
      <c r="U12" s="33">
        <f>SUM($H$2:I12)</f>
        <v>0</v>
      </c>
      <c r="V12" s="36" t="e">
        <f t="shared" si="2"/>
        <v>#DIV/0!</v>
      </c>
      <c r="W12" s="38">
        <f>SUM($H$2:H12)</f>
        <v>0</v>
      </c>
      <c r="X12" s="36" t="e">
        <f t="shared" si="3"/>
        <v>#DIV/0!</v>
      </c>
      <c r="Y12" s="40"/>
      <c r="Z12" s="12"/>
      <c r="AA12" s="12"/>
      <c r="AB12" s="12"/>
    </row>
    <row r="13" spans="1:28" ht="15.6">
      <c r="A13" s="5">
        <v>42705</v>
      </c>
      <c r="B13" s="13">
        <v>2400</v>
      </c>
      <c r="C13" s="23">
        <f>B13*0.8</f>
        <v>1920</v>
      </c>
      <c r="D13" s="23">
        <f>B13*0.2</f>
        <v>480</v>
      </c>
      <c r="E13" s="6">
        <v>0</v>
      </c>
      <c r="F13" s="6">
        <v>480</v>
      </c>
      <c r="G13" s="8"/>
      <c r="H13" s="28"/>
      <c r="I13" s="28"/>
      <c r="J13" s="28"/>
      <c r="K13" s="28"/>
      <c r="L13" s="28"/>
      <c r="M13" s="28"/>
      <c r="N13" s="8"/>
      <c r="O13" s="20">
        <f t="shared" si="0"/>
        <v>2880</v>
      </c>
      <c r="P13" s="10">
        <f>SUM($O$2:O13)</f>
        <v>2880</v>
      </c>
      <c r="Q13" s="33">
        <f>SUM($H$2:I13)</f>
        <v>0</v>
      </c>
      <c r="R13" s="36">
        <f t="shared" si="1"/>
        <v>0</v>
      </c>
      <c r="S13" s="34">
        <f t="shared" ref="S13:S58" si="5">SUM(C13,E13:F13)</f>
        <v>2400</v>
      </c>
      <c r="T13" s="10">
        <f>SUM($S$2:S13)</f>
        <v>2400</v>
      </c>
      <c r="U13" s="33">
        <f>SUM($H$2:I13)</f>
        <v>0</v>
      </c>
      <c r="V13" s="36">
        <f t="shared" si="2"/>
        <v>0</v>
      </c>
      <c r="W13" s="38">
        <f>SUM($H$2:H13)</f>
        <v>0</v>
      </c>
      <c r="X13" s="36">
        <f t="shared" si="3"/>
        <v>0</v>
      </c>
      <c r="Y13" s="40"/>
      <c r="Z13" s="12"/>
      <c r="AA13" s="12"/>
      <c r="AB13" s="12"/>
    </row>
    <row r="14" spans="1:28" ht="15.6">
      <c r="A14" s="5">
        <v>42736</v>
      </c>
      <c r="B14" s="6">
        <v>2200</v>
      </c>
      <c r="C14" s="23">
        <f t="shared" ref="C14:C58" si="6">B14*0.8</f>
        <v>1760</v>
      </c>
      <c r="D14" s="23">
        <f t="shared" ref="D14:D58" si="7">B14*0.2</f>
        <v>440</v>
      </c>
      <c r="E14" s="6">
        <v>0</v>
      </c>
      <c r="F14" s="6">
        <v>440</v>
      </c>
      <c r="G14" s="8"/>
      <c r="H14" s="28"/>
      <c r="I14" s="28"/>
      <c r="J14" s="28"/>
      <c r="K14" s="28"/>
      <c r="L14" s="28"/>
      <c r="M14" s="28"/>
      <c r="N14" s="8"/>
      <c r="O14" s="20">
        <f t="shared" si="0"/>
        <v>2640</v>
      </c>
      <c r="P14" s="10">
        <f t="shared" ref="P14:P58" si="8">SUM(O3:O14)</f>
        <v>5520</v>
      </c>
      <c r="Q14" s="33">
        <f>SUM(H3:I14)</f>
        <v>0</v>
      </c>
      <c r="R14" s="36">
        <f t="shared" si="1"/>
        <v>0</v>
      </c>
      <c r="S14" s="34">
        <f t="shared" si="5"/>
        <v>2200</v>
      </c>
      <c r="T14" s="10">
        <f>SUM(S3:S14)</f>
        <v>4600</v>
      </c>
      <c r="U14" s="33">
        <f>SUM(H3:I14)</f>
        <v>0</v>
      </c>
      <c r="V14" s="36">
        <f t="shared" si="2"/>
        <v>0</v>
      </c>
      <c r="W14" s="38">
        <f>SUM(H3:H14)</f>
        <v>0</v>
      </c>
      <c r="X14" s="36">
        <f t="shared" si="3"/>
        <v>0</v>
      </c>
      <c r="Y14" s="40">
        <v>4.25</v>
      </c>
      <c r="Z14" s="12"/>
      <c r="AA14" s="12"/>
      <c r="AB14" s="12"/>
    </row>
    <row r="15" spans="1:28" ht="15.6">
      <c r="A15" s="5">
        <v>42767</v>
      </c>
      <c r="B15" s="6">
        <v>2300</v>
      </c>
      <c r="C15" s="23">
        <f t="shared" si="6"/>
        <v>1840</v>
      </c>
      <c r="D15" s="23">
        <f t="shared" si="7"/>
        <v>460</v>
      </c>
      <c r="E15" s="6">
        <v>0</v>
      </c>
      <c r="F15" s="6">
        <v>460</v>
      </c>
      <c r="G15" s="8"/>
      <c r="H15" s="28"/>
      <c r="I15" s="28"/>
      <c r="J15" s="28"/>
      <c r="K15" s="28"/>
      <c r="L15" s="28"/>
      <c r="M15" s="28"/>
      <c r="N15" s="8"/>
      <c r="O15" s="20">
        <f t="shared" si="0"/>
        <v>2760</v>
      </c>
      <c r="P15" s="10">
        <f t="shared" si="8"/>
        <v>8280</v>
      </c>
      <c r="Q15" s="33">
        <f t="shared" ref="Q15:Q57" si="9">SUM(H4:I15)</f>
        <v>0</v>
      </c>
      <c r="R15" s="36">
        <f t="shared" si="1"/>
        <v>0</v>
      </c>
      <c r="S15" s="34">
        <f t="shared" si="5"/>
        <v>2300</v>
      </c>
      <c r="T15" s="10">
        <f t="shared" ref="T15:T57" si="10">SUM(S4:S15)</f>
        <v>6900</v>
      </c>
      <c r="U15" s="33">
        <f t="shared" ref="U15:U58" si="11">SUM(H4:I15)</f>
        <v>0</v>
      </c>
      <c r="V15" s="36">
        <f t="shared" si="2"/>
        <v>0</v>
      </c>
      <c r="W15" s="38">
        <f t="shared" ref="W15:W58" si="12">SUM(H4:H15)</f>
        <v>0</v>
      </c>
      <c r="X15" s="36">
        <f t="shared" si="3"/>
        <v>0</v>
      </c>
      <c r="Y15" s="40">
        <v>4.25</v>
      </c>
      <c r="Z15" s="12"/>
      <c r="AA15" s="12"/>
      <c r="AB15" s="12"/>
    </row>
    <row r="16" spans="1:28" ht="15.6">
      <c r="A16" s="5">
        <v>42795</v>
      </c>
      <c r="B16" s="6">
        <v>2600</v>
      </c>
      <c r="C16" s="23">
        <f t="shared" si="6"/>
        <v>2080</v>
      </c>
      <c r="D16" s="23">
        <f t="shared" si="7"/>
        <v>520</v>
      </c>
      <c r="E16" s="6">
        <v>0</v>
      </c>
      <c r="F16" s="6">
        <v>1040</v>
      </c>
      <c r="G16" s="8"/>
      <c r="H16" s="28"/>
      <c r="I16" s="28"/>
      <c r="J16" s="28"/>
      <c r="K16" s="28"/>
      <c r="L16" s="28"/>
      <c r="M16" s="28"/>
      <c r="N16" s="8"/>
      <c r="O16" s="20">
        <f t="shared" si="0"/>
        <v>3640</v>
      </c>
      <c r="P16" s="10">
        <f t="shared" si="8"/>
        <v>11920</v>
      </c>
      <c r="Q16" s="33">
        <f t="shared" si="9"/>
        <v>0</v>
      </c>
      <c r="R16" s="36">
        <f t="shared" si="1"/>
        <v>0</v>
      </c>
      <c r="S16" s="34">
        <f t="shared" si="5"/>
        <v>3120</v>
      </c>
      <c r="T16" s="10">
        <f t="shared" si="10"/>
        <v>10020</v>
      </c>
      <c r="U16" s="33">
        <f t="shared" si="11"/>
        <v>0</v>
      </c>
      <c r="V16" s="36">
        <f t="shared" si="2"/>
        <v>0</v>
      </c>
      <c r="W16" s="38">
        <f t="shared" si="12"/>
        <v>0</v>
      </c>
      <c r="X16" s="36">
        <f t="shared" si="3"/>
        <v>0</v>
      </c>
      <c r="Y16" s="40">
        <v>4.25</v>
      </c>
      <c r="Z16" s="12"/>
      <c r="AA16" s="12"/>
      <c r="AB16" s="12"/>
    </row>
    <row r="17" spans="1:28" ht="15.6">
      <c r="A17" s="5">
        <v>42826</v>
      </c>
      <c r="B17" s="6">
        <v>1700</v>
      </c>
      <c r="C17" s="23">
        <f t="shared" si="6"/>
        <v>1360</v>
      </c>
      <c r="D17" s="23">
        <f t="shared" si="7"/>
        <v>340</v>
      </c>
      <c r="E17" s="6">
        <v>0</v>
      </c>
      <c r="F17" s="6">
        <v>0</v>
      </c>
      <c r="G17" s="8"/>
      <c r="H17" s="28"/>
      <c r="I17" s="28"/>
      <c r="J17" s="28"/>
      <c r="K17" s="28"/>
      <c r="L17" s="28"/>
      <c r="M17" s="28"/>
      <c r="N17" s="8"/>
      <c r="O17" s="20">
        <f t="shared" si="0"/>
        <v>1700</v>
      </c>
      <c r="P17" s="10">
        <f t="shared" si="8"/>
        <v>13620</v>
      </c>
      <c r="Q17" s="33">
        <f t="shared" si="9"/>
        <v>0</v>
      </c>
      <c r="R17" s="36">
        <f t="shared" si="1"/>
        <v>0</v>
      </c>
      <c r="S17" s="34">
        <f t="shared" si="5"/>
        <v>1360</v>
      </c>
      <c r="T17" s="10">
        <f t="shared" si="10"/>
        <v>11380</v>
      </c>
      <c r="U17" s="33">
        <f t="shared" si="11"/>
        <v>0</v>
      </c>
      <c r="V17" s="36">
        <f t="shared" si="2"/>
        <v>0</v>
      </c>
      <c r="W17" s="38">
        <f t="shared" si="12"/>
        <v>0</v>
      </c>
      <c r="X17" s="36">
        <f t="shared" si="3"/>
        <v>0</v>
      </c>
      <c r="Y17" s="40">
        <v>4.25</v>
      </c>
      <c r="Z17" s="12"/>
      <c r="AA17" s="12"/>
      <c r="AB17" s="12"/>
    </row>
    <row r="18" spans="1:28" ht="15.6">
      <c r="A18" s="5">
        <v>42856</v>
      </c>
      <c r="B18" s="6">
        <v>1700</v>
      </c>
      <c r="C18" s="23">
        <f t="shared" si="6"/>
        <v>1360</v>
      </c>
      <c r="D18" s="23">
        <f t="shared" si="7"/>
        <v>340</v>
      </c>
      <c r="E18" s="6">
        <v>0</v>
      </c>
      <c r="F18" s="6">
        <v>0</v>
      </c>
      <c r="G18" s="8"/>
      <c r="H18" s="28"/>
      <c r="I18" s="28"/>
      <c r="J18" s="28"/>
      <c r="K18" s="28"/>
      <c r="L18" s="28"/>
      <c r="M18" s="28"/>
      <c r="N18" s="8"/>
      <c r="O18" s="20">
        <f t="shared" si="0"/>
        <v>1700</v>
      </c>
      <c r="P18" s="10">
        <f t="shared" si="8"/>
        <v>15320</v>
      </c>
      <c r="Q18" s="33">
        <f t="shared" si="9"/>
        <v>0</v>
      </c>
      <c r="R18" s="36">
        <f t="shared" si="1"/>
        <v>0</v>
      </c>
      <c r="S18" s="34">
        <f t="shared" si="5"/>
        <v>1360</v>
      </c>
      <c r="T18" s="10">
        <f t="shared" si="10"/>
        <v>12740</v>
      </c>
      <c r="U18" s="33">
        <f t="shared" si="11"/>
        <v>0</v>
      </c>
      <c r="V18" s="36">
        <f t="shared" si="2"/>
        <v>0</v>
      </c>
      <c r="W18" s="38">
        <f t="shared" si="12"/>
        <v>0</v>
      </c>
      <c r="X18" s="36">
        <f t="shared" si="3"/>
        <v>0</v>
      </c>
      <c r="Y18" s="40">
        <v>4.25</v>
      </c>
      <c r="Z18" s="12"/>
      <c r="AA18" s="12"/>
      <c r="AB18" s="12"/>
    </row>
    <row r="19" spans="1:28" ht="15.6">
      <c r="A19" s="5">
        <v>42887</v>
      </c>
      <c r="B19" s="6">
        <v>3640</v>
      </c>
      <c r="C19" s="23">
        <f t="shared" si="6"/>
        <v>2912</v>
      </c>
      <c r="D19" s="23">
        <f t="shared" si="7"/>
        <v>728</v>
      </c>
      <c r="E19" s="6">
        <v>0</v>
      </c>
      <c r="F19" s="6">
        <v>0</v>
      </c>
      <c r="G19" s="8"/>
      <c r="H19" s="28"/>
      <c r="I19" s="28"/>
      <c r="J19" s="28"/>
      <c r="K19" s="28"/>
      <c r="L19" s="28"/>
      <c r="M19" s="28"/>
      <c r="N19" s="8"/>
      <c r="O19" s="20">
        <f t="shared" si="0"/>
        <v>3640</v>
      </c>
      <c r="P19" s="10">
        <f t="shared" si="8"/>
        <v>18960</v>
      </c>
      <c r="Q19" s="33">
        <f t="shared" si="9"/>
        <v>0</v>
      </c>
      <c r="R19" s="36">
        <f t="shared" si="1"/>
        <v>0</v>
      </c>
      <c r="S19" s="34">
        <f t="shared" si="5"/>
        <v>2912</v>
      </c>
      <c r="T19" s="10">
        <f t="shared" si="10"/>
        <v>15652</v>
      </c>
      <c r="U19" s="33">
        <f t="shared" si="11"/>
        <v>0</v>
      </c>
      <c r="V19" s="36">
        <f t="shared" si="2"/>
        <v>0</v>
      </c>
      <c r="W19" s="38">
        <f t="shared" si="12"/>
        <v>0</v>
      </c>
      <c r="X19" s="36">
        <f t="shared" si="3"/>
        <v>0</v>
      </c>
      <c r="Y19" s="40">
        <v>4.25</v>
      </c>
      <c r="Z19" s="12"/>
      <c r="AA19" s="12"/>
      <c r="AB19" s="12"/>
    </row>
    <row r="20" spans="1:28" ht="15.6">
      <c r="A20" s="5">
        <v>42917</v>
      </c>
      <c r="B20" s="6">
        <v>2808</v>
      </c>
      <c r="C20" s="23">
        <f t="shared" si="6"/>
        <v>2246.4</v>
      </c>
      <c r="D20" s="23">
        <f t="shared" si="7"/>
        <v>561.6</v>
      </c>
      <c r="E20" s="6">
        <v>0</v>
      </c>
      <c r="F20" s="6">
        <v>0</v>
      </c>
      <c r="G20" s="8"/>
      <c r="H20" s="28"/>
      <c r="I20" s="28"/>
      <c r="J20" s="28"/>
      <c r="K20" s="28"/>
      <c r="L20" s="28"/>
      <c r="M20" s="28"/>
      <c r="N20" s="8"/>
      <c r="O20" s="20">
        <f t="shared" si="0"/>
        <v>2808</v>
      </c>
      <c r="P20" s="10">
        <f t="shared" si="8"/>
        <v>21768</v>
      </c>
      <c r="Q20" s="33">
        <f t="shared" si="9"/>
        <v>0</v>
      </c>
      <c r="R20" s="36">
        <f t="shared" si="1"/>
        <v>0</v>
      </c>
      <c r="S20" s="34">
        <f t="shared" si="5"/>
        <v>2246.4</v>
      </c>
      <c r="T20" s="10">
        <f t="shared" si="10"/>
        <v>17898.400000000001</v>
      </c>
      <c r="U20" s="33">
        <f t="shared" si="11"/>
        <v>0</v>
      </c>
      <c r="V20" s="36">
        <f t="shared" si="2"/>
        <v>0</v>
      </c>
      <c r="W20" s="38">
        <f t="shared" si="12"/>
        <v>0</v>
      </c>
      <c r="X20" s="36">
        <f t="shared" si="3"/>
        <v>0</v>
      </c>
      <c r="Y20" s="40">
        <v>4.25</v>
      </c>
      <c r="Z20" s="12"/>
      <c r="AA20" s="12"/>
      <c r="AB20" s="12"/>
    </row>
    <row r="21" spans="1:28" ht="15.6">
      <c r="A21" s="5">
        <v>42948</v>
      </c>
      <c r="B21" s="6">
        <v>3510</v>
      </c>
      <c r="C21" s="23">
        <f t="shared" si="6"/>
        <v>2808</v>
      </c>
      <c r="D21" s="23">
        <f t="shared" si="7"/>
        <v>702</v>
      </c>
      <c r="E21" s="6">
        <v>0</v>
      </c>
      <c r="F21" s="6">
        <v>0</v>
      </c>
      <c r="G21" s="8"/>
      <c r="H21" s="28"/>
      <c r="I21" s="28"/>
      <c r="J21" s="30">
        <v>1</v>
      </c>
      <c r="K21" s="28"/>
      <c r="L21" s="28"/>
      <c r="M21" s="28"/>
      <c r="N21" s="8"/>
      <c r="O21" s="20">
        <f t="shared" si="0"/>
        <v>3510</v>
      </c>
      <c r="P21" s="10">
        <f t="shared" si="8"/>
        <v>25278</v>
      </c>
      <c r="Q21" s="33">
        <f t="shared" si="9"/>
        <v>0</v>
      </c>
      <c r="R21" s="36">
        <f t="shared" si="1"/>
        <v>0</v>
      </c>
      <c r="S21" s="34">
        <f t="shared" si="5"/>
        <v>2808</v>
      </c>
      <c r="T21" s="10">
        <f t="shared" si="10"/>
        <v>20706.400000000001</v>
      </c>
      <c r="U21" s="33">
        <f t="shared" si="11"/>
        <v>0</v>
      </c>
      <c r="V21" s="36">
        <f t="shared" si="2"/>
        <v>0</v>
      </c>
      <c r="W21" s="38">
        <f t="shared" si="12"/>
        <v>0</v>
      </c>
      <c r="X21" s="36">
        <f t="shared" si="3"/>
        <v>0</v>
      </c>
      <c r="Y21" s="40">
        <v>4.25</v>
      </c>
      <c r="Z21" s="12"/>
      <c r="AA21" s="12"/>
      <c r="AB21" s="12"/>
    </row>
    <row r="22" spans="1:28" ht="15.6">
      <c r="A22" s="5">
        <v>42979</v>
      </c>
      <c r="B22" s="6">
        <v>3640</v>
      </c>
      <c r="C22" s="23">
        <f t="shared" si="6"/>
        <v>2912</v>
      </c>
      <c r="D22" s="23">
        <f t="shared" si="7"/>
        <v>728</v>
      </c>
      <c r="E22" s="6">
        <v>0</v>
      </c>
      <c r="F22" s="6">
        <v>0</v>
      </c>
      <c r="G22" s="8"/>
      <c r="H22" s="28"/>
      <c r="I22" s="28"/>
      <c r="J22" s="28"/>
      <c r="K22" s="28"/>
      <c r="L22" s="28"/>
      <c r="M22" s="28"/>
      <c r="N22" s="8"/>
      <c r="O22" s="20">
        <f t="shared" si="0"/>
        <v>3640</v>
      </c>
      <c r="P22" s="10">
        <f t="shared" si="8"/>
        <v>28918</v>
      </c>
      <c r="Q22" s="33">
        <f>SUM(H11:I22)</f>
        <v>0</v>
      </c>
      <c r="R22" s="36">
        <f t="shared" si="1"/>
        <v>0</v>
      </c>
      <c r="S22" s="34">
        <f t="shared" si="5"/>
        <v>2912</v>
      </c>
      <c r="T22" s="10">
        <f t="shared" si="10"/>
        <v>23618.400000000001</v>
      </c>
      <c r="U22" s="33">
        <f t="shared" si="11"/>
        <v>0</v>
      </c>
      <c r="V22" s="36">
        <f t="shared" si="2"/>
        <v>0</v>
      </c>
      <c r="W22" s="38">
        <f t="shared" si="12"/>
        <v>0</v>
      </c>
      <c r="X22" s="36">
        <f t="shared" si="3"/>
        <v>0</v>
      </c>
      <c r="Y22" s="40">
        <v>4.25</v>
      </c>
      <c r="Z22" s="12"/>
      <c r="AA22" s="12"/>
      <c r="AB22" s="12"/>
    </row>
    <row r="23" spans="1:28" ht="15.6">
      <c r="A23" s="5">
        <v>43009</v>
      </c>
      <c r="B23" s="6">
        <v>3640</v>
      </c>
      <c r="C23" s="23">
        <f t="shared" si="6"/>
        <v>2912</v>
      </c>
      <c r="D23" s="23">
        <f t="shared" si="7"/>
        <v>728</v>
      </c>
      <c r="E23" s="6">
        <v>0</v>
      </c>
      <c r="F23" s="6">
        <v>0</v>
      </c>
      <c r="G23" s="8"/>
      <c r="H23" s="28"/>
      <c r="I23" s="28"/>
      <c r="J23" s="28"/>
      <c r="K23" s="28"/>
      <c r="L23" s="28"/>
      <c r="M23" s="28"/>
      <c r="N23" s="8"/>
      <c r="O23" s="20">
        <f t="shared" si="0"/>
        <v>3640</v>
      </c>
      <c r="P23" s="10">
        <f t="shared" si="8"/>
        <v>32558</v>
      </c>
      <c r="Q23" s="33">
        <f t="shared" si="9"/>
        <v>0</v>
      </c>
      <c r="R23" s="36">
        <f t="shared" si="1"/>
        <v>0</v>
      </c>
      <c r="S23" s="34">
        <f t="shared" si="5"/>
        <v>2912</v>
      </c>
      <c r="T23" s="10">
        <f t="shared" si="10"/>
        <v>26530.400000000001</v>
      </c>
      <c r="U23" s="33">
        <f t="shared" si="11"/>
        <v>0</v>
      </c>
      <c r="V23" s="36">
        <f t="shared" si="2"/>
        <v>0</v>
      </c>
      <c r="W23" s="38">
        <f t="shared" si="12"/>
        <v>0</v>
      </c>
      <c r="X23" s="36">
        <f t="shared" si="3"/>
        <v>0</v>
      </c>
      <c r="Y23" s="40">
        <v>4.25</v>
      </c>
      <c r="Z23" s="12"/>
      <c r="AA23" s="12"/>
      <c r="AB23" s="12"/>
    </row>
    <row r="24" spans="1:28" ht="15.6">
      <c r="A24" s="5">
        <v>43040</v>
      </c>
      <c r="B24" s="6">
        <v>3640</v>
      </c>
      <c r="C24" s="23">
        <f t="shared" si="6"/>
        <v>2912</v>
      </c>
      <c r="D24" s="23">
        <f t="shared" si="7"/>
        <v>728</v>
      </c>
      <c r="E24" s="6">
        <v>0</v>
      </c>
      <c r="F24" s="6">
        <v>0</v>
      </c>
      <c r="G24" s="8"/>
      <c r="H24" s="28"/>
      <c r="I24" s="28"/>
      <c r="J24" s="28"/>
      <c r="K24" s="28"/>
      <c r="L24" s="28"/>
      <c r="M24" s="28"/>
      <c r="N24" s="8"/>
      <c r="O24" s="20">
        <f t="shared" si="0"/>
        <v>3640</v>
      </c>
      <c r="P24" s="10">
        <f t="shared" si="8"/>
        <v>36198</v>
      </c>
      <c r="Q24" s="33">
        <f t="shared" si="9"/>
        <v>0</v>
      </c>
      <c r="R24" s="36">
        <f t="shared" si="1"/>
        <v>0</v>
      </c>
      <c r="S24" s="34">
        <f t="shared" si="5"/>
        <v>2912</v>
      </c>
      <c r="T24" s="10">
        <f t="shared" si="10"/>
        <v>29442.400000000001</v>
      </c>
      <c r="U24" s="33">
        <f t="shared" si="11"/>
        <v>0</v>
      </c>
      <c r="V24" s="36">
        <f t="shared" si="2"/>
        <v>0</v>
      </c>
      <c r="W24" s="38">
        <f t="shared" si="12"/>
        <v>0</v>
      </c>
      <c r="X24" s="36">
        <f t="shared" si="3"/>
        <v>0</v>
      </c>
      <c r="Y24" s="40">
        <v>4.25</v>
      </c>
      <c r="Z24" s="12"/>
      <c r="AA24" s="12"/>
      <c r="AB24" s="12"/>
    </row>
    <row r="25" spans="1:28" ht="15.6">
      <c r="A25" s="5">
        <v>43070</v>
      </c>
      <c r="B25" s="13">
        <v>2496</v>
      </c>
      <c r="C25" s="23">
        <f t="shared" si="6"/>
        <v>1996.8000000000002</v>
      </c>
      <c r="D25" s="23">
        <f t="shared" si="7"/>
        <v>499.20000000000005</v>
      </c>
      <c r="E25" s="6">
        <v>0</v>
      </c>
      <c r="F25" s="6">
        <v>0</v>
      </c>
      <c r="G25" s="8"/>
      <c r="H25" s="28"/>
      <c r="I25" s="28"/>
      <c r="J25" s="28"/>
      <c r="K25" s="28"/>
      <c r="L25" s="28"/>
      <c r="M25" s="28"/>
      <c r="N25" s="8"/>
      <c r="O25" s="20">
        <f t="shared" si="0"/>
        <v>2496</v>
      </c>
      <c r="P25" s="10">
        <f t="shared" si="8"/>
        <v>35814</v>
      </c>
      <c r="Q25" s="33">
        <f t="shared" si="9"/>
        <v>0</v>
      </c>
      <c r="R25" s="36">
        <f t="shared" si="1"/>
        <v>0</v>
      </c>
      <c r="S25" s="34">
        <f t="shared" si="5"/>
        <v>1996.8000000000002</v>
      </c>
      <c r="T25" s="10">
        <f t="shared" si="10"/>
        <v>29039.200000000001</v>
      </c>
      <c r="U25" s="33">
        <f t="shared" si="11"/>
        <v>0</v>
      </c>
      <c r="V25" s="36">
        <f t="shared" si="2"/>
        <v>0</v>
      </c>
      <c r="W25" s="38">
        <f t="shared" si="12"/>
        <v>0</v>
      </c>
      <c r="X25" s="36">
        <f t="shared" si="3"/>
        <v>0</v>
      </c>
      <c r="Y25" s="40">
        <v>4.25</v>
      </c>
      <c r="Z25" s="12"/>
      <c r="AA25" s="12"/>
      <c r="AB25" s="12"/>
    </row>
    <row r="26" spans="1:28" ht="15.6">
      <c r="A26" s="5">
        <v>43101</v>
      </c>
      <c r="B26" s="6">
        <v>2496</v>
      </c>
      <c r="C26" s="23">
        <f t="shared" si="6"/>
        <v>1996.8000000000002</v>
      </c>
      <c r="D26" s="23">
        <f t="shared" si="7"/>
        <v>499.20000000000005</v>
      </c>
      <c r="E26" s="6">
        <v>0</v>
      </c>
      <c r="F26" s="6">
        <v>0</v>
      </c>
      <c r="G26" s="8"/>
      <c r="H26" s="28"/>
      <c r="I26" s="28"/>
      <c r="J26" s="28"/>
      <c r="K26" s="28"/>
      <c r="L26" s="28"/>
      <c r="M26" s="28"/>
      <c r="N26" s="8"/>
      <c r="O26" s="20">
        <f t="shared" si="0"/>
        <v>2496</v>
      </c>
      <c r="P26" s="10">
        <f t="shared" si="8"/>
        <v>35670</v>
      </c>
      <c r="Q26" s="33">
        <f t="shared" si="9"/>
        <v>0</v>
      </c>
      <c r="R26" s="36">
        <f t="shared" si="1"/>
        <v>0</v>
      </c>
      <c r="S26" s="34">
        <f t="shared" si="5"/>
        <v>1996.8000000000002</v>
      </c>
      <c r="T26" s="10">
        <f t="shared" si="10"/>
        <v>28836</v>
      </c>
      <c r="U26" s="33">
        <f t="shared" si="11"/>
        <v>0</v>
      </c>
      <c r="V26" s="36">
        <f t="shared" si="2"/>
        <v>0</v>
      </c>
      <c r="W26" s="38">
        <f t="shared" si="12"/>
        <v>0</v>
      </c>
      <c r="X26" s="36">
        <f t="shared" si="3"/>
        <v>0</v>
      </c>
      <c r="Y26" s="40"/>
      <c r="Z26" s="12">
        <v>4</v>
      </c>
      <c r="AA26" s="12"/>
      <c r="AB26" s="12"/>
    </row>
    <row r="27" spans="1:28" ht="15.6">
      <c r="A27" s="5">
        <v>43132</v>
      </c>
      <c r="B27" s="6">
        <v>2496</v>
      </c>
      <c r="C27" s="23">
        <f t="shared" si="6"/>
        <v>1996.8000000000002</v>
      </c>
      <c r="D27" s="23">
        <f t="shared" si="7"/>
        <v>499.20000000000005</v>
      </c>
      <c r="E27" s="6">
        <v>0</v>
      </c>
      <c r="F27" s="6">
        <v>0</v>
      </c>
      <c r="G27" s="8"/>
      <c r="H27" s="28"/>
      <c r="I27" s="28"/>
      <c r="J27" s="28"/>
      <c r="K27" s="28"/>
      <c r="L27" s="28"/>
      <c r="M27" s="28"/>
      <c r="N27" s="8"/>
      <c r="O27" s="20">
        <f t="shared" si="0"/>
        <v>2496</v>
      </c>
      <c r="P27" s="10">
        <f t="shared" si="8"/>
        <v>35406</v>
      </c>
      <c r="Q27" s="33">
        <f t="shared" si="9"/>
        <v>0</v>
      </c>
      <c r="R27" s="36">
        <f t="shared" si="1"/>
        <v>0</v>
      </c>
      <c r="S27" s="34">
        <f t="shared" si="5"/>
        <v>1996.8000000000002</v>
      </c>
      <c r="T27" s="10">
        <f t="shared" si="10"/>
        <v>28532.799999999999</v>
      </c>
      <c r="U27" s="33">
        <f t="shared" si="11"/>
        <v>0</v>
      </c>
      <c r="V27" s="36">
        <f t="shared" si="2"/>
        <v>0</v>
      </c>
      <c r="W27" s="38">
        <f t="shared" si="12"/>
        <v>0</v>
      </c>
      <c r="X27" s="36">
        <f t="shared" si="3"/>
        <v>0</v>
      </c>
      <c r="Y27" s="40"/>
      <c r="Z27" s="12">
        <v>4</v>
      </c>
      <c r="AA27" s="12"/>
      <c r="AB27" s="12"/>
    </row>
    <row r="28" spans="1:28" ht="15.6">
      <c r="A28" s="5">
        <v>43160</v>
      </c>
      <c r="B28" s="6">
        <v>2496</v>
      </c>
      <c r="C28" s="23">
        <f t="shared" si="6"/>
        <v>1996.8000000000002</v>
      </c>
      <c r="D28" s="23">
        <f t="shared" si="7"/>
        <v>499.20000000000005</v>
      </c>
      <c r="E28" s="6">
        <v>0</v>
      </c>
      <c r="F28" s="6">
        <v>0</v>
      </c>
      <c r="G28" s="8"/>
      <c r="H28" s="28"/>
      <c r="I28" s="28"/>
      <c r="J28" s="28"/>
      <c r="K28" s="28"/>
      <c r="L28" s="28"/>
      <c r="M28" s="28"/>
      <c r="N28" s="8"/>
      <c r="O28" s="20">
        <f t="shared" si="0"/>
        <v>2496</v>
      </c>
      <c r="P28" s="10">
        <f t="shared" si="8"/>
        <v>34262</v>
      </c>
      <c r="Q28" s="33">
        <f t="shared" si="9"/>
        <v>0</v>
      </c>
      <c r="R28" s="36">
        <f t="shared" si="1"/>
        <v>0</v>
      </c>
      <c r="S28" s="34">
        <f t="shared" si="5"/>
        <v>1996.8000000000002</v>
      </c>
      <c r="T28" s="10">
        <f t="shared" si="10"/>
        <v>27409.599999999999</v>
      </c>
      <c r="U28" s="33">
        <f t="shared" si="11"/>
        <v>0</v>
      </c>
      <c r="V28" s="36">
        <f t="shared" si="2"/>
        <v>0</v>
      </c>
      <c r="W28" s="38">
        <f t="shared" si="12"/>
        <v>0</v>
      </c>
      <c r="X28" s="36">
        <f t="shared" si="3"/>
        <v>0</v>
      </c>
      <c r="Y28" s="40"/>
      <c r="Z28" s="12">
        <v>4</v>
      </c>
      <c r="AA28" s="12"/>
      <c r="AB28" s="12"/>
    </row>
    <row r="29" spans="1:28" ht="15.6">
      <c r="A29" s="5">
        <v>43191</v>
      </c>
      <c r="B29" s="6">
        <v>2691</v>
      </c>
      <c r="C29" s="23">
        <f t="shared" si="6"/>
        <v>2152.8000000000002</v>
      </c>
      <c r="D29" s="23">
        <f t="shared" si="7"/>
        <v>538.20000000000005</v>
      </c>
      <c r="E29" s="6">
        <v>0</v>
      </c>
      <c r="F29" s="6">
        <v>0</v>
      </c>
      <c r="G29" s="8"/>
      <c r="H29" s="28"/>
      <c r="I29" s="28"/>
      <c r="J29" s="28"/>
      <c r="K29" s="28"/>
      <c r="L29" s="28"/>
      <c r="M29" s="28"/>
      <c r="N29" s="8"/>
      <c r="O29" s="20">
        <f t="shared" si="0"/>
        <v>2691</v>
      </c>
      <c r="P29" s="10">
        <f t="shared" si="8"/>
        <v>35253</v>
      </c>
      <c r="Q29" s="33">
        <f t="shared" si="9"/>
        <v>0</v>
      </c>
      <c r="R29" s="36">
        <f t="shared" si="1"/>
        <v>0</v>
      </c>
      <c r="S29" s="34">
        <f t="shared" si="5"/>
        <v>2152.8000000000002</v>
      </c>
      <c r="T29" s="10">
        <f t="shared" si="10"/>
        <v>28202.399999999998</v>
      </c>
      <c r="U29" s="33">
        <f t="shared" si="11"/>
        <v>0</v>
      </c>
      <c r="V29" s="36">
        <f t="shared" si="2"/>
        <v>0</v>
      </c>
      <c r="W29" s="38">
        <f t="shared" si="12"/>
        <v>0</v>
      </c>
      <c r="X29" s="36">
        <f t="shared" si="3"/>
        <v>0</v>
      </c>
      <c r="Y29" s="40"/>
      <c r="Z29" s="12">
        <v>4</v>
      </c>
      <c r="AA29" s="12"/>
      <c r="AB29" s="12"/>
    </row>
    <row r="30" spans="1:28" ht="15.6">
      <c r="A30" s="5">
        <v>43221</v>
      </c>
      <c r="B30" s="6">
        <v>1560</v>
      </c>
      <c r="C30" s="23">
        <f t="shared" si="6"/>
        <v>1248</v>
      </c>
      <c r="D30" s="23">
        <f t="shared" si="7"/>
        <v>312</v>
      </c>
      <c r="E30" s="6">
        <v>0</v>
      </c>
      <c r="F30" s="6">
        <v>520</v>
      </c>
      <c r="G30" s="8"/>
      <c r="H30" s="28"/>
      <c r="I30" s="28"/>
      <c r="J30" s="28"/>
      <c r="K30" s="28"/>
      <c r="L30" s="28"/>
      <c r="M30" s="28"/>
      <c r="N30" s="8"/>
      <c r="O30" s="20">
        <f t="shared" si="0"/>
        <v>2080</v>
      </c>
      <c r="P30" s="10">
        <f t="shared" si="8"/>
        <v>35633</v>
      </c>
      <c r="Q30" s="33">
        <f t="shared" si="9"/>
        <v>0</v>
      </c>
      <c r="R30" s="36">
        <f t="shared" si="1"/>
        <v>0</v>
      </c>
      <c r="S30" s="34">
        <f t="shared" si="5"/>
        <v>1768</v>
      </c>
      <c r="T30" s="10">
        <f t="shared" si="10"/>
        <v>28610.399999999998</v>
      </c>
      <c r="U30" s="33">
        <f t="shared" si="11"/>
        <v>0</v>
      </c>
      <c r="V30" s="36">
        <f t="shared" si="2"/>
        <v>0</v>
      </c>
      <c r="W30" s="38">
        <f t="shared" si="12"/>
        <v>0</v>
      </c>
      <c r="X30" s="36">
        <f t="shared" si="3"/>
        <v>0</v>
      </c>
      <c r="Y30" s="40"/>
      <c r="Z30" s="12">
        <v>4</v>
      </c>
      <c r="AA30" s="12"/>
      <c r="AB30" s="12"/>
    </row>
    <row r="31" spans="1:28" ht="15.6">
      <c r="A31" s="5">
        <v>43252</v>
      </c>
      <c r="B31" s="6">
        <v>2496</v>
      </c>
      <c r="C31" s="23">
        <f t="shared" si="6"/>
        <v>1996.8000000000002</v>
      </c>
      <c r="D31" s="23">
        <f t="shared" si="7"/>
        <v>499.20000000000005</v>
      </c>
      <c r="E31" s="6">
        <v>0</v>
      </c>
      <c r="F31" s="6">
        <v>0</v>
      </c>
      <c r="G31" s="8"/>
      <c r="H31" s="28"/>
      <c r="I31" s="28"/>
      <c r="J31" s="28"/>
      <c r="K31" s="28"/>
      <c r="L31" s="28"/>
      <c r="M31" s="28"/>
      <c r="N31" s="8"/>
      <c r="O31" s="20">
        <f t="shared" si="0"/>
        <v>2496</v>
      </c>
      <c r="P31" s="10">
        <f t="shared" si="8"/>
        <v>34489</v>
      </c>
      <c r="Q31" s="33">
        <f t="shared" si="9"/>
        <v>0</v>
      </c>
      <c r="R31" s="36">
        <f t="shared" si="1"/>
        <v>0</v>
      </c>
      <c r="S31" s="34">
        <f t="shared" si="5"/>
        <v>1996.8000000000002</v>
      </c>
      <c r="T31" s="10">
        <f t="shared" si="10"/>
        <v>27695.199999999997</v>
      </c>
      <c r="U31" s="33">
        <f t="shared" si="11"/>
        <v>0</v>
      </c>
      <c r="V31" s="36">
        <f t="shared" si="2"/>
        <v>0</v>
      </c>
      <c r="W31" s="38">
        <f t="shared" si="12"/>
        <v>0</v>
      </c>
      <c r="X31" s="36">
        <f t="shared" si="3"/>
        <v>0</v>
      </c>
      <c r="Y31" s="40"/>
      <c r="Z31" s="12">
        <v>4</v>
      </c>
      <c r="AA31" s="12"/>
      <c r="AB31" s="12"/>
    </row>
    <row r="32" spans="1:28" ht="15.6">
      <c r="A32" s="5">
        <v>43282</v>
      </c>
      <c r="B32" s="6">
        <v>2496</v>
      </c>
      <c r="C32" s="23">
        <f t="shared" si="6"/>
        <v>1996.8000000000002</v>
      </c>
      <c r="D32" s="23">
        <f t="shared" si="7"/>
        <v>499.20000000000005</v>
      </c>
      <c r="E32" s="6">
        <v>0</v>
      </c>
      <c r="F32" s="6">
        <v>0</v>
      </c>
      <c r="G32" s="8"/>
      <c r="H32" s="28"/>
      <c r="I32" s="28"/>
      <c r="J32" s="28"/>
      <c r="K32" s="28"/>
      <c r="L32" s="28"/>
      <c r="M32" s="28"/>
      <c r="N32" s="8"/>
      <c r="O32" s="20">
        <f t="shared" si="0"/>
        <v>2496</v>
      </c>
      <c r="P32" s="10">
        <f t="shared" si="8"/>
        <v>34177</v>
      </c>
      <c r="Q32" s="33">
        <f t="shared" si="9"/>
        <v>0</v>
      </c>
      <c r="R32" s="36">
        <f t="shared" si="1"/>
        <v>0</v>
      </c>
      <c r="S32" s="34">
        <f t="shared" si="5"/>
        <v>1996.8000000000002</v>
      </c>
      <c r="T32" s="10">
        <f t="shared" si="10"/>
        <v>27445.599999999995</v>
      </c>
      <c r="U32" s="33">
        <f t="shared" si="11"/>
        <v>0</v>
      </c>
      <c r="V32" s="36">
        <f t="shared" si="2"/>
        <v>0</v>
      </c>
      <c r="W32" s="38">
        <f t="shared" si="12"/>
        <v>0</v>
      </c>
      <c r="X32" s="36">
        <f t="shared" si="3"/>
        <v>0</v>
      </c>
      <c r="Y32" s="40"/>
      <c r="Z32" s="12">
        <v>4</v>
      </c>
      <c r="AA32" s="12"/>
      <c r="AB32" s="12"/>
    </row>
    <row r="33" spans="1:28" ht="15.6">
      <c r="A33" s="5">
        <v>43313</v>
      </c>
      <c r="B33" s="6">
        <v>3042</v>
      </c>
      <c r="C33" s="23">
        <f t="shared" si="6"/>
        <v>2433.6</v>
      </c>
      <c r="D33" s="23">
        <f t="shared" si="7"/>
        <v>608.4</v>
      </c>
      <c r="E33" s="6">
        <v>0</v>
      </c>
      <c r="F33" s="6">
        <v>0</v>
      </c>
      <c r="G33" s="8"/>
      <c r="H33" s="28"/>
      <c r="I33" s="28"/>
      <c r="J33" s="28"/>
      <c r="K33" s="28"/>
      <c r="L33" s="28"/>
      <c r="M33" s="28"/>
      <c r="N33" s="8"/>
      <c r="O33" s="20">
        <f t="shared" si="0"/>
        <v>3042</v>
      </c>
      <c r="P33" s="10">
        <f t="shared" si="8"/>
        <v>33709</v>
      </c>
      <c r="Q33" s="33">
        <f t="shared" si="9"/>
        <v>0</v>
      </c>
      <c r="R33" s="36">
        <f t="shared" si="1"/>
        <v>0</v>
      </c>
      <c r="S33" s="34">
        <f t="shared" si="5"/>
        <v>2433.6</v>
      </c>
      <c r="T33" s="10">
        <f t="shared" si="10"/>
        <v>27071.199999999993</v>
      </c>
      <c r="U33" s="33">
        <f t="shared" si="11"/>
        <v>0</v>
      </c>
      <c r="V33" s="36">
        <f t="shared" si="2"/>
        <v>0</v>
      </c>
      <c r="W33" s="38">
        <f t="shared" si="12"/>
        <v>0</v>
      </c>
      <c r="X33" s="36">
        <f t="shared" si="3"/>
        <v>0</v>
      </c>
      <c r="Y33" s="40"/>
      <c r="Z33" s="12">
        <v>4</v>
      </c>
      <c r="AA33" s="12"/>
      <c r="AB33" s="12"/>
    </row>
    <row r="34" spans="1:28" ht="15.6">
      <c r="A34" s="5">
        <v>43344</v>
      </c>
      <c r="B34" s="6">
        <v>2169</v>
      </c>
      <c r="C34" s="23">
        <f t="shared" si="6"/>
        <v>1735.2</v>
      </c>
      <c r="D34" s="23">
        <f t="shared" si="7"/>
        <v>433.8</v>
      </c>
      <c r="E34" s="6">
        <v>0</v>
      </c>
      <c r="F34" s="6">
        <v>0</v>
      </c>
      <c r="H34" s="28"/>
      <c r="I34" s="28"/>
      <c r="J34" s="28"/>
      <c r="K34" s="28"/>
      <c r="L34" s="28"/>
      <c r="M34" s="28"/>
      <c r="O34" s="20">
        <f t="shared" ref="O34:O58" si="13">SUM(C34:F34)</f>
        <v>2169</v>
      </c>
      <c r="P34" s="10">
        <f t="shared" si="8"/>
        <v>32238</v>
      </c>
      <c r="Q34" s="33">
        <f t="shared" si="9"/>
        <v>0</v>
      </c>
      <c r="R34" s="36">
        <f t="shared" ref="R34:R58" si="14">(Q34*1000000)/P34</f>
        <v>0</v>
      </c>
      <c r="S34" s="34">
        <f t="shared" si="5"/>
        <v>1735.2</v>
      </c>
      <c r="T34" s="10">
        <f t="shared" si="10"/>
        <v>25894.399999999998</v>
      </c>
      <c r="U34" s="33">
        <f t="shared" si="11"/>
        <v>0</v>
      </c>
      <c r="V34" s="36">
        <f t="shared" si="2"/>
        <v>0</v>
      </c>
      <c r="W34" s="38">
        <f t="shared" si="12"/>
        <v>0</v>
      </c>
      <c r="X34" s="36">
        <f t="shared" si="3"/>
        <v>0</v>
      </c>
      <c r="Y34" s="41"/>
      <c r="Z34" s="1">
        <v>4</v>
      </c>
      <c r="AA34" s="1"/>
      <c r="AB34" s="1"/>
    </row>
    <row r="35" spans="1:28" ht="15.6">
      <c r="A35" s="5">
        <v>43374</v>
      </c>
      <c r="B35" s="6">
        <v>2250</v>
      </c>
      <c r="C35" s="23">
        <f t="shared" si="6"/>
        <v>1800</v>
      </c>
      <c r="D35" s="23">
        <f t="shared" si="7"/>
        <v>450</v>
      </c>
      <c r="E35" s="6">
        <v>0</v>
      </c>
      <c r="F35" s="6">
        <v>0</v>
      </c>
      <c r="H35" s="28"/>
      <c r="I35" s="28"/>
      <c r="J35" s="28"/>
      <c r="K35" s="28"/>
      <c r="L35" s="28"/>
      <c r="M35" s="28"/>
      <c r="O35" s="20">
        <f t="shared" si="13"/>
        <v>2250</v>
      </c>
      <c r="P35" s="10">
        <f t="shared" si="8"/>
        <v>30848</v>
      </c>
      <c r="Q35" s="33">
        <f t="shared" si="9"/>
        <v>0</v>
      </c>
      <c r="R35" s="36">
        <f t="shared" si="14"/>
        <v>0</v>
      </c>
      <c r="S35" s="34">
        <f t="shared" si="5"/>
        <v>1800</v>
      </c>
      <c r="T35" s="10">
        <f t="shared" si="10"/>
        <v>24782.399999999998</v>
      </c>
      <c r="U35" s="33">
        <f t="shared" si="11"/>
        <v>0</v>
      </c>
      <c r="V35" s="36">
        <f t="shared" si="2"/>
        <v>0</v>
      </c>
      <c r="W35" s="38">
        <f t="shared" si="12"/>
        <v>0</v>
      </c>
      <c r="X35" s="36">
        <f t="shared" si="3"/>
        <v>0</v>
      </c>
      <c r="Y35" s="41"/>
      <c r="Z35" s="1">
        <v>4</v>
      </c>
      <c r="AA35" s="1"/>
      <c r="AB35" s="1"/>
    </row>
    <row r="36" spans="1:28">
      <c r="A36" s="5">
        <v>43405</v>
      </c>
      <c r="B36" s="6">
        <v>2250</v>
      </c>
      <c r="C36" s="23">
        <f t="shared" si="6"/>
        <v>1800</v>
      </c>
      <c r="D36" s="23">
        <f t="shared" si="7"/>
        <v>450</v>
      </c>
      <c r="E36" s="6">
        <v>0</v>
      </c>
      <c r="F36" s="6">
        <v>0</v>
      </c>
      <c r="H36" s="29"/>
      <c r="I36" s="29"/>
      <c r="J36" s="29"/>
      <c r="K36" s="29"/>
      <c r="L36" s="29"/>
      <c r="M36" s="29"/>
      <c r="O36" s="20">
        <f t="shared" si="13"/>
        <v>2250</v>
      </c>
      <c r="P36" s="10">
        <f t="shared" si="8"/>
        <v>29458</v>
      </c>
      <c r="Q36" s="33">
        <f t="shared" si="9"/>
        <v>0</v>
      </c>
      <c r="R36" s="36">
        <f t="shared" si="14"/>
        <v>0</v>
      </c>
      <c r="S36" s="34">
        <f t="shared" si="5"/>
        <v>1800</v>
      </c>
      <c r="T36" s="10">
        <f t="shared" si="10"/>
        <v>23670.399999999998</v>
      </c>
      <c r="U36" s="33">
        <f t="shared" si="11"/>
        <v>0</v>
      </c>
      <c r="V36" s="36">
        <f t="shared" si="2"/>
        <v>0</v>
      </c>
      <c r="W36" s="38">
        <f t="shared" si="12"/>
        <v>0</v>
      </c>
      <c r="X36" s="36">
        <f t="shared" si="3"/>
        <v>0</v>
      </c>
      <c r="Y36" s="41"/>
      <c r="Z36" s="1">
        <v>4</v>
      </c>
      <c r="AA36" s="1"/>
      <c r="AB36" s="1"/>
    </row>
    <row r="37" spans="1:28">
      <c r="A37" s="5">
        <v>43435</v>
      </c>
      <c r="B37" s="6">
        <v>2160</v>
      </c>
      <c r="C37" s="23">
        <f t="shared" si="6"/>
        <v>1728</v>
      </c>
      <c r="D37" s="23">
        <f t="shared" si="7"/>
        <v>432</v>
      </c>
      <c r="E37" s="6">
        <v>0</v>
      </c>
      <c r="F37" s="6">
        <v>0</v>
      </c>
      <c r="H37" s="29"/>
      <c r="I37" s="29"/>
      <c r="J37" s="29"/>
      <c r="K37" s="29"/>
      <c r="L37" s="29"/>
      <c r="M37" s="29"/>
      <c r="O37" s="20">
        <f t="shared" si="13"/>
        <v>2160</v>
      </c>
      <c r="P37" s="10">
        <f t="shared" si="8"/>
        <v>29122</v>
      </c>
      <c r="Q37" s="33">
        <f t="shared" si="9"/>
        <v>0</v>
      </c>
      <c r="R37" s="36">
        <f t="shared" si="14"/>
        <v>0</v>
      </c>
      <c r="S37" s="34">
        <f t="shared" si="5"/>
        <v>1728</v>
      </c>
      <c r="T37" s="10">
        <f t="shared" si="10"/>
        <v>23401.599999999999</v>
      </c>
      <c r="U37" s="33">
        <f t="shared" si="11"/>
        <v>0</v>
      </c>
      <c r="V37" s="36">
        <f t="shared" si="2"/>
        <v>0</v>
      </c>
      <c r="W37" s="38">
        <f t="shared" si="12"/>
        <v>0</v>
      </c>
      <c r="X37" s="36">
        <f t="shared" si="3"/>
        <v>0</v>
      </c>
      <c r="Y37" s="41"/>
      <c r="Z37" s="1">
        <v>4</v>
      </c>
      <c r="AA37" s="1"/>
      <c r="AB37" s="1"/>
    </row>
    <row r="38" spans="1:28">
      <c r="A38" s="5">
        <v>43466</v>
      </c>
      <c r="B38" s="15">
        <v>2250</v>
      </c>
      <c r="C38" s="23">
        <f t="shared" si="6"/>
        <v>1800</v>
      </c>
      <c r="D38" s="23">
        <f t="shared" si="7"/>
        <v>450</v>
      </c>
      <c r="E38" s="15">
        <v>0</v>
      </c>
      <c r="F38" s="15">
        <v>0</v>
      </c>
      <c r="H38" s="29"/>
      <c r="I38" s="29"/>
      <c r="J38" s="29"/>
      <c r="K38" s="29"/>
      <c r="L38" s="29"/>
      <c r="M38" s="29"/>
      <c r="O38" s="20">
        <f t="shared" si="13"/>
        <v>2250</v>
      </c>
      <c r="P38" s="10">
        <f t="shared" si="8"/>
        <v>28876</v>
      </c>
      <c r="Q38" s="33">
        <f t="shared" si="9"/>
        <v>0</v>
      </c>
      <c r="R38" s="36">
        <f t="shared" si="14"/>
        <v>0</v>
      </c>
      <c r="S38" s="34">
        <f t="shared" si="5"/>
        <v>1800</v>
      </c>
      <c r="T38" s="10">
        <f t="shared" si="10"/>
        <v>23204.800000000003</v>
      </c>
      <c r="U38" s="33">
        <f t="shared" si="11"/>
        <v>0</v>
      </c>
      <c r="V38" s="36">
        <f t="shared" si="2"/>
        <v>0</v>
      </c>
      <c r="W38" s="38">
        <f t="shared" si="12"/>
        <v>0</v>
      </c>
      <c r="X38" s="36">
        <f t="shared" si="3"/>
        <v>0</v>
      </c>
      <c r="Y38" s="41"/>
      <c r="Z38" s="1"/>
      <c r="AA38" s="1">
        <v>3.5</v>
      </c>
      <c r="AB38" s="1"/>
    </row>
    <row r="39" spans="1:28">
      <c r="A39" s="5">
        <v>43497</v>
      </c>
      <c r="B39" s="6">
        <v>1197</v>
      </c>
      <c r="C39" s="23">
        <f t="shared" si="6"/>
        <v>957.6</v>
      </c>
      <c r="D39" s="23">
        <f t="shared" si="7"/>
        <v>239.4</v>
      </c>
      <c r="E39" s="6">
        <v>0</v>
      </c>
      <c r="F39" s="6">
        <v>0</v>
      </c>
      <c r="H39" s="29"/>
      <c r="I39" s="29"/>
      <c r="J39" s="29"/>
      <c r="K39" s="29"/>
      <c r="L39" s="29"/>
      <c r="M39" s="29"/>
      <c r="O39" s="20">
        <f t="shared" si="13"/>
        <v>1197</v>
      </c>
      <c r="P39" s="10">
        <f t="shared" si="8"/>
        <v>27577</v>
      </c>
      <c r="Q39" s="33">
        <f t="shared" si="9"/>
        <v>0</v>
      </c>
      <c r="R39" s="36">
        <f t="shared" si="14"/>
        <v>0</v>
      </c>
      <c r="S39" s="34">
        <f t="shared" si="5"/>
        <v>957.6</v>
      </c>
      <c r="T39" s="10">
        <f t="shared" si="10"/>
        <v>22165.599999999999</v>
      </c>
      <c r="U39" s="33">
        <f t="shared" si="11"/>
        <v>0</v>
      </c>
      <c r="V39" s="36">
        <f t="shared" si="2"/>
        <v>0</v>
      </c>
      <c r="W39" s="38">
        <f t="shared" si="12"/>
        <v>0</v>
      </c>
      <c r="X39" s="36">
        <f t="shared" si="3"/>
        <v>0</v>
      </c>
      <c r="Y39" s="41"/>
      <c r="Z39" s="1"/>
      <c r="AA39" s="1">
        <v>3.5</v>
      </c>
      <c r="AB39" s="1"/>
    </row>
    <row r="40" spans="1:28">
      <c r="A40" s="5">
        <v>43525</v>
      </c>
      <c r="B40" s="6">
        <v>1104</v>
      </c>
      <c r="C40" s="23">
        <f t="shared" si="6"/>
        <v>883.2</v>
      </c>
      <c r="D40" s="23">
        <f t="shared" si="7"/>
        <v>220.8</v>
      </c>
      <c r="E40" s="6">
        <v>0</v>
      </c>
      <c r="F40" s="6">
        <v>0</v>
      </c>
      <c r="H40" s="29"/>
      <c r="I40" s="29"/>
      <c r="J40" s="29"/>
      <c r="K40" s="29"/>
      <c r="L40" s="29"/>
      <c r="M40" s="29"/>
      <c r="O40" s="20">
        <f t="shared" si="13"/>
        <v>1104</v>
      </c>
      <c r="P40" s="10">
        <f t="shared" si="8"/>
        <v>26185</v>
      </c>
      <c r="Q40" s="33">
        <f t="shared" si="9"/>
        <v>0</v>
      </c>
      <c r="R40" s="36">
        <f t="shared" si="14"/>
        <v>0</v>
      </c>
      <c r="S40" s="34">
        <f t="shared" si="5"/>
        <v>883.2</v>
      </c>
      <c r="T40" s="10">
        <f t="shared" si="10"/>
        <v>21052</v>
      </c>
      <c r="U40" s="33">
        <f t="shared" si="11"/>
        <v>0</v>
      </c>
      <c r="V40" s="36">
        <f t="shared" si="2"/>
        <v>0</v>
      </c>
      <c r="W40" s="38">
        <f t="shared" si="12"/>
        <v>0</v>
      </c>
      <c r="X40" s="36">
        <f t="shared" si="3"/>
        <v>0</v>
      </c>
      <c r="Y40" s="41"/>
      <c r="Z40" s="1"/>
      <c r="AA40" s="1">
        <v>3.5</v>
      </c>
      <c r="AB40" s="1"/>
    </row>
    <row r="41" spans="1:28">
      <c r="A41" s="5">
        <v>43556</v>
      </c>
      <c r="B41" s="6">
        <v>1104</v>
      </c>
      <c r="C41" s="23">
        <f t="shared" si="6"/>
        <v>883.2</v>
      </c>
      <c r="D41" s="23">
        <f t="shared" si="7"/>
        <v>220.8</v>
      </c>
      <c r="E41" s="6">
        <v>0</v>
      </c>
      <c r="F41" s="6">
        <v>0</v>
      </c>
      <c r="H41" s="29"/>
      <c r="I41" s="29"/>
      <c r="J41" s="29"/>
      <c r="K41" s="29"/>
      <c r="L41" s="29"/>
      <c r="M41" s="29"/>
      <c r="O41" s="20">
        <f t="shared" si="13"/>
        <v>1104</v>
      </c>
      <c r="P41" s="10">
        <f t="shared" si="8"/>
        <v>24598</v>
      </c>
      <c r="Q41" s="33">
        <f t="shared" si="9"/>
        <v>0</v>
      </c>
      <c r="R41" s="36">
        <f t="shared" si="14"/>
        <v>0</v>
      </c>
      <c r="S41" s="34">
        <f t="shared" si="5"/>
        <v>883.2</v>
      </c>
      <c r="T41" s="10">
        <f t="shared" si="10"/>
        <v>19782.400000000001</v>
      </c>
      <c r="U41" s="33">
        <f t="shared" si="11"/>
        <v>0</v>
      </c>
      <c r="V41" s="36">
        <f t="shared" si="2"/>
        <v>0</v>
      </c>
      <c r="W41" s="38">
        <f t="shared" si="12"/>
        <v>0</v>
      </c>
      <c r="X41" s="36">
        <f t="shared" si="3"/>
        <v>0</v>
      </c>
      <c r="Y41" s="41"/>
      <c r="Z41" s="1"/>
      <c r="AA41" s="1">
        <v>3.5</v>
      </c>
      <c r="AB41" s="1"/>
    </row>
    <row r="42" spans="1:28">
      <c r="A42" s="5">
        <v>43586</v>
      </c>
      <c r="B42" s="6">
        <v>1152</v>
      </c>
      <c r="C42" s="23">
        <f t="shared" si="6"/>
        <v>921.6</v>
      </c>
      <c r="D42" s="23">
        <f t="shared" si="7"/>
        <v>230.4</v>
      </c>
      <c r="E42" s="6">
        <v>0</v>
      </c>
      <c r="F42" s="6">
        <v>0</v>
      </c>
      <c r="H42" s="29"/>
      <c r="I42" s="29"/>
      <c r="J42" s="29"/>
      <c r="K42" s="29"/>
      <c r="L42" s="29"/>
      <c r="M42" s="29"/>
      <c r="O42" s="20">
        <f t="shared" si="13"/>
        <v>1152</v>
      </c>
      <c r="P42" s="10">
        <f t="shared" si="8"/>
        <v>23670</v>
      </c>
      <c r="Q42" s="33">
        <f t="shared" si="9"/>
        <v>0</v>
      </c>
      <c r="R42" s="36">
        <f t="shared" si="14"/>
        <v>0</v>
      </c>
      <c r="S42" s="34">
        <f t="shared" si="5"/>
        <v>921.6</v>
      </c>
      <c r="T42" s="10">
        <f t="shared" si="10"/>
        <v>18936</v>
      </c>
      <c r="U42" s="33">
        <f t="shared" si="11"/>
        <v>0</v>
      </c>
      <c r="V42" s="36">
        <f t="shared" si="2"/>
        <v>0</v>
      </c>
      <c r="W42" s="38">
        <f t="shared" si="12"/>
        <v>0</v>
      </c>
      <c r="X42" s="36">
        <f t="shared" si="3"/>
        <v>0</v>
      </c>
      <c r="Y42" s="41"/>
      <c r="Z42" s="1"/>
      <c r="AA42" s="1">
        <v>3.5</v>
      </c>
      <c r="AB42" s="1"/>
    </row>
    <row r="43" spans="1:28">
      <c r="A43" s="5">
        <v>43617</v>
      </c>
      <c r="B43" s="6">
        <v>1152</v>
      </c>
      <c r="C43" s="23">
        <f t="shared" si="6"/>
        <v>921.6</v>
      </c>
      <c r="D43" s="23">
        <f t="shared" si="7"/>
        <v>230.4</v>
      </c>
      <c r="E43" s="6">
        <v>0</v>
      </c>
      <c r="F43" s="6">
        <v>0</v>
      </c>
      <c r="H43" s="29"/>
      <c r="I43" s="29"/>
      <c r="J43" s="29"/>
      <c r="K43" s="29"/>
      <c r="L43" s="29"/>
      <c r="M43" s="29"/>
      <c r="O43" s="20">
        <f t="shared" si="13"/>
        <v>1152</v>
      </c>
      <c r="P43" s="10">
        <f t="shared" si="8"/>
        <v>22326</v>
      </c>
      <c r="Q43" s="33">
        <f t="shared" si="9"/>
        <v>0</v>
      </c>
      <c r="R43" s="36">
        <f t="shared" si="14"/>
        <v>0</v>
      </c>
      <c r="S43" s="34">
        <f t="shared" si="5"/>
        <v>921.6</v>
      </c>
      <c r="T43" s="10">
        <f t="shared" si="10"/>
        <v>17860.8</v>
      </c>
      <c r="U43" s="33">
        <f t="shared" si="11"/>
        <v>0</v>
      </c>
      <c r="V43" s="36">
        <f t="shared" si="2"/>
        <v>0</v>
      </c>
      <c r="W43" s="38">
        <f t="shared" si="12"/>
        <v>0</v>
      </c>
      <c r="X43" s="36">
        <f t="shared" si="3"/>
        <v>0</v>
      </c>
      <c r="Y43" s="41"/>
      <c r="Z43" s="1"/>
      <c r="AA43" s="1">
        <v>3.5</v>
      </c>
      <c r="AB43" s="1"/>
    </row>
    <row r="44" spans="1:28">
      <c r="A44" s="5">
        <v>43647</v>
      </c>
      <c r="B44" s="6">
        <v>1152</v>
      </c>
      <c r="C44" s="23">
        <f t="shared" si="6"/>
        <v>921.6</v>
      </c>
      <c r="D44" s="23">
        <f t="shared" si="7"/>
        <v>230.4</v>
      </c>
      <c r="E44" s="6">
        <v>0</v>
      </c>
      <c r="F44" s="6">
        <v>0</v>
      </c>
      <c r="H44" s="29"/>
      <c r="I44" s="29"/>
      <c r="J44" s="29"/>
      <c r="K44" s="29"/>
      <c r="L44" s="29"/>
      <c r="M44" s="29"/>
      <c r="O44" s="20">
        <f t="shared" si="13"/>
        <v>1152</v>
      </c>
      <c r="P44" s="10">
        <f t="shared" si="8"/>
        <v>20982</v>
      </c>
      <c r="Q44" s="33">
        <f t="shared" si="9"/>
        <v>0</v>
      </c>
      <c r="R44" s="36">
        <f t="shared" si="14"/>
        <v>0</v>
      </c>
      <c r="S44" s="34">
        <f t="shared" si="5"/>
        <v>921.6</v>
      </c>
      <c r="T44" s="10">
        <f t="shared" si="10"/>
        <v>16785.600000000002</v>
      </c>
      <c r="U44" s="33">
        <f t="shared" si="11"/>
        <v>0</v>
      </c>
      <c r="V44" s="36">
        <f t="shared" si="2"/>
        <v>0</v>
      </c>
      <c r="W44" s="38">
        <f t="shared" si="12"/>
        <v>0</v>
      </c>
      <c r="X44" s="36">
        <f t="shared" si="3"/>
        <v>0</v>
      </c>
      <c r="Y44" s="41"/>
      <c r="Z44" s="1"/>
      <c r="AA44" s="1">
        <v>3.5</v>
      </c>
      <c r="AB44" s="1"/>
    </row>
    <row r="45" spans="1:28">
      <c r="A45" s="5">
        <v>43678</v>
      </c>
      <c r="B45" s="6">
        <v>1248</v>
      </c>
      <c r="C45" s="23">
        <f t="shared" si="6"/>
        <v>998.40000000000009</v>
      </c>
      <c r="D45" s="23">
        <f t="shared" si="7"/>
        <v>249.60000000000002</v>
      </c>
      <c r="E45" s="6">
        <v>0</v>
      </c>
      <c r="F45" s="6">
        <v>0</v>
      </c>
      <c r="H45" s="29"/>
      <c r="I45" s="29"/>
      <c r="J45" s="29"/>
      <c r="K45" s="29"/>
      <c r="L45" s="29"/>
      <c r="M45" s="29"/>
      <c r="O45" s="20">
        <f t="shared" si="13"/>
        <v>1248</v>
      </c>
      <c r="P45" s="10">
        <f t="shared" si="8"/>
        <v>19188</v>
      </c>
      <c r="Q45" s="33">
        <f t="shared" si="9"/>
        <v>0</v>
      </c>
      <c r="R45" s="36">
        <f t="shared" si="14"/>
        <v>0</v>
      </c>
      <c r="S45" s="34">
        <f t="shared" si="5"/>
        <v>998.40000000000009</v>
      </c>
      <c r="T45" s="10">
        <f t="shared" si="10"/>
        <v>15350.400000000003</v>
      </c>
      <c r="U45" s="33">
        <f t="shared" si="11"/>
        <v>0</v>
      </c>
      <c r="V45" s="36">
        <f t="shared" si="2"/>
        <v>0</v>
      </c>
      <c r="W45" s="38">
        <f t="shared" si="12"/>
        <v>0</v>
      </c>
      <c r="X45" s="36">
        <f t="shared" si="3"/>
        <v>0</v>
      </c>
      <c r="Y45" s="41"/>
      <c r="Z45" s="1"/>
      <c r="AA45" s="1">
        <v>3.5</v>
      </c>
      <c r="AB45" s="1"/>
    </row>
    <row r="46" spans="1:28">
      <c r="A46" s="5">
        <v>43709</v>
      </c>
      <c r="B46" s="6">
        <v>1350</v>
      </c>
      <c r="C46" s="23">
        <f t="shared" si="6"/>
        <v>1080</v>
      </c>
      <c r="D46" s="23">
        <f t="shared" si="7"/>
        <v>270</v>
      </c>
      <c r="E46" s="6">
        <v>0</v>
      </c>
      <c r="F46" s="6">
        <v>0</v>
      </c>
      <c r="H46" s="29"/>
      <c r="I46" s="29"/>
      <c r="J46" s="29"/>
      <c r="K46" s="29"/>
      <c r="L46" s="29"/>
      <c r="M46" s="29"/>
      <c r="O46" s="20">
        <f t="shared" si="13"/>
        <v>1350</v>
      </c>
      <c r="P46" s="10">
        <f t="shared" si="8"/>
        <v>18369</v>
      </c>
      <c r="Q46" s="33">
        <f t="shared" si="9"/>
        <v>0</v>
      </c>
      <c r="R46" s="36">
        <f t="shared" si="14"/>
        <v>0</v>
      </c>
      <c r="S46" s="34">
        <f t="shared" si="5"/>
        <v>1080</v>
      </c>
      <c r="T46" s="10">
        <f t="shared" si="10"/>
        <v>14695.200000000003</v>
      </c>
      <c r="U46" s="33">
        <f t="shared" si="11"/>
        <v>0</v>
      </c>
      <c r="V46" s="36">
        <f t="shared" si="2"/>
        <v>0</v>
      </c>
      <c r="W46" s="38">
        <f t="shared" si="12"/>
        <v>0</v>
      </c>
      <c r="X46" s="36">
        <f t="shared" si="3"/>
        <v>0</v>
      </c>
      <c r="Y46" s="41"/>
      <c r="Z46" s="1"/>
      <c r="AA46" s="1">
        <v>3.5</v>
      </c>
      <c r="AB46" s="1"/>
    </row>
    <row r="47" spans="1:28">
      <c r="A47" s="5">
        <v>43739</v>
      </c>
      <c r="B47" s="6">
        <v>1380</v>
      </c>
      <c r="C47" s="23">
        <f t="shared" si="6"/>
        <v>1104</v>
      </c>
      <c r="D47" s="23">
        <f t="shared" si="7"/>
        <v>276</v>
      </c>
      <c r="E47" s="6">
        <v>0</v>
      </c>
      <c r="F47" s="6">
        <v>0</v>
      </c>
      <c r="H47" s="29"/>
      <c r="I47" s="29"/>
      <c r="J47" s="29"/>
      <c r="K47" s="29"/>
      <c r="L47" s="29"/>
      <c r="M47" s="29"/>
      <c r="O47" s="20">
        <f t="shared" si="13"/>
        <v>1380</v>
      </c>
      <c r="P47" s="10">
        <f t="shared" si="8"/>
        <v>17499</v>
      </c>
      <c r="Q47" s="33">
        <f t="shared" si="9"/>
        <v>0</v>
      </c>
      <c r="R47" s="36">
        <f t="shared" si="14"/>
        <v>0</v>
      </c>
      <c r="S47" s="34">
        <f t="shared" si="5"/>
        <v>1104</v>
      </c>
      <c r="T47" s="10">
        <f t="shared" si="10"/>
        <v>13999.2</v>
      </c>
      <c r="U47" s="33">
        <f t="shared" si="11"/>
        <v>0</v>
      </c>
      <c r="V47" s="36">
        <f t="shared" si="2"/>
        <v>0</v>
      </c>
      <c r="W47" s="38">
        <f t="shared" si="12"/>
        <v>0</v>
      </c>
      <c r="X47" s="36">
        <f t="shared" si="3"/>
        <v>0</v>
      </c>
      <c r="Y47" s="41"/>
      <c r="Z47" s="1"/>
      <c r="AA47" s="1">
        <v>3.5</v>
      </c>
      <c r="AB47" s="1"/>
    </row>
    <row r="48" spans="1:28">
      <c r="A48" s="5">
        <v>43770</v>
      </c>
      <c r="B48" s="6">
        <v>0</v>
      </c>
      <c r="C48" s="23">
        <f t="shared" si="6"/>
        <v>0</v>
      </c>
      <c r="D48" s="23">
        <f t="shared" si="7"/>
        <v>0</v>
      </c>
      <c r="E48" s="6">
        <v>0</v>
      </c>
      <c r="F48" s="6">
        <v>0</v>
      </c>
      <c r="H48" s="29"/>
      <c r="I48" s="29"/>
      <c r="J48" s="29"/>
      <c r="K48" s="29"/>
      <c r="L48" s="29"/>
      <c r="M48" s="29"/>
      <c r="O48" s="20">
        <f t="shared" si="13"/>
        <v>0</v>
      </c>
      <c r="P48" s="10">
        <f t="shared" si="8"/>
        <v>15249</v>
      </c>
      <c r="Q48" s="33">
        <f t="shared" si="9"/>
        <v>0</v>
      </c>
      <c r="R48" s="36">
        <f t="shared" si="14"/>
        <v>0</v>
      </c>
      <c r="S48" s="34">
        <f t="shared" si="5"/>
        <v>0</v>
      </c>
      <c r="T48" s="10">
        <f t="shared" si="10"/>
        <v>12199.2</v>
      </c>
      <c r="U48" s="33">
        <f t="shared" si="11"/>
        <v>0</v>
      </c>
      <c r="V48" s="36">
        <f t="shared" si="2"/>
        <v>0</v>
      </c>
      <c r="W48" s="38">
        <f t="shared" si="12"/>
        <v>0</v>
      </c>
      <c r="X48" s="36">
        <f t="shared" si="3"/>
        <v>0</v>
      </c>
      <c r="Y48" s="41"/>
      <c r="Z48" s="1"/>
      <c r="AA48" s="1">
        <v>3.5</v>
      </c>
      <c r="AB48" s="1"/>
    </row>
    <row r="49" spans="1:28">
      <c r="A49" s="5">
        <v>43800</v>
      </c>
      <c r="B49" s="6">
        <v>960</v>
      </c>
      <c r="C49" s="23">
        <f t="shared" si="6"/>
        <v>768</v>
      </c>
      <c r="D49" s="23">
        <f t="shared" si="7"/>
        <v>192</v>
      </c>
      <c r="E49" s="6">
        <v>0</v>
      </c>
      <c r="F49" s="6">
        <v>0</v>
      </c>
      <c r="H49" s="29"/>
      <c r="I49" s="29"/>
      <c r="J49" s="29"/>
      <c r="K49" s="29"/>
      <c r="L49" s="29"/>
      <c r="M49" s="29"/>
      <c r="O49" s="20">
        <f t="shared" si="13"/>
        <v>960</v>
      </c>
      <c r="P49" s="10">
        <f t="shared" si="8"/>
        <v>14049</v>
      </c>
      <c r="Q49" s="33">
        <f t="shared" si="9"/>
        <v>0</v>
      </c>
      <c r="R49" s="36">
        <f t="shared" si="14"/>
        <v>0</v>
      </c>
      <c r="S49" s="34">
        <f t="shared" si="5"/>
        <v>768</v>
      </c>
      <c r="T49" s="10">
        <f t="shared" si="10"/>
        <v>11239.2</v>
      </c>
      <c r="U49" s="33">
        <f t="shared" si="11"/>
        <v>0</v>
      </c>
      <c r="V49" s="36">
        <f t="shared" si="2"/>
        <v>0</v>
      </c>
      <c r="W49" s="38">
        <f t="shared" si="12"/>
        <v>0</v>
      </c>
      <c r="X49" s="36">
        <f t="shared" si="3"/>
        <v>0</v>
      </c>
      <c r="Y49" s="41"/>
      <c r="Z49" s="1"/>
      <c r="AA49" s="1">
        <v>3.5</v>
      </c>
      <c r="AB49" s="1"/>
    </row>
    <row r="50" spans="1:28">
      <c r="A50" s="5">
        <v>43831</v>
      </c>
      <c r="B50" s="6">
        <v>720</v>
      </c>
      <c r="C50" s="23">
        <f t="shared" si="6"/>
        <v>576</v>
      </c>
      <c r="D50" s="23">
        <f t="shared" si="7"/>
        <v>144</v>
      </c>
      <c r="E50" s="6">
        <v>0</v>
      </c>
      <c r="F50" s="6">
        <v>0</v>
      </c>
      <c r="H50" s="29"/>
      <c r="I50" s="29"/>
      <c r="J50" s="29"/>
      <c r="K50" s="29"/>
      <c r="L50" s="29"/>
      <c r="M50" s="29"/>
      <c r="O50" s="20">
        <f t="shared" si="13"/>
        <v>720</v>
      </c>
      <c r="P50" s="10">
        <f t="shared" si="8"/>
        <v>12519</v>
      </c>
      <c r="Q50" s="33">
        <f t="shared" si="9"/>
        <v>0</v>
      </c>
      <c r="R50" s="36">
        <f t="shared" si="14"/>
        <v>0</v>
      </c>
      <c r="S50" s="34">
        <f t="shared" si="5"/>
        <v>576</v>
      </c>
      <c r="T50" s="10">
        <f t="shared" si="10"/>
        <v>10015.200000000001</v>
      </c>
      <c r="U50" s="33">
        <f t="shared" si="11"/>
        <v>0</v>
      </c>
      <c r="V50" s="36">
        <f t="shared" si="2"/>
        <v>0</v>
      </c>
      <c r="W50" s="38">
        <f t="shared" si="12"/>
        <v>0</v>
      </c>
      <c r="X50" s="36">
        <f t="shared" si="3"/>
        <v>0</v>
      </c>
      <c r="Y50" s="41"/>
      <c r="Z50" s="1"/>
      <c r="AA50" s="1"/>
      <c r="AB50" s="1">
        <v>3</v>
      </c>
    </row>
    <row r="51" spans="1:28">
      <c r="A51" s="5">
        <v>43862</v>
      </c>
      <c r="B51" s="6">
        <v>480</v>
      </c>
      <c r="C51" s="23">
        <f t="shared" si="6"/>
        <v>384</v>
      </c>
      <c r="D51" s="23">
        <f t="shared" si="7"/>
        <v>96</v>
      </c>
      <c r="E51" s="6">
        <v>0</v>
      </c>
      <c r="F51" s="6">
        <v>0</v>
      </c>
      <c r="H51" s="29"/>
      <c r="I51" s="29"/>
      <c r="J51" s="29"/>
      <c r="K51" s="29"/>
      <c r="L51" s="29"/>
      <c r="M51" s="29"/>
      <c r="O51" s="20">
        <f t="shared" si="13"/>
        <v>480</v>
      </c>
      <c r="P51" s="10">
        <f t="shared" si="8"/>
        <v>11802</v>
      </c>
      <c r="Q51" s="33">
        <f t="shared" si="9"/>
        <v>0</v>
      </c>
      <c r="R51" s="36">
        <f t="shared" si="14"/>
        <v>0</v>
      </c>
      <c r="S51" s="34">
        <f t="shared" si="5"/>
        <v>384</v>
      </c>
      <c r="T51" s="10">
        <f t="shared" si="10"/>
        <v>9441.6</v>
      </c>
      <c r="U51" s="33">
        <f t="shared" si="11"/>
        <v>0</v>
      </c>
      <c r="V51" s="36">
        <f t="shared" si="2"/>
        <v>0</v>
      </c>
      <c r="W51" s="38">
        <f t="shared" si="12"/>
        <v>0</v>
      </c>
      <c r="X51" s="36">
        <f t="shared" si="3"/>
        <v>0</v>
      </c>
      <c r="Y51" s="41"/>
      <c r="Z51" s="1"/>
      <c r="AA51" s="1"/>
      <c r="AB51" s="1">
        <v>3</v>
      </c>
    </row>
    <row r="52" spans="1:28">
      <c r="A52" s="5">
        <v>43891</v>
      </c>
      <c r="B52" s="6">
        <v>1150</v>
      </c>
      <c r="C52" s="23">
        <f t="shared" si="6"/>
        <v>920</v>
      </c>
      <c r="D52" s="23">
        <f t="shared" si="7"/>
        <v>230</v>
      </c>
      <c r="E52" s="6">
        <v>0</v>
      </c>
      <c r="F52" s="6">
        <v>0</v>
      </c>
      <c r="H52" s="29"/>
      <c r="I52" s="29"/>
      <c r="J52" s="29"/>
      <c r="K52" s="29"/>
      <c r="L52" s="29"/>
      <c r="M52" s="29"/>
      <c r="O52" s="20">
        <f t="shared" si="13"/>
        <v>1150</v>
      </c>
      <c r="P52" s="10">
        <f t="shared" si="8"/>
        <v>11848</v>
      </c>
      <c r="Q52" s="33">
        <f t="shared" si="9"/>
        <v>0</v>
      </c>
      <c r="R52" s="36">
        <f t="shared" si="14"/>
        <v>0</v>
      </c>
      <c r="S52" s="34">
        <f t="shared" si="5"/>
        <v>920</v>
      </c>
      <c r="T52" s="10">
        <f t="shared" si="10"/>
        <v>9478.4</v>
      </c>
      <c r="U52" s="33">
        <f t="shared" si="11"/>
        <v>0</v>
      </c>
      <c r="V52" s="36">
        <f t="shared" si="2"/>
        <v>0</v>
      </c>
      <c r="W52" s="38">
        <f t="shared" si="12"/>
        <v>0</v>
      </c>
      <c r="X52" s="36">
        <f t="shared" si="3"/>
        <v>0</v>
      </c>
      <c r="Y52" s="41"/>
      <c r="Z52" s="1"/>
      <c r="AA52" s="1"/>
      <c r="AB52" s="1">
        <v>3</v>
      </c>
    </row>
    <row r="53" spans="1:28">
      <c r="A53" s="5">
        <v>43922</v>
      </c>
      <c r="B53" s="6">
        <v>1150</v>
      </c>
      <c r="C53" s="23">
        <f t="shared" si="6"/>
        <v>920</v>
      </c>
      <c r="D53" s="23">
        <f t="shared" si="7"/>
        <v>230</v>
      </c>
      <c r="E53" s="6">
        <v>0</v>
      </c>
      <c r="F53" s="6">
        <v>0</v>
      </c>
      <c r="H53" s="29"/>
      <c r="I53" s="29"/>
      <c r="J53" s="29"/>
      <c r="K53" s="29"/>
      <c r="L53" s="29"/>
      <c r="M53" s="29"/>
      <c r="O53" s="20">
        <f t="shared" si="13"/>
        <v>1150</v>
      </c>
      <c r="P53" s="10">
        <f t="shared" si="8"/>
        <v>11894</v>
      </c>
      <c r="Q53" s="33">
        <f t="shared" si="9"/>
        <v>0</v>
      </c>
      <c r="R53" s="36">
        <f t="shared" si="14"/>
        <v>0</v>
      </c>
      <c r="S53" s="34">
        <f t="shared" si="5"/>
        <v>920</v>
      </c>
      <c r="T53" s="10">
        <f t="shared" si="10"/>
        <v>9515.2000000000007</v>
      </c>
      <c r="U53" s="33">
        <f t="shared" si="11"/>
        <v>0</v>
      </c>
      <c r="V53" s="36">
        <f t="shared" si="2"/>
        <v>0</v>
      </c>
      <c r="W53" s="38">
        <f t="shared" si="12"/>
        <v>0</v>
      </c>
      <c r="X53" s="36">
        <f t="shared" si="3"/>
        <v>0</v>
      </c>
      <c r="Y53" s="41"/>
      <c r="Z53" s="1"/>
      <c r="AA53" s="1"/>
      <c r="AB53" s="1">
        <v>3</v>
      </c>
    </row>
    <row r="54" spans="1:28">
      <c r="A54" s="5">
        <v>43952</v>
      </c>
      <c r="B54" s="6">
        <v>1248</v>
      </c>
      <c r="C54" s="23">
        <f t="shared" si="6"/>
        <v>998.40000000000009</v>
      </c>
      <c r="D54" s="23">
        <f t="shared" si="7"/>
        <v>249.60000000000002</v>
      </c>
      <c r="E54" s="6">
        <v>0</v>
      </c>
      <c r="F54" s="6">
        <v>0</v>
      </c>
      <c r="H54" s="29"/>
      <c r="I54" s="29"/>
      <c r="J54" s="29"/>
      <c r="K54" s="29"/>
      <c r="L54" s="29"/>
      <c r="M54" s="29"/>
      <c r="O54" s="20">
        <f t="shared" si="13"/>
        <v>1248</v>
      </c>
      <c r="P54" s="10">
        <f t="shared" si="8"/>
        <v>11990</v>
      </c>
      <c r="Q54" s="33">
        <f t="shared" si="9"/>
        <v>0</v>
      </c>
      <c r="R54" s="36">
        <f t="shared" si="14"/>
        <v>0</v>
      </c>
      <c r="S54" s="34">
        <f t="shared" si="5"/>
        <v>998.40000000000009</v>
      </c>
      <c r="T54" s="10">
        <f t="shared" si="10"/>
        <v>9592</v>
      </c>
      <c r="U54" s="33">
        <f t="shared" si="11"/>
        <v>0</v>
      </c>
      <c r="V54" s="36">
        <f t="shared" si="2"/>
        <v>0</v>
      </c>
      <c r="W54" s="38">
        <f t="shared" si="12"/>
        <v>0</v>
      </c>
      <c r="X54" s="36">
        <f t="shared" si="3"/>
        <v>0</v>
      </c>
      <c r="Y54" s="41"/>
      <c r="Z54" s="1"/>
      <c r="AA54" s="1"/>
      <c r="AB54" s="1">
        <v>3</v>
      </c>
    </row>
    <row r="55" spans="1:28">
      <c r="A55" s="5">
        <v>43983</v>
      </c>
      <c r="B55" s="6">
        <v>1050</v>
      </c>
      <c r="C55" s="23">
        <f t="shared" si="6"/>
        <v>840</v>
      </c>
      <c r="D55" s="23">
        <f t="shared" si="7"/>
        <v>210</v>
      </c>
      <c r="E55" s="6">
        <v>0</v>
      </c>
      <c r="F55" s="6">
        <v>0</v>
      </c>
      <c r="H55" s="29"/>
      <c r="I55" s="29"/>
      <c r="J55" s="29"/>
      <c r="K55" s="29"/>
      <c r="L55" s="29"/>
      <c r="M55" s="29"/>
      <c r="O55" s="20">
        <f t="shared" si="13"/>
        <v>1050</v>
      </c>
      <c r="P55" s="10">
        <f t="shared" si="8"/>
        <v>11888</v>
      </c>
      <c r="Q55" s="33">
        <f t="shared" si="9"/>
        <v>0</v>
      </c>
      <c r="R55" s="36">
        <f t="shared" si="14"/>
        <v>0</v>
      </c>
      <c r="S55" s="34">
        <f t="shared" si="5"/>
        <v>840</v>
      </c>
      <c r="T55" s="10">
        <f t="shared" si="10"/>
        <v>9510.4</v>
      </c>
      <c r="U55" s="33">
        <f t="shared" si="11"/>
        <v>0</v>
      </c>
      <c r="V55" s="36">
        <f t="shared" si="2"/>
        <v>0</v>
      </c>
      <c r="W55" s="38">
        <f t="shared" si="12"/>
        <v>0</v>
      </c>
      <c r="X55" s="36">
        <f t="shared" si="3"/>
        <v>0</v>
      </c>
      <c r="Y55" s="41"/>
      <c r="Z55" s="1"/>
      <c r="AA55" s="1"/>
      <c r="AB55" s="1">
        <v>3</v>
      </c>
    </row>
    <row r="56" spans="1:28">
      <c r="A56" s="5">
        <v>44013</v>
      </c>
      <c r="B56" s="6">
        <v>1248</v>
      </c>
      <c r="C56" s="23">
        <f t="shared" si="6"/>
        <v>998.40000000000009</v>
      </c>
      <c r="D56" s="23">
        <f t="shared" si="7"/>
        <v>249.60000000000002</v>
      </c>
      <c r="E56" s="6">
        <v>0</v>
      </c>
      <c r="F56" s="6">
        <v>0</v>
      </c>
      <c r="H56" s="29"/>
      <c r="I56" s="29"/>
      <c r="J56" s="29"/>
      <c r="K56" s="29"/>
      <c r="L56" s="29"/>
      <c r="M56" s="29"/>
      <c r="O56" s="20">
        <f t="shared" si="13"/>
        <v>1248</v>
      </c>
      <c r="P56" s="10">
        <f t="shared" si="8"/>
        <v>11984</v>
      </c>
      <c r="Q56" s="33">
        <f t="shared" si="9"/>
        <v>0</v>
      </c>
      <c r="R56" s="36">
        <f t="shared" si="14"/>
        <v>0</v>
      </c>
      <c r="S56" s="34">
        <f t="shared" si="5"/>
        <v>998.40000000000009</v>
      </c>
      <c r="T56" s="10">
        <f t="shared" si="10"/>
        <v>9587.1999999999989</v>
      </c>
      <c r="U56" s="33">
        <f t="shared" si="11"/>
        <v>0</v>
      </c>
      <c r="V56" s="36">
        <f t="shared" si="2"/>
        <v>0</v>
      </c>
      <c r="W56" s="38">
        <f t="shared" si="12"/>
        <v>0</v>
      </c>
      <c r="X56" s="36">
        <f t="shared" si="3"/>
        <v>0</v>
      </c>
      <c r="Y56" s="41"/>
      <c r="Z56" s="1"/>
      <c r="AA56" s="1"/>
      <c r="AB56" s="1">
        <v>3</v>
      </c>
    </row>
    <row r="57" spans="1:28">
      <c r="A57" s="5">
        <v>44044</v>
      </c>
      <c r="B57" s="6">
        <v>1664</v>
      </c>
      <c r="C57" s="23">
        <f t="shared" si="6"/>
        <v>1331.2</v>
      </c>
      <c r="D57" s="23">
        <f t="shared" si="7"/>
        <v>332.8</v>
      </c>
      <c r="E57" s="6">
        <v>0</v>
      </c>
      <c r="F57" s="6">
        <v>0</v>
      </c>
      <c r="H57" s="29"/>
      <c r="I57" s="29"/>
      <c r="J57" s="29"/>
      <c r="K57" s="29"/>
      <c r="L57" s="29"/>
      <c r="M57" s="29"/>
      <c r="O57" s="20">
        <f t="shared" si="13"/>
        <v>1664</v>
      </c>
      <c r="P57" s="10">
        <f t="shared" si="8"/>
        <v>12400</v>
      </c>
      <c r="Q57" s="33">
        <f t="shared" si="9"/>
        <v>0</v>
      </c>
      <c r="R57" s="36">
        <f t="shared" si="14"/>
        <v>0</v>
      </c>
      <c r="S57" s="34">
        <f t="shared" si="5"/>
        <v>1331.2</v>
      </c>
      <c r="T57" s="10">
        <f t="shared" si="10"/>
        <v>9920</v>
      </c>
      <c r="U57" s="33">
        <f t="shared" si="11"/>
        <v>0</v>
      </c>
      <c r="V57" s="36">
        <f t="shared" si="2"/>
        <v>0</v>
      </c>
      <c r="W57" s="38">
        <f t="shared" si="12"/>
        <v>0</v>
      </c>
      <c r="X57" s="36">
        <f t="shared" si="3"/>
        <v>0</v>
      </c>
      <c r="Y57" s="41"/>
      <c r="Z57" s="1"/>
      <c r="AA57" s="1"/>
      <c r="AB57" s="1">
        <v>3</v>
      </c>
    </row>
    <row r="58" spans="1:28">
      <c r="A58" s="5">
        <v>44075</v>
      </c>
      <c r="B58" s="6">
        <v>1664</v>
      </c>
      <c r="C58" s="21">
        <f t="shared" si="6"/>
        <v>1331.2</v>
      </c>
      <c r="D58" s="21">
        <f t="shared" si="7"/>
        <v>332.8</v>
      </c>
      <c r="E58" s="6">
        <v>0</v>
      </c>
      <c r="F58" s="6">
        <v>0</v>
      </c>
      <c r="H58" s="29"/>
      <c r="I58" s="29"/>
      <c r="J58" s="29"/>
      <c r="K58" s="29"/>
      <c r="L58" s="29"/>
      <c r="M58" s="29"/>
      <c r="O58" s="20">
        <f t="shared" si="13"/>
        <v>1664</v>
      </c>
      <c r="P58" s="10">
        <f t="shared" si="8"/>
        <v>12714</v>
      </c>
      <c r="Q58" s="33">
        <f>SUM(H47:I58)</f>
        <v>0</v>
      </c>
      <c r="R58" s="36">
        <f t="shared" si="14"/>
        <v>0</v>
      </c>
      <c r="S58" s="34">
        <f t="shared" si="5"/>
        <v>1331.2</v>
      </c>
      <c r="T58" s="10">
        <f>SUM(S47:S58)</f>
        <v>10171.200000000001</v>
      </c>
      <c r="U58" s="33">
        <f t="shared" si="11"/>
        <v>0</v>
      </c>
      <c r="V58" s="36">
        <f t="shared" si="2"/>
        <v>0</v>
      </c>
      <c r="W58" s="38">
        <f t="shared" si="12"/>
        <v>0</v>
      </c>
      <c r="X58" s="36">
        <f t="shared" si="3"/>
        <v>0</v>
      </c>
      <c r="Y58" s="41"/>
      <c r="Z58" s="1"/>
      <c r="AA58" s="1"/>
      <c r="AB58" s="1">
        <v>3</v>
      </c>
    </row>
    <row r="59" spans="1:28">
      <c r="A59" s="5">
        <v>44105</v>
      </c>
      <c r="B59" s="6">
        <v>1800</v>
      </c>
      <c r="C59" s="21">
        <f>B59*0.8</f>
        <v>1440</v>
      </c>
      <c r="D59" s="21">
        <f>B59*0.2</f>
        <v>360</v>
      </c>
      <c r="E59" s="6">
        <v>0</v>
      </c>
      <c r="F59" s="6">
        <v>0</v>
      </c>
      <c r="H59" s="29"/>
      <c r="I59" s="29"/>
      <c r="J59" s="29"/>
      <c r="K59" s="29"/>
      <c r="L59" s="29"/>
      <c r="M59" s="29"/>
      <c r="O59" s="20">
        <f>SUM(C59:F59)</f>
        <v>1800</v>
      </c>
      <c r="P59" s="10">
        <f>SUM(O48:O59)</f>
        <v>13134</v>
      </c>
      <c r="Q59" s="33">
        <f>SUM(H48:I59)</f>
        <v>0</v>
      </c>
      <c r="R59" s="36">
        <f>(Q59*1000000)/P59</f>
        <v>0</v>
      </c>
      <c r="S59" s="34">
        <f>SUM(C59,E59:F59)</f>
        <v>1440</v>
      </c>
      <c r="T59" s="10">
        <f>SUM(S48:S59)</f>
        <v>10507.199999999999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2160</v>
      </c>
      <c r="C60" s="21">
        <f>B60*0.8</f>
        <v>1728</v>
      </c>
      <c r="D60" s="21">
        <f>B60*0.2</f>
        <v>432</v>
      </c>
      <c r="E60" s="6">
        <v>0</v>
      </c>
      <c r="F60" s="6">
        <v>0</v>
      </c>
      <c r="H60" s="29"/>
      <c r="I60" s="29"/>
      <c r="J60" s="29"/>
      <c r="K60" s="29"/>
      <c r="L60" s="29"/>
      <c r="M60" s="29"/>
      <c r="O60" s="20">
        <f>SUM(C60:F60)</f>
        <v>2160</v>
      </c>
      <c r="P60" s="10">
        <f>SUM(O49:O60)</f>
        <v>15294</v>
      </c>
      <c r="Q60" s="33">
        <f>SUM(H49:I60)</f>
        <v>0</v>
      </c>
      <c r="R60" s="36">
        <f>(Q60*1000000)/P60</f>
        <v>0</v>
      </c>
      <c r="S60" s="34">
        <f>SUM(C60,E60:F60)</f>
        <v>1728</v>
      </c>
      <c r="T60" s="10">
        <f>SUM(S49:S60)</f>
        <v>12235.199999999999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  <row r="61" spans="1:28">
      <c r="A61" s="5">
        <v>44166</v>
      </c>
      <c r="B61" s="6">
        <v>1280</v>
      </c>
      <c r="C61" s="21">
        <f>B61*0.8</f>
        <v>1024</v>
      </c>
      <c r="D61" s="21">
        <f>B61*0.2</f>
        <v>256</v>
      </c>
      <c r="E61" s="6">
        <v>0</v>
      </c>
      <c r="F61" s="6">
        <v>0</v>
      </c>
      <c r="H61" s="29"/>
      <c r="I61" s="29"/>
      <c r="J61" s="29"/>
      <c r="K61" s="29"/>
      <c r="L61" s="29"/>
      <c r="M61" s="29"/>
      <c r="O61" s="20">
        <f>SUM(C61:F61)</f>
        <v>1280</v>
      </c>
      <c r="P61" s="10">
        <f>SUM(O50:O61)</f>
        <v>15614</v>
      </c>
      <c r="Q61" s="33">
        <f>SUM(H50:I61)</f>
        <v>0</v>
      </c>
      <c r="R61" s="36">
        <f>(Q61*1000000)/P61</f>
        <v>0</v>
      </c>
      <c r="S61" s="34">
        <f>SUM(C61,E61:F61)</f>
        <v>1024</v>
      </c>
      <c r="T61" s="10">
        <f>SUM(S50:S61)</f>
        <v>12491.199999999999</v>
      </c>
      <c r="U61" s="33">
        <f>SUM(H50:I61)</f>
        <v>0</v>
      </c>
      <c r="V61" s="36">
        <f>(U61*1000000)/T61</f>
        <v>0</v>
      </c>
      <c r="W61" s="38">
        <f>SUM(H50:H61)</f>
        <v>0</v>
      </c>
      <c r="X61" s="36">
        <f>(W61*100000)/P61</f>
        <v>0</v>
      </c>
      <c r="Y61" s="41"/>
      <c r="Z61" s="1"/>
      <c r="AA61" s="1"/>
      <c r="AB61" s="1">
        <v>4</v>
      </c>
    </row>
  </sheetData>
  <phoneticPr fontId="9" type="noConversion"/>
  <conditionalFormatting sqref="H2:M61">
    <cfRule type="cellIs" dxfId="41" priority="1" operator="greaterThan">
      <formula>0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0.59999389629810485"/>
  </sheetPr>
  <dimension ref="A1:AB65"/>
  <sheetViews>
    <sheetView zoomScale="85" zoomScaleNormal="85" workbookViewId="0">
      <pane xSplit="1" ySplit="1" topLeftCell="B50" activePane="bottomRight" state="frozen"/>
      <selection activeCell="O89" sqref="O89"/>
      <selection pane="topRight" activeCell="O89" sqref="O89"/>
      <selection pane="bottomLeft" activeCell="O89" sqref="O89"/>
      <selection pane="bottomRight" activeCell="O89" sqref="O89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>
        <v>3456</v>
      </c>
      <c r="C46" s="22"/>
      <c r="D46" s="7">
        <f>'GA1901'!E46</f>
        <v>0</v>
      </c>
      <c r="E46" s="7">
        <f>'GA1901'!F46</f>
        <v>0</v>
      </c>
      <c r="G46" s="31">
        <f>'GA1901'!H46</f>
        <v>0</v>
      </c>
      <c r="H46" s="31">
        <f>'GA1901'!I46</f>
        <v>0</v>
      </c>
      <c r="I46" s="31">
        <f>'GA1901'!J46</f>
        <v>0</v>
      </c>
      <c r="J46" s="31">
        <f>'GA1901'!K46</f>
        <v>0</v>
      </c>
      <c r="K46" s="31">
        <f>'GA1901'!L46</f>
        <v>0</v>
      </c>
      <c r="L46" s="31">
        <f>'GA1901'!M46</f>
        <v>0</v>
      </c>
      <c r="N46" s="20">
        <f>SUM(B46:E46)</f>
        <v>3456</v>
      </c>
      <c r="O46" s="10">
        <f>SUM(N35:N46)</f>
        <v>3456</v>
      </c>
      <c r="P46" s="33">
        <f>SUM(G35:H46)</f>
        <v>0</v>
      </c>
      <c r="Q46" s="36">
        <f>(P46*1000000)/O46</f>
        <v>0</v>
      </c>
      <c r="R46" s="34">
        <f>SUM(B46,D46:E46)</f>
        <v>3456</v>
      </c>
      <c r="S46" s="10">
        <f>SUM(R35:R46)</f>
        <v>3456</v>
      </c>
      <c r="T46" s="33">
        <f>SUM(G35:H46)</f>
        <v>0</v>
      </c>
      <c r="U46" s="36">
        <f>(T46*1000000)/S46</f>
        <v>0</v>
      </c>
      <c r="V46" s="38">
        <f>SUM(G35:G46)</f>
        <v>0</v>
      </c>
      <c r="W46" s="36">
        <f>(V46*100000)/O46</f>
        <v>0</v>
      </c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>
        <v>4657</v>
      </c>
      <c r="C47" s="22"/>
      <c r="D47" s="7">
        <f>'GA1901'!E47</f>
        <v>0</v>
      </c>
      <c r="E47" s="7">
        <f>'GA1901'!F47</f>
        <v>0</v>
      </c>
      <c r="G47" s="31">
        <f>'GA1901'!H47</f>
        <v>0</v>
      </c>
      <c r="H47" s="31">
        <f>'GA1901'!I47</f>
        <v>0</v>
      </c>
      <c r="I47" s="31">
        <f>'GA1901'!J47</f>
        <v>0</v>
      </c>
      <c r="J47" s="31">
        <f>'GA1901'!K47</f>
        <v>0</v>
      </c>
      <c r="K47" s="31">
        <f>'GA1901'!L47</f>
        <v>0</v>
      </c>
      <c r="L47" s="31">
        <f>'GA1901'!M47</f>
        <v>0</v>
      </c>
      <c r="N47" s="20">
        <f>SUM(B47:E47)</f>
        <v>4657</v>
      </c>
      <c r="O47" s="10">
        <f>SUM(N36:N47)</f>
        <v>8113</v>
      </c>
      <c r="P47" s="33">
        <f>SUM(G36:H47)</f>
        <v>0</v>
      </c>
      <c r="Q47" s="36">
        <f>(P47*1000000)/O47</f>
        <v>0</v>
      </c>
      <c r="R47" s="34">
        <f>SUM(B47,D47:E47)</f>
        <v>4657</v>
      </c>
      <c r="S47" s="10">
        <f>SUM(R36:R47)</f>
        <v>8113</v>
      </c>
      <c r="T47" s="33">
        <f>SUM(G36:H47)</f>
        <v>0</v>
      </c>
      <c r="U47" s="36">
        <f>(T47*1000000)/S47</f>
        <v>0</v>
      </c>
      <c r="V47" s="38">
        <f>SUM(G36:G47)</f>
        <v>0</v>
      </c>
      <c r="W47" s="36">
        <f>(V47*100000)/O47</f>
        <v>0</v>
      </c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>
        <v>3958</v>
      </c>
      <c r="C48" s="22"/>
      <c r="D48" s="7">
        <f>'GA1901'!E48</f>
        <v>0</v>
      </c>
      <c r="E48" s="7">
        <f>'GA1901'!F48</f>
        <v>0</v>
      </c>
      <c r="G48" s="31">
        <f>'GA1901'!H48</f>
        <v>0</v>
      </c>
      <c r="H48" s="31">
        <f>'GA1901'!I48</f>
        <v>0</v>
      </c>
      <c r="I48" s="31">
        <f>'GA1901'!J48</f>
        <v>0</v>
      </c>
      <c r="J48" s="31">
        <f>'GA1901'!K48</f>
        <v>0</v>
      </c>
      <c r="K48" s="31">
        <f>'GA1901'!L48</f>
        <v>0</v>
      </c>
      <c r="L48" s="31">
        <f>'GA1901'!M48</f>
        <v>0</v>
      </c>
      <c r="N48" s="20">
        <f>SUM(B48:E48)</f>
        <v>3958</v>
      </c>
      <c r="O48" s="10">
        <f>SUM(N37:N48)</f>
        <v>12071</v>
      </c>
      <c r="P48" s="33">
        <f>SUM(G37:H48)</f>
        <v>0</v>
      </c>
      <c r="Q48" s="36">
        <f>(P48*1000000)/O48</f>
        <v>0</v>
      </c>
      <c r="R48" s="34">
        <f>SUM(B48,D48:E48)</f>
        <v>3958</v>
      </c>
      <c r="S48" s="10">
        <f>SUM(R37:R48)</f>
        <v>12071</v>
      </c>
      <c r="T48" s="33">
        <f>SUM(G37:H48)</f>
        <v>0</v>
      </c>
      <c r="U48" s="36">
        <f>(T48*1000000)/S48</f>
        <v>0</v>
      </c>
      <c r="V48" s="38">
        <f>SUM(G37:G48)</f>
        <v>0</v>
      </c>
      <c r="W48" s="36">
        <f>(V48*100000)/O48</f>
        <v>0</v>
      </c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>
        <v>3459</v>
      </c>
      <c r="C49" s="22"/>
      <c r="D49" s="7">
        <f>'GA1901'!E49</f>
        <v>0</v>
      </c>
      <c r="E49" s="7">
        <f>'GA1901'!F49</f>
        <v>0</v>
      </c>
      <c r="G49" s="31">
        <f>'GA1901'!H49</f>
        <v>1</v>
      </c>
      <c r="H49" s="31">
        <f>'GA1901'!I49</f>
        <v>0</v>
      </c>
      <c r="I49" s="31">
        <f>'GA1901'!J49</f>
        <v>0</v>
      </c>
      <c r="J49" s="31">
        <f>'GA1901'!K49</f>
        <v>0</v>
      </c>
      <c r="K49" s="31">
        <f>'GA1901'!L49</f>
        <v>0</v>
      </c>
      <c r="L49" s="31">
        <f>'GA1901'!M49</f>
        <v>0</v>
      </c>
      <c r="N49" s="20">
        <f>SUM(B49:E49)</f>
        <v>3459</v>
      </c>
      <c r="O49" s="10">
        <f t="shared" ref="O49:O56" si="0">SUM(N38:N49)</f>
        <v>15530</v>
      </c>
      <c r="P49" s="33">
        <f>SUM(G38:H49)</f>
        <v>1</v>
      </c>
      <c r="Q49" s="36">
        <f>(P49*1000000)/O49</f>
        <v>64.391500321957508</v>
      </c>
      <c r="R49" s="34">
        <f>SUM(B49,D49:E49)</f>
        <v>3459</v>
      </c>
      <c r="S49" s="10">
        <f t="shared" ref="S49:S56" si="1">SUM(R38:R49)</f>
        <v>15530</v>
      </c>
      <c r="T49" s="33">
        <f>SUM(G38:H49)</f>
        <v>1</v>
      </c>
      <c r="U49" s="36">
        <f>(T49*1000000)/S49</f>
        <v>64.391500321957508</v>
      </c>
      <c r="V49" s="38">
        <f>SUM(G38:G49)</f>
        <v>1</v>
      </c>
      <c r="W49" s="36">
        <f>(V49*100000)/O49</f>
        <v>6.4391500321957498</v>
      </c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>
        <v>4168</v>
      </c>
      <c r="C50" s="22">
        <v>72</v>
      </c>
      <c r="D50" s="7">
        <f>'GA1901'!E50</f>
        <v>0</v>
      </c>
      <c r="E50" s="7">
        <f>'GA1901'!F50</f>
        <v>0</v>
      </c>
      <c r="G50" s="31">
        <v>0</v>
      </c>
      <c r="H50" s="31">
        <f>'GA1901'!I50</f>
        <v>0</v>
      </c>
      <c r="I50" s="31">
        <f>'GA1901'!J50</f>
        <v>0</v>
      </c>
      <c r="J50" s="31">
        <f>'GA1901'!K50</f>
        <v>0</v>
      </c>
      <c r="K50" s="31">
        <f>'GA1901'!L50</f>
        <v>0</v>
      </c>
      <c r="L50" s="31">
        <f>'GA1901'!M50</f>
        <v>0</v>
      </c>
      <c r="N50" s="20">
        <f t="shared" ref="N50:N56" si="2">SUM(B50:E50)</f>
        <v>4240</v>
      </c>
      <c r="O50" s="10">
        <f t="shared" si="0"/>
        <v>19770</v>
      </c>
      <c r="P50" s="33">
        <f t="shared" ref="P50:P56" si="3">SUM(G39:H50)</f>
        <v>1</v>
      </c>
      <c r="Q50" s="36">
        <f t="shared" ref="Q50:Q56" si="4">(P50*1000000)/O50</f>
        <v>50.581689428426913</v>
      </c>
      <c r="R50" s="34">
        <f t="shared" ref="R50:R56" si="5">SUM(B50,D50:E50)</f>
        <v>4168</v>
      </c>
      <c r="S50" s="10">
        <f t="shared" si="1"/>
        <v>19698</v>
      </c>
      <c r="T50" s="33">
        <f t="shared" ref="T50:T56" si="6">SUM(G39:H50)</f>
        <v>1</v>
      </c>
      <c r="U50" s="36">
        <f t="shared" ref="U50:U56" si="7">(T50*1000000)/S50</f>
        <v>50.766575286831149</v>
      </c>
      <c r="V50" s="38">
        <f t="shared" ref="V50:V56" si="8">SUM(G39:G50)</f>
        <v>1</v>
      </c>
      <c r="W50" s="36">
        <f t="shared" ref="W50:W56" si="9">(V50*100000)/O50</f>
        <v>5.0581689428426913</v>
      </c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>
        <v>4138</v>
      </c>
      <c r="C51" s="22">
        <v>176</v>
      </c>
      <c r="D51" s="7">
        <f>'GA1901'!E51</f>
        <v>0</v>
      </c>
      <c r="E51" s="7">
        <f>'GA1901'!F51</f>
        <v>0</v>
      </c>
      <c r="G51" s="31">
        <v>0</v>
      </c>
      <c r="H51" s="31">
        <f>'GA1901'!I51</f>
        <v>0</v>
      </c>
      <c r="I51" s="31">
        <f>'GA1901'!J51</f>
        <v>0</v>
      </c>
      <c r="J51" s="31">
        <f>'GA1901'!K51</f>
        <v>0</v>
      </c>
      <c r="K51" s="31">
        <f>'GA1901'!L51</f>
        <v>0</v>
      </c>
      <c r="L51" s="31">
        <f>'GA1901'!M51</f>
        <v>0</v>
      </c>
      <c r="N51" s="20">
        <f t="shared" si="2"/>
        <v>4314</v>
      </c>
      <c r="O51" s="10">
        <f t="shared" si="0"/>
        <v>24084</v>
      </c>
      <c r="P51" s="33">
        <f t="shared" si="3"/>
        <v>1</v>
      </c>
      <c r="Q51" s="36">
        <f t="shared" si="4"/>
        <v>41.521341969772465</v>
      </c>
      <c r="R51" s="34">
        <f t="shared" si="5"/>
        <v>4138</v>
      </c>
      <c r="S51" s="10">
        <f t="shared" si="1"/>
        <v>23836</v>
      </c>
      <c r="T51" s="33">
        <f t="shared" si="6"/>
        <v>1</v>
      </c>
      <c r="U51" s="36">
        <f t="shared" si="7"/>
        <v>41.953347877160596</v>
      </c>
      <c r="V51" s="38">
        <f t="shared" si="8"/>
        <v>1</v>
      </c>
      <c r="W51" s="36">
        <f t="shared" si="9"/>
        <v>4.1521341969772463</v>
      </c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>
        <v>4672</v>
      </c>
      <c r="C52" s="22">
        <v>200</v>
      </c>
      <c r="D52" s="7">
        <f>'GA1901'!E52</f>
        <v>0</v>
      </c>
      <c r="E52" s="7">
        <f>'GA1901'!F52</f>
        <v>0</v>
      </c>
      <c r="G52" s="31">
        <v>0</v>
      </c>
      <c r="H52" s="31">
        <f>'GA1901'!I52</f>
        <v>0</v>
      </c>
      <c r="I52" s="31">
        <f>'GA1901'!J52</f>
        <v>0</v>
      </c>
      <c r="J52" s="31">
        <f>'GA1901'!K52</f>
        <v>0</v>
      </c>
      <c r="K52" s="31">
        <f>'GA1901'!L52</f>
        <v>0</v>
      </c>
      <c r="L52" s="31">
        <f>'GA1901'!M52</f>
        <v>0</v>
      </c>
      <c r="N52" s="20">
        <f t="shared" si="2"/>
        <v>4872</v>
      </c>
      <c r="O52" s="10">
        <f t="shared" si="0"/>
        <v>28956</v>
      </c>
      <c r="P52" s="33">
        <f t="shared" si="3"/>
        <v>1</v>
      </c>
      <c r="Q52" s="36">
        <f t="shared" si="4"/>
        <v>34.535156789611825</v>
      </c>
      <c r="R52" s="34">
        <f t="shared" si="5"/>
        <v>4672</v>
      </c>
      <c r="S52" s="10">
        <f t="shared" si="1"/>
        <v>28508</v>
      </c>
      <c r="T52" s="33">
        <f t="shared" si="6"/>
        <v>1</v>
      </c>
      <c r="U52" s="36">
        <f t="shared" si="7"/>
        <v>35.077872877788693</v>
      </c>
      <c r="V52" s="38">
        <f t="shared" si="8"/>
        <v>1</v>
      </c>
      <c r="W52" s="36">
        <f t="shared" si="9"/>
        <v>3.4535156789611823</v>
      </c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>
        <v>1586</v>
      </c>
      <c r="C53" s="22">
        <v>104</v>
      </c>
      <c r="D53" s="7">
        <f>'GA1901'!E53</f>
        <v>0</v>
      </c>
      <c r="E53" s="7">
        <f>'GA1901'!F53</f>
        <v>0</v>
      </c>
      <c r="G53" s="31">
        <v>0</v>
      </c>
      <c r="H53" s="31">
        <f>'GA1901'!I53</f>
        <v>0</v>
      </c>
      <c r="I53" s="31">
        <f>'GA1901'!J53</f>
        <v>0</v>
      </c>
      <c r="J53" s="31">
        <f>'GA1901'!K53</f>
        <v>0</v>
      </c>
      <c r="K53" s="31">
        <f>'GA1901'!L53</f>
        <v>0</v>
      </c>
      <c r="L53" s="31">
        <f>'GA1901'!M53</f>
        <v>0</v>
      </c>
      <c r="N53" s="20">
        <f t="shared" si="2"/>
        <v>1690</v>
      </c>
      <c r="O53" s="10">
        <f t="shared" si="0"/>
        <v>30646</v>
      </c>
      <c r="P53" s="33">
        <f t="shared" si="3"/>
        <v>1</v>
      </c>
      <c r="Q53" s="36">
        <f t="shared" si="4"/>
        <v>32.630685897017557</v>
      </c>
      <c r="R53" s="34">
        <f t="shared" si="5"/>
        <v>1586</v>
      </c>
      <c r="S53" s="10">
        <f t="shared" si="1"/>
        <v>30094</v>
      </c>
      <c r="T53" s="33">
        <f t="shared" si="6"/>
        <v>1</v>
      </c>
      <c r="U53" s="36">
        <f t="shared" si="7"/>
        <v>33.229215125938723</v>
      </c>
      <c r="V53" s="38">
        <f t="shared" si="8"/>
        <v>1</v>
      </c>
      <c r="W53" s="36">
        <f t="shared" si="9"/>
        <v>3.2630685897017555</v>
      </c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>
        <v>345</v>
      </c>
      <c r="C54" s="22"/>
      <c r="D54" s="7">
        <f>'GA1901'!E54</f>
        <v>0</v>
      </c>
      <c r="E54" s="7">
        <f>'GA1901'!F54</f>
        <v>0</v>
      </c>
      <c r="G54" s="31">
        <f>'GA1901'!H54</f>
        <v>0</v>
      </c>
      <c r="H54" s="31">
        <f>'GA1901'!I54</f>
        <v>0</v>
      </c>
      <c r="I54" s="31">
        <f>'GA1901'!J54</f>
        <v>0</v>
      </c>
      <c r="J54" s="31">
        <f>'GA1901'!K54</f>
        <v>0</v>
      </c>
      <c r="K54" s="31">
        <f>'GA1901'!L54</f>
        <v>0</v>
      </c>
      <c r="L54" s="31">
        <f>'GA1901'!M54</f>
        <v>0</v>
      </c>
      <c r="N54" s="20">
        <f t="shared" si="2"/>
        <v>345</v>
      </c>
      <c r="O54" s="10">
        <f t="shared" si="0"/>
        <v>30991</v>
      </c>
      <c r="P54" s="33">
        <f t="shared" si="3"/>
        <v>1</v>
      </c>
      <c r="Q54" s="36">
        <f t="shared" si="4"/>
        <v>32.267432480397538</v>
      </c>
      <c r="R54" s="34">
        <f t="shared" si="5"/>
        <v>345</v>
      </c>
      <c r="S54" s="10">
        <f t="shared" si="1"/>
        <v>30439</v>
      </c>
      <c r="T54" s="33">
        <f t="shared" si="6"/>
        <v>1</v>
      </c>
      <c r="U54" s="36">
        <f t="shared" si="7"/>
        <v>32.85259042675515</v>
      </c>
      <c r="V54" s="38">
        <f t="shared" si="8"/>
        <v>1</v>
      </c>
      <c r="W54" s="36">
        <f t="shared" si="9"/>
        <v>3.2267432480397535</v>
      </c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>
        <f>'GA1901'!E55</f>
        <v>0</v>
      </c>
      <c r="E55" s="7">
        <f>'GA1901'!F55</f>
        <v>0</v>
      </c>
      <c r="G55" s="31">
        <f>'GA1901'!H55</f>
        <v>0</v>
      </c>
      <c r="H55" s="31">
        <f>'GA1901'!I55</f>
        <v>0</v>
      </c>
      <c r="I55" s="31">
        <f>'GA1901'!J55</f>
        <v>0</v>
      </c>
      <c r="J55" s="31">
        <f>'GA1901'!K55</f>
        <v>0</v>
      </c>
      <c r="K55" s="31">
        <f>'GA1901'!L55</f>
        <v>0</v>
      </c>
      <c r="L55" s="31">
        <f>'GA1901'!M55</f>
        <v>0</v>
      </c>
      <c r="N55" s="20">
        <f t="shared" si="2"/>
        <v>0</v>
      </c>
      <c r="O55" s="10">
        <f t="shared" si="0"/>
        <v>30991</v>
      </c>
      <c r="P55" s="33">
        <f t="shared" si="3"/>
        <v>1</v>
      </c>
      <c r="Q55" s="36">
        <f t="shared" si="4"/>
        <v>32.267432480397538</v>
      </c>
      <c r="R55" s="34">
        <f t="shared" si="5"/>
        <v>0</v>
      </c>
      <c r="S55" s="10">
        <f t="shared" si="1"/>
        <v>30439</v>
      </c>
      <c r="T55" s="33">
        <f t="shared" si="6"/>
        <v>1</v>
      </c>
      <c r="U55" s="36">
        <f t="shared" si="7"/>
        <v>32.85259042675515</v>
      </c>
      <c r="V55" s="38">
        <f t="shared" si="8"/>
        <v>1</v>
      </c>
      <c r="W55" s="36">
        <f t="shared" si="9"/>
        <v>3.2267432480397535</v>
      </c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>
        <f>'GA1901'!E56</f>
        <v>0</v>
      </c>
      <c r="E56" s="7">
        <f>'GA1901'!F56</f>
        <v>0</v>
      </c>
      <c r="G56" s="31">
        <f>'GA1901'!H56</f>
        <v>0</v>
      </c>
      <c r="H56" s="31">
        <f>'GA1901'!I56</f>
        <v>0</v>
      </c>
      <c r="I56" s="31">
        <f>'GA1901'!J56</f>
        <v>0</v>
      </c>
      <c r="J56" s="31">
        <f>'GA1901'!K56</f>
        <v>0</v>
      </c>
      <c r="K56" s="31">
        <f>'GA1901'!L56</f>
        <v>0</v>
      </c>
      <c r="L56" s="31">
        <f>'GA1901'!M56</f>
        <v>0</v>
      </c>
      <c r="N56" s="20">
        <f t="shared" si="2"/>
        <v>0</v>
      </c>
      <c r="O56" s="10">
        <f t="shared" si="0"/>
        <v>30991</v>
      </c>
      <c r="P56" s="33">
        <f t="shared" si="3"/>
        <v>1</v>
      </c>
      <c r="Q56" s="36">
        <f t="shared" si="4"/>
        <v>32.267432480397538</v>
      </c>
      <c r="R56" s="34">
        <f t="shared" si="5"/>
        <v>0</v>
      </c>
      <c r="S56" s="10">
        <f t="shared" si="1"/>
        <v>30439</v>
      </c>
      <c r="T56" s="33">
        <f t="shared" si="6"/>
        <v>1</v>
      </c>
      <c r="U56" s="36">
        <f t="shared" si="7"/>
        <v>32.85259042675515</v>
      </c>
      <c r="V56" s="38">
        <f t="shared" si="8"/>
        <v>1</v>
      </c>
      <c r="W56" s="36">
        <f t="shared" si="9"/>
        <v>3.2267432480397535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339</v>
      </c>
      <c r="C57" s="22"/>
      <c r="D57" s="7">
        <f>'GA1901'!E57</f>
        <v>0</v>
      </c>
      <c r="E57" s="7">
        <f>'GA1901'!F57</f>
        <v>0</v>
      </c>
      <c r="G57" s="31">
        <f>'GA1901'!H57</f>
        <v>0</v>
      </c>
      <c r="H57" s="31">
        <f>'GA1901'!I57</f>
        <v>0</v>
      </c>
      <c r="I57" s="31">
        <f>'GA1901'!J57</f>
        <v>0</v>
      </c>
      <c r="J57" s="31">
        <f>'GA1901'!K57</f>
        <v>0</v>
      </c>
      <c r="K57" s="31">
        <f>'GA1901'!L57</f>
        <v>0</v>
      </c>
      <c r="L57" s="31">
        <f>'GA1901'!M57</f>
        <v>0</v>
      </c>
      <c r="N57" s="20">
        <f t="shared" ref="N57:N64" si="10">SUM(B57:E57)</f>
        <v>339</v>
      </c>
      <c r="O57" s="10">
        <f t="shared" ref="O57:O63" si="11">SUM(N46:N57)</f>
        <v>31330</v>
      </c>
      <c r="P57" s="33">
        <f t="shared" ref="P57:P64" si="12">SUM(G46:H57)</f>
        <v>1</v>
      </c>
      <c r="Q57" s="36">
        <f t="shared" ref="Q57:Q64" si="13">(P57*1000000)/O57</f>
        <v>31.918289179699968</v>
      </c>
      <c r="R57" s="34">
        <f t="shared" ref="R57:R64" si="14">SUM(B57,D57:E57)</f>
        <v>339</v>
      </c>
      <c r="S57" s="10">
        <f t="shared" ref="S57:S64" si="15">SUM(R46:R57)</f>
        <v>30778</v>
      </c>
      <c r="T57" s="33">
        <f t="shared" ref="T57:T64" si="16">SUM(G46:H57)</f>
        <v>1</v>
      </c>
      <c r="U57" s="36">
        <f t="shared" ref="U57:U64" si="17">(T57*1000000)/S57</f>
        <v>32.490740139060371</v>
      </c>
      <c r="V57" s="38">
        <f t="shared" ref="V57:V64" si="18">SUM(G46:G57)</f>
        <v>1</v>
      </c>
      <c r="W57" s="36">
        <f t="shared" ref="W57:W64" si="19">(V57*100000)/O57</f>
        <v>3.191828917969997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243</v>
      </c>
      <c r="C58" s="29">
        <v>90</v>
      </c>
      <c r="D58" s="7">
        <f>'GA1901'!E58</f>
        <v>0</v>
      </c>
      <c r="E58" s="7">
        <f>'GA1901'!F58</f>
        <v>0</v>
      </c>
      <c r="G58" s="31">
        <f>'GA1901'!H58</f>
        <v>0</v>
      </c>
      <c r="H58" s="31">
        <f>'GA1901'!I58</f>
        <v>0</v>
      </c>
      <c r="I58" s="31">
        <f>'GA1901'!J58</f>
        <v>0</v>
      </c>
      <c r="J58" s="31">
        <f>'GA1901'!K58</f>
        <v>0</v>
      </c>
      <c r="K58" s="31">
        <f>'GA1901'!L58</f>
        <v>0</v>
      </c>
      <c r="L58" s="31">
        <f>'GA1901'!M58</f>
        <v>0</v>
      </c>
      <c r="N58" s="20">
        <f t="shared" si="10"/>
        <v>333</v>
      </c>
      <c r="O58" s="10">
        <f t="shared" si="11"/>
        <v>28207</v>
      </c>
      <c r="P58" s="33">
        <f t="shared" si="12"/>
        <v>1</v>
      </c>
      <c r="Q58" s="36">
        <f t="shared" si="13"/>
        <v>35.452192718119619</v>
      </c>
      <c r="R58" s="34">
        <f t="shared" si="14"/>
        <v>243</v>
      </c>
      <c r="S58" s="10">
        <f t="shared" si="15"/>
        <v>27565</v>
      </c>
      <c r="T58" s="33">
        <f t="shared" si="16"/>
        <v>1</v>
      </c>
      <c r="U58" s="36">
        <f t="shared" si="17"/>
        <v>36.277888626881918</v>
      </c>
      <c r="V58" s="38">
        <f t="shared" si="18"/>
        <v>1</v>
      </c>
      <c r="W58" s="36">
        <f t="shared" si="19"/>
        <v>3.5452192718119617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700</v>
      </c>
      <c r="C59" s="29">
        <v>360</v>
      </c>
      <c r="D59" s="7">
        <f>'GA1901'!E59</f>
        <v>0</v>
      </c>
      <c r="E59" s="7">
        <f>'GA1901'!F59</f>
        <v>0</v>
      </c>
      <c r="G59" s="31">
        <f>'GA1901'!H59</f>
        <v>0</v>
      </c>
      <c r="H59" s="31">
        <f>'GA1901'!I59</f>
        <v>0</v>
      </c>
      <c r="I59" s="31">
        <f>'GA1901'!J59</f>
        <v>0</v>
      </c>
      <c r="J59" s="31">
        <f>'GA1901'!K59</f>
        <v>0</v>
      </c>
      <c r="K59" s="31">
        <f>'GA1901'!L59</f>
        <v>0</v>
      </c>
      <c r="L59" s="31">
        <f>'GA1901'!M59</f>
        <v>0</v>
      </c>
      <c r="N59" s="20">
        <f t="shared" si="10"/>
        <v>1060</v>
      </c>
      <c r="O59" s="10">
        <f t="shared" si="11"/>
        <v>24610</v>
      </c>
      <c r="P59" s="33">
        <f t="shared" si="12"/>
        <v>1</v>
      </c>
      <c r="Q59" s="36">
        <f t="shared" si="13"/>
        <v>40.633888663145065</v>
      </c>
      <c r="R59" s="34">
        <f t="shared" si="14"/>
        <v>700</v>
      </c>
      <c r="S59" s="10">
        <f t="shared" si="15"/>
        <v>23608</v>
      </c>
      <c r="T59" s="33">
        <f t="shared" si="16"/>
        <v>1</v>
      </c>
      <c r="U59" s="36">
        <f t="shared" si="17"/>
        <v>42.358522534733986</v>
      </c>
      <c r="V59" s="38">
        <f t="shared" si="18"/>
        <v>1</v>
      </c>
      <c r="W59" s="36">
        <f t="shared" si="19"/>
        <v>4.0633888663145061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844</v>
      </c>
      <c r="C60" s="29"/>
      <c r="D60" s="7">
        <f>'GA1901'!E60</f>
        <v>0</v>
      </c>
      <c r="E60" s="7">
        <f>'GA1901'!F60</f>
        <v>0</v>
      </c>
      <c r="G60" s="31">
        <f>'GA1901'!H60</f>
        <v>1</v>
      </c>
      <c r="H60" s="31">
        <f>'GA1901'!I60</f>
        <v>0</v>
      </c>
      <c r="I60" s="31">
        <f>'GA1901'!J60</f>
        <v>0</v>
      </c>
      <c r="J60" s="31">
        <f>'GA1901'!K60</f>
        <v>0</v>
      </c>
      <c r="K60" s="31">
        <f>'GA1901'!L60</f>
        <v>0</v>
      </c>
      <c r="L60" s="31">
        <f>'GA1901'!M60</f>
        <v>0</v>
      </c>
      <c r="N60" s="20">
        <f t="shared" si="10"/>
        <v>844</v>
      </c>
      <c r="O60" s="10">
        <f t="shared" si="11"/>
        <v>21496</v>
      </c>
      <c r="P60" s="33">
        <f t="shared" si="12"/>
        <v>2</v>
      </c>
      <c r="Q60" s="36">
        <f t="shared" si="13"/>
        <v>93.040565686639368</v>
      </c>
      <c r="R60" s="34">
        <f t="shared" si="14"/>
        <v>844</v>
      </c>
      <c r="S60" s="10">
        <f t="shared" si="15"/>
        <v>20494</v>
      </c>
      <c r="T60" s="33">
        <f t="shared" si="16"/>
        <v>2</v>
      </c>
      <c r="U60" s="36">
        <f t="shared" si="17"/>
        <v>97.589538401483367</v>
      </c>
      <c r="V60" s="38">
        <f t="shared" si="18"/>
        <v>2</v>
      </c>
      <c r="W60" s="36">
        <f t="shared" si="19"/>
        <v>9.3040565686639383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10</v>
      </c>
      <c r="C61" s="29"/>
      <c r="D61" s="7">
        <f>'GA1901'!E61</f>
        <v>0</v>
      </c>
      <c r="E61" s="7">
        <f>'GA1901'!F61</f>
        <v>0</v>
      </c>
      <c r="G61" s="31">
        <f>'GA1901'!H61</f>
        <v>0</v>
      </c>
      <c r="H61" s="31">
        <f>'GA1901'!I61</f>
        <v>0</v>
      </c>
      <c r="I61" s="31">
        <f>'GA1901'!J61</f>
        <v>0</v>
      </c>
      <c r="J61" s="31">
        <f>'GA1901'!K61</f>
        <v>0</v>
      </c>
      <c r="K61" s="31">
        <f>'GA1901'!L61</f>
        <v>0</v>
      </c>
      <c r="L61" s="31">
        <f>'GA1901'!M61</f>
        <v>0</v>
      </c>
      <c r="N61" s="20">
        <f t="shared" si="10"/>
        <v>10</v>
      </c>
      <c r="O61" s="10">
        <f>SUM(N50:N61)</f>
        <v>18047</v>
      </c>
      <c r="P61" s="33">
        <f t="shared" si="12"/>
        <v>1</v>
      </c>
      <c r="Q61" s="36">
        <f t="shared" si="13"/>
        <v>55.410871613010471</v>
      </c>
      <c r="R61" s="34">
        <f t="shared" si="14"/>
        <v>10</v>
      </c>
      <c r="S61" s="10">
        <f t="shared" si="15"/>
        <v>17045</v>
      </c>
      <c r="T61" s="33">
        <f t="shared" si="16"/>
        <v>1</v>
      </c>
      <c r="U61" s="36">
        <f t="shared" si="17"/>
        <v>58.668231152830742</v>
      </c>
      <c r="V61" s="38">
        <f t="shared" si="18"/>
        <v>1</v>
      </c>
      <c r="W61" s="36">
        <f t="shared" si="19"/>
        <v>5.5410871613010473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607</v>
      </c>
      <c r="C62" s="29"/>
      <c r="D62" s="7">
        <f>'GA1901'!E62</f>
        <v>0</v>
      </c>
      <c r="E62" s="7">
        <f>'GA1901'!F62</f>
        <v>0</v>
      </c>
      <c r="G62" s="31">
        <f>'GA1901'!H62</f>
        <v>0</v>
      </c>
      <c r="H62" s="31">
        <f>'GA1901'!I62</f>
        <v>0</v>
      </c>
      <c r="I62" s="31">
        <f>'GA1901'!J62</f>
        <v>0</v>
      </c>
      <c r="J62" s="31">
        <f>'GA1901'!K62</f>
        <v>0</v>
      </c>
      <c r="K62" s="31">
        <f>'GA1901'!L62</f>
        <v>0</v>
      </c>
      <c r="L62" s="31">
        <f>'GA1901'!M62</f>
        <v>0</v>
      </c>
      <c r="N62" s="20">
        <f t="shared" si="10"/>
        <v>607</v>
      </c>
      <c r="O62" s="10">
        <f t="shared" si="11"/>
        <v>14414</v>
      </c>
      <c r="P62" s="33">
        <f t="shared" si="12"/>
        <v>1</v>
      </c>
      <c r="Q62" s="36">
        <f t="shared" si="13"/>
        <v>69.376994588594428</v>
      </c>
      <c r="R62" s="34">
        <f t="shared" si="14"/>
        <v>607</v>
      </c>
      <c r="S62" s="10">
        <f t="shared" si="15"/>
        <v>13484</v>
      </c>
      <c r="T62" s="33">
        <f t="shared" si="16"/>
        <v>1</v>
      </c>
      <c r="U62" s="36">
        <f t="shared" si="17"/>
        <v>74.161969741916351</v>
      </c>
      <c r="V62" s="38">
        <f t="shared" si="18"/>
        <v>1</v>
      </c>
      <c r="W62" s="36">
        <f t="shared" si="19"/>
        <v>6.9376994588594423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345</v>
      </c>
      <c r="C63" s="29"/>
      <c r="D63" s="7">
        <f>'GA1901'!E63</f>
        <v>0</v>
      </c>
      <c r="E63" s="7">
        <f>'GA1901'!F63</f>
        <v>0</v>
      </c>
      <c r="G63" s="31">
        <f>'GA1901'!H63</f>
        <v>0</v>
      </c>
      <c r="H63" s="31">
        <f>'GA1901'!I63</f>
        <v>0</v>
      </c>
      <c r="I63" s="31">
        <f>'GA1901'!J63</f>
        <v>0</v>
      </c>
      <c r="J63" s="31">
        <f>'GA1901'!K63</f>
        <v>0</v>
      </c>
      <c r="K63" s="31">
        <f>'GA1901'!L63</f>
        <v>0</v>
      </c>
      <c r="L63" s="31">
        <f>'GA1901'!M63</f>
        <v>0</v>
      </c>
      <c r="N63" s="20">
        <f t="shared" si="10"/>
        <v>345</v>
      </c>
      <c r="O63" s="10">
        <f t="shared" si="11"/>
        <v>10445</v>
      </c>
      <c r="P63" s="33">
        <f t="shared" si="12"/>
        <v>1</v>
      </c>
      <c r="Q63" s="36">
        <f t="shared" si="13"/>
        <v>95.73958831977022</v>
      </c>
      <c r="R63" s="34">
        <f t="shared" si="14"/>
        <v>345</v>
      </c>
      <c r="S63" s="10">
        <f t="shared" si="15"/>
        <v>9691</v>
      </c>
      <c r="T63" s="33">
        <f t="shared" si="16"/>
        <v>1</v>
      </c>
      <c r="U63" s="36">
        <f t="shared" si="17"/>
        <v>103.18852543597151</v>
      </c>
      <c r="V63" s="38">
        <f t="shared" si="18"/>
        <v>1</v>
      </c>
      <c r="W63" s="36">
        <f t="shared" si="19"/>
        <v>9.5739588319770217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334</v>
      </c>
      <c r="C64" s="29"/>
      <c r="D64" s="7">
        <f>'GA1901'!E64</f>
        <v>0</v>
      </c>
      <c r="E64" s="7">
        <f>'GA1901'!F64</f>
        <v>0</v>
      </c>
      <c r="G64" s="31">
        <f>'GA1901'!H64</f>
        <v>0</v>
      </c>
      <c r="H64" s="31">
        <f>'GA1901'!I64</f>
        <v>0</v>
      </c>
      <c r="I64" s="31">
        <f>'GA1901'!J64</f>
        <v>0</v>
      </c>
      <c r="J64" s="31">
        <f>'GA1901'!K64</f>
        <v>0</v>
      </c>
      <c r="K64" s="31">
        <f>'GA1901'!L64</f>
        <v>0</v>
      </c>
      <c r="L64" s="31">
        <f>'GA1901'!M64</f>
        <v>0</v>
      </c>
      <c r="N64" s="20">
        <f t="shared" si="10"/>
        <v>334</v>
      </c>
      <c r="O64" s="10">
        <f>SUM(N53:N64)</f>
        <v>5907</v>
      </c>
      <c r="P64" s="33">
        <f t="shared" si="12"/>
        <v>1</v>
      </c>
      <c r="Q64" s="36">
        <f t="shared" si="13"/>
        <v>169.29067208396816</v>
      </c>
      <c r="R64" s="34">
        <f t="shared" si="14"/>
        <v>334</v>
      </c>
      <c r="S64" s="10">
        <f t="shared" si="15"/>
        <v>5353</v>
      </c>
      <c r="T64" s="33">
        <f t="shared" si="16"/>
        <v>1</v>
      </c>
      <c r="U64" s="36">
        <f t="shared" si="17"/>
        <v>186.81113394358303</v>
      </c>
      <c r="V64" s="38">
        <f t="shared" si="18"/>
        <v>1</v>
      </c>
      <c r="W64" s="36">
        <f t="shared" si="19"/>
        <v>16.929067208396816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335</v>
      </c>
      <c r="C65" s="29"/>
      <c r="D65" s="7">
        <f>'GA1901'!E65</f>
        <v>0</v>
      </c>
      <c r="E65" s="7">
        <f>'GA1901'!F65</f>
        <v>0</v>
      </c>
      <c r="G65" s="31">
        <f>'GA1901'!H65</f>
        <v>0</v>
      </c>
      <c r="H65" s="31">
        <f>'GA1901'!I65</f>
        <v>0</v>
      </c>
      <c r="I65" s="31">
        <f>'GA1901'!J65</f>
        <v>0</v>
      </c>
      <c r="J65" s="31">
        <f>'GA1901'!K65</f>
        <v>0</v>
      </c>
      <c r="K65" s="31">
        <f>'GA1901'!L65</f>
        <v>0</v>
      </c>
      <c r="L65" s="31">
        <f>'GA1901'!M65</f>
        <v>0</v>
      </c>
      <c r="N65" s="20">
        <f t="shared" ref="N65" si="20">SUM(B65:E65)</f>
        <v>335</v>
      </c>
      <c r="O65" s="10">
        <f>SUM(N54:N65)</f>
        <v>4552</v>
      </c>
      <c r="P65" s="33">
        <f t="shared" ref="P65" si="21">SUM(G54:H65)</f>
        <v>1</v>
      </c>
      <c r="Q65" s="36">
        <f t="shared" ref="Q65" si="22">(P65*1000000)/O65</f>
        <v>219.68365553602811</v>
      </c>
      <c r="R65" s="34">
        <f t="shared" ref="R65" si="23">SUM(B65,D65:E65)</f>
        <v>335</v>
      </c>
      <c r="S65" s="10">
        <f t="shared" ref="S65" si="24">SUM(R54:R65)</f>
        <v>4102</v>
      </c>
      <c r="T65" s="33">
        <f t="shared" ref="T65" si="25">SUM(G54:H65)</f>
        <v>1</v>
      </c>
      <c r="U65" s="36">
        <f t="shared" ref="U65" si="26">(T65*1000000)/S65</f>
        <v>243.78352023403218</v>
      </c>
      <c r="V65" s="38">
        <f t="shared" ref="V65" si="27">SUM(G54:G65)</f>
        <v>1</v>
      </c>
      <c r="W65" s="36">
        <f t="shared" ref="W65" si="28">(V65*100000)/O65</f>
        <v>21.968365553602812</v>
      </c>
      <c r="X65" s="41"/>
      <c r="Y65" s="1"/>
      <c r="Z65" s="1"/>
      <c r="AA65" s="1"/>
      <c r="AB65" s="1">
        <v>2</v>
      </c>
    </row>
  </sheetData>
  <phoneticPr fontId="9" type="noConversion"/>
  <conditionalFormatting sqref="G2:L65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AB61"/>
  <sheetViews>
    <sheetView zoomScale="85" zoomScaleNormal="85" workbookViewId="0">
      <pane ySplit="1" topLeftCell="A32" activePane="bottomLeft" state="frozen"/>
      <selection activeCell="O89" sqref="O89"/>
      <selection pane="bottomLeft" activeCell="O89" sqref="O89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/>
      <c r="P2" s="10"/>
      <c r="Q2" s="33"/>
      <c r="R2" s="36"/>
      <c r="S2" s="34"/>
      <c r="T2" s="10"/>
      <c r="U2" s="33"/>
      <c r="V2" s="36"/>
      <c r="W2" s="38"/>
      <c r="X2" s="36"/>
      <c r="Y2" s="40"/>
      <c r="Z2" s="12"/>
      <c r="AA2" s="12"/>
      <c r="AB2" s="12"/>
    </row>
    <row r="3" spans="1:28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/>
      <c r="P3" s="10"/>
      <c r="Q3" s="33"/>
      <c r="R3" s="36"/>
      <c r="S3" s="34"/>
      <c r="T3" s="10"/>
      <c r="U3" s="33"/>
      <c r="V3" s="36"/>
      <c r="W3" s="38"/>
      <c r="X3" s="36"/>
      <c r="Y3" s="40"/>
      <c r="Z3" s="12"/>
      <c r="AA3" s="12"/>
      <c r="AB3" s="12"/>
    </row>
    <row r="4" spans="1:28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/>
      <c r="P4" s="10"/>
      <c r="Q4" s="33"/>
      <c r="R4" s="36"/>
      <c r="S4" s="34"/>
      <c r="T4" s="10"/>
      <c r="U4" s="33"/>
      <c r="V4" s="36"/>
      <c r="W4" s="38"/>
      <c r="X4" s="36"/>
      <c r="Y4" s="40"/>
      <c r="Z4" s="12"/>
      <c r="AA4" s="12"/>
      <c r="AB4" s="12"/>
    </row>
    <row r="5" spans="1:28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/>
      <c r="P5" s="10"/>
      <c r="Q5" s="33"/>
      <c r="R5" s="36"/>
      <c r="S5" s="34"/>
      <c r="T5" s="10"/>
      <c r="U5" s="33"/>
      <c r="V5" s="36"/>
      <c r="W5" s="38"/>
      <c r="X5" s="36"/>
      <c r="Y5" s="40"/>
      <c r="Z5" s="12"/>
      <c r="AA5" s="12"/>
      <c r="AB5" s="12"/>
    </row>
    <row r="6" spans="1:28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/>
      <c r="P6" s="10"/>
      <c r="Q6" s="33"/>
      <c r="R6" s="36"/>
      <c r="S6" s="34"/>
      <c r="T6" s="10"/>
      <c r="U6" s="33"/>
      <c r="V6" s="36"/>
      <c r="W6" s="38"/>
      <c r="X6" s="36"/>
      <c r="Y6" s="40"/>
      <c r="Z6" s="12"/>
      <c r="AA6" s="12"/>
      <c r="AB6" s="12"/>
    </row>
    <row r="7" spans="1:28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/>
      <c r="P7" s="10"/>
      <c r="Q7" s="33"/>
      <c r="R7" s="36"/>
      <c r="S7" s="34"/>
      <c r="T7" s="10"/>
      <c r="U7" s="33"/>
      <c r="V7" s="36"/>
      <c r="W7" s="38"/>
      <c r="X7" s="36"/>
      <c r="Y7" s="40"/>
      <c r="Z7" s="12"/>
      <c r="AA7" s="12"/>
      <c r="AB7" s="12"/>
    </row>
    <row r="8" spans="1:28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/>
      <c r="P8" s="10"/>
      <c r="Q8" s="33"/>
      <c r="R8" s="36"/>
      <c r="S8" s="34"/>
      <c r="T8" s="10"/>
      <c r="U8" s="33"/>
      <c r="V8" s="36"/>
      <c r="W8" s="38"/>
      <c r="X8" s="36"/>
      <c r="Y8" s="40"/>
      <c r="Z8" s="12"/>
      <c r="AA8" s="12"/>
      <c r="AB8" s="12"/>
    </row>
    <row r="9" spans="1:28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/>
      <c r="P9" s="10"/>
      <c r="Q9" s="33"/>
      <c r="R9" s="36"/>
      <c r="S9" s="34"/>
      <c r="T9" s="10"/>
      <c r="U9" s="33"/>
      <c r="V9" s="36"/>
      <c r="W9" s="38"/>
      <c r="X9" s="36"/>
      <c r="Y9" s="40"/>
      <c r="Z9" s="12"/>
      <c r="AA9" s="12"/>
      <c r="AB9" s="12"/>
    </row>
    <row r="10" spans="1:28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/>
      <c r="P10" s="10"/>
      <c r="Q10" s="33"/>
      <c r="R10" s="36"/>
      <c r="S10" s="34"/>
      <c r="T10" s="10"/>
      <c r="U10" s="33"/>
      <c r="V10" s="36"/>
      <c r="W10" s="38"/>
      <c r="X10" s="36"/>
      <c r="Y10" s="40"/>
      <c r="Z10" s="12"/>
      <c r="AA10" s="12"/>
      <c r="AB10" s="12"/>
    </row>
    <row r="11" spans="1:28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/>
      <c r="P11" s="10"/>
      <c r="Q11" s="33"/>
      <c r="R11" s="36"/>
      <c r="S11" s="34"/>
      <c r="T11" s="10"/>
      <c r="U11" s="33"/>
      <c r="V11" s="36"/>
      <c r="W11" s="38"/>
      <c r="X11" s="36"/>
      <c r="Y11" s="40"/>
      <c r="Z11" s="12"/>
      <c r="AA11" s="12"/>
      <c r="AB11" s="12"/>
    </row>
    <row r="12" spans="1:28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/>
      <c r="P12" s="10"/>
      <c r="Q12" s="33"/>
      <c r="R12" s="36"/>
      <c r="S12" s="34"/>
      <c r="T12" s="10"/>
      <c r="U12" s="33"/>
      <c r="V12" s="36"/>
      <c r="W12" s="38"/>
      <c r="X12" s="36"/>
      <c r="Y12" s="40"/>
      <c r="Z12" s="12"/>
      <c r="AA12" s="12"/>
      <c r="AB12" s="12"/>
    </row>
    <row r="13" spans="1:28" ht="15.6">
      <c r="A13" s="5">
        <v>42705</v>
      </c>
      <c r="B13" s="13"/>
      <c r="C13" s="23"/>
      <c r="D13" s="23"/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/>
      <c r="P13" s="10"/>
      <c r="Q13" s="33"/>
      <c r="R13" s="36"/>
      <c r="S13" s="34"/>
      <c r="T13" s="10"/>
      <c r="U13" s="33"/>
      <c r="V13" s="36"/>
      <c r="W13" s="38"/>
      <c r="X13" s="36"/>
      <c r="Y13" s="40"/>
      <c r="Z13" s="12"/>
      <c r="AA13" s="12"/>
      <c r="AB13" s="12"/>
    </row>
    <row r="14" spans="1:28" ht="15.6">
      <c r="A14" s="5">
        <v>42736</v>
      </c>
      <c r="B14" s="6"/>
      <c r="C14" s="23"/>
      <c r="D14" s="23"/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/>
      <c r="P14" s="10"/>
      <c r="Q14" s="33"/>
      <c r="R14" s="36"/>
      <c r="S14" s="34"/>
      <c r="T14" s="10"/>
      <c r="U14" s="33"/>
      <c r="V14" s="36"/>
      <c r="W14" s="38"/>
      <c r="X14" s="36"/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/>
      <c r="D15" s="23"/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/>
      <c r="P15" s="10"/>
      <c r="Q15" s="33"/>
      <c r="R15" s="36"/>
      <c r="S15" s="34"/>
      <c r="T15" s="10"/>
      <c r="U15" s="33"/>
      <c r="V15" s="36"/>
      <c r="W15" s="38"/>
      <c r="X15" s="36"/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/>
      <c r="D16" s="23"/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/>
      <c r="P16" s="10"/>
      <c r="Q16" s="33"/>
      <c r="R16" s="36"/>
      <c r="S16" s="34"/>
      <c r="T16" s="10"/>
      <c r="U16" s="33"/>
      <c r="V16" s="36"/>
      <c r="W16" s="38"/>
      <c r="X16" s="36"/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/>
      <c r="D17" s="23"/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/>
      <c r="P17" s="10"/>
      <c r="Q17" s="33"/>
      <c r="R17" s="36"/>
      <c r="S17" s="34"/>
      <c r="T17" s="10"/>
      <c r="U17" s="33"/>
      <c r="V17" s="36"/>
      <c r="W17" s="38"/>
      <c r="X17" s="36"/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/>
      <c r="D18" s="23"/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/>
      <c r="P18" s="10"/>
      <c r="Q18" s="33"/>
      <c r="R18" s="36"/>
      <c r="S18" s="34"/>
      <c r="T18" s="10"/>
      <c r="U18" s="33"/>
      <c r="V18" s="36"/>
      <c r="W18" s="38"/>
      <c r="X18" s="36"/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/>
      <c r="D19" s="23"/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/>
      <c r="P19" s="10"/>
      <c r="Q19" s="33"/>
      <c r="R19" s="36"/>
      <c r="S19" s="34"/>
      <c r="T19" s="10"/>
      <c r="U19" s="33"/>
      <c r="V19" s="36"/>
      <c r="W19" s="38"/>
      <c r="X19" s="36"/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/>
      <c r="D20" s="23"/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/>
      <c r="P20" s="10"/>
      <c r="Q20" s="33"/>
      <c r="R20" s="36"/>
      <c r="S20" s="34"/>
      <c r="T20" s="10"/>
      <c r="U20" s="33"/>
      <c r="V20" s="36"/>
      <c r="W20" s="38"/>
      <c r="X20" s="36"/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/>
      <c r="D21" s="23"/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/>
      <c r="P21" s="10"/>
      <c r="Q21" s="33"/>
      <c r="R21" s="36"/>
      <c r="S21" s="34"/>
      <c r="T21" s="10"/>
      <c r="U21" s="33"/>
      <c r="V21" s="36"/>
      <c r="W21" s="38"/>
      <c r="X21" s="36"/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/>
      <c r="D22" s="23"/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/>
      <c r="P22" s="10"/>
      <c r="Q22" s="33"/>
      <c r="R22" s="36"/>
      <c r="S22" s="34"/>
      <c r="T22" s="10"/>
      <c r="U22" s="33"/>
      <c r="V22" s="36"/>
      <c r="W22" s="38"/>
      <c r="X22" s="36"/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/>
      <c r="D23" s="23"/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/>
      <c r="P23" s="10"/>
      <c r="Q23" s="33"/>
      <c r="R23" s="36"/>
      <c r="S23" s="34"/>
      <c r="T23" s="10"/>
      <c r="U23" s="33"/>
      <c r="V23" s="36"/>
      <c r="W23" s="38"/>
      <c r="X23" s="36"/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/>
      <c r="D24" s="23"/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/>
      <c r="P24" s="10"/>
      <c r="Q24" s="33"/>
      <c r="R24" s="36"/>
      <c r="S24" s="34"/>
      <c r="T24" s="10"/>
      <c r="U24" s="33"/>
      <c r="V24" s="36"/>
      <c r="W24" s="38"/>
      <c r="X24" s="36"/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/>
      <c r="D25" s="23"/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/>
      <c r="P25" s="10"/>
      <c r="Q25" s="33"/>
      <c r="R25" s="36"/>
      <c r="S25" s="34"/>
      <c r="T25" s="10"/>
      <c r="U25" s="33"/>
      <c r="V25" s="36"/>
      <c r="W25" s="38"/>
      <c r="X25" s="36"/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/>
      <c r="D26" s="23"/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/>
      <c r="P26" s="10"/>
      <c r="Q26" s="33"/>
      <c r="R26" s="36"/>
      <c r="S26" s="34"/>
      <c r="T26" s="10"/>
      <c r="U26" s="33"/>
      <c r="V26" s="36"/>
      <c r="W26" s="38"/>
      <c r="X26" s="36"/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/>
      <c r="D27" s="23"/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/>
      <c r="P27" s="10"/>
      <c r="Q27" s="33"/>
      <c r="R27" s="36"/>
      <c r="S27" s="34"/>
      <c r="T27" s="10"/>
      <c r="U27" s="33"/>
      <c r="V27" s="36"/>
      <c r="W27" s="38"/>
      <c r="X27" s="36"/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/>
      <c r="D28" s="23"/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/>
      <c r="P28" s="10"/>
      <c r="Q28" s="33"/>
      <c r="R28" s="36"/>
      <c r="S28" s="34"/>
      <c r="T28" s="10"/>
      <c r="U28" s="33"/>
      <c r="V28" s="36"/>
      <c r="W28" s="38"/>
      <c r="X28" s="36"/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/>
      <c r="D29" s="23"/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/>
      <c r="P29" s="10"/>
      <c r="Q29" s="33"/>
      <c r="R29" s="36"/>
      <c r="S29" s="34"/>
      <c r="T29" s="10"/>
      <c r="U29" s="33"/>
      <c r="V29" s="36"/>
      <c r="W29" s="38"/>
      <c r="X29" s="36"/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/>
      <c r="D30" s="23"/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/>
      <c r="P30" s="10"/>
      <c r="Q30" s="33"/>
      <c r="R30" s="36"/>
      <c r="S30" s="34"/>
      <c r="T30" s="10"/>
      <c r="U30" s="33"/>
      <c r="V30" s="36"/>
      <c r="W30" s="38"/>
      <c r="X30" s="36"/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/>
      <c r="D31" s="23"/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/>
      <c r="P31" s="10"/>
      <c r="Q31" s="33"/>
      <c r="R31" s="36"/>
      <c r="S31" s="34"/>
      <c r="T31" s="10"/>
      <c r="U31" s="33"/>
      <c r="V31" s="36"/>
      <c r="W31" s="38"/>
      <c r="X31" s="36"/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/>
      <c r="D32" s="23"/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/>
      <c r="P32" s="10"/>
      <c r="Q32" s="33"/>
      <c r="R32" s="36"/>
      <c r="S32" s="34"/>
      <c r="T32" s="10"/>
      <c r="U32" s="33"/>
      <c r="V32" s="36"/>
      <c r="W32" s="38"/>
      <c r="X32" s="36"/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/>
      <c r="D33" s="23"/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/>
      <c r="P33" s="10"/>
      <c r="Q33" s="33"/>
      <c r="R33" s="36"/>
      <c r="S33" s="34"/>
      <c r="T33" s="10"/>
      <c r="U33" s="33"/>
      <c r="V33" s="36"/>
      <c r="W33" s="38"/>
      <c r="X33" s="36"/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/>
      <c r="D34" s="23"/>
      <c r="E34" s="6"/>
      <c r="F34" s="6"/>
      <c r="H34" s="28"/>
      <c r="I34" s="28"/>
      <c r="J34" s="28"/>
      <c r="K34" s="28"/>
      <c r="L34" s="28"/>
      <c r="M34" s="28"/>
      <c r="O34" s="20"/>
      <c r="P34" s="10"/>
      <c r="Q34" s="33"/>
      <c r="R34" s="36"/>
      <c r="S34" s="34"/>
      <c r="T34" s="10"/>
      <c r="U34" s="33"/>
      <c r="V34" s="36"/>
      <c r="W34" s="38"/>
      <c r="X34" s="36"/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/>
      <c r="D35" s="23"/>
      <c r="E35" s="6"/>
      <c r="F35" s="6"/>
      <c r="H35" s="28"/>
      <c r="I35" s="28"/>
      <c r="J35" s="28"/>
      <c r="K35" s="28"/>
      <c r="L35" s="28"/>
      <c r="M35" s="28"/>
      <c r="O35" s="20"/>
      <c r="P35" s="10"/>
      <c r="Q35" s="33"/>
      <c r="R35" s="36"/>
      <c r="S35" s="34"/>
      <c r="T35" s="10"/>
      <c r="U35" s="33"/>
      <c r="V35" s="36"/>
      <c r="W35" s="38"/>
      <c r="X35" s="36"/>
      <c r="Y35" s="41"/>
      <c r="Z35" s="1">
        <v>4</v>
      </c>
      <c r="AA35" s="1"/>
      <c r="AB35" s="1"/>
    </row>
    <row r="36" spans="1:28">
      <c r="A36" s="5">
        <v>43405</v>
      </c>
      <c r="B36" s="6"/>
      <c r="C36" s="23"/>
      <c r="D36" s="23"/>
      <c r="E36" s="6"/>
      <c r="F36" s="6"/>
      <c r="H36" s="29"/>
      <c r="I36" s="29"/>
      <c r="J36" s="29"/>
      <c r="K36" s="29"/>
      <c r="L36" s="29"/>
      <c r="M36" s="29"/>
      <c r="O36" s="20"/>
      <c r="P36" s="10"/>
      <c r="Q36" s="33"/>
      <c r="R36" s="36"/>
      <c r="S36" s="34"/>
      <c r="T36" s="10"/>
      <c r="U36" s="33"/>
      <c r="V36" s="36"/>
      <c r="W36" s="38"/>
      <c r="X36" s="36"/>
      <c r="Y36" s="41"/>
      <c r="Z36" s="1">
        <v>4</v>
      </c>
      <c r="AA36" s="1"/>
      <c r="AB36" s="1"/>
    </row>
    <row r="37" spans="1:28">
      <c r="A37" s="5">
        <v>43435</v>
      </c>
      <c r="B37" s="6"/>
      <c r="C37" s="23"/>
      <c r="D37" s="23"/>
      <c r="E37" s="6"/>
      <c r="F37" s="6"/>
      <c r="H37" s="29"/>
      <c r="I37" s="29"/>
      <c r="J37" s="29"/>
      <c r="K37" s="29"/>
      <c r="L37" s="29"/>
      <c r="M37" s="29"/>
      <c r="O37" s="20"/>
      <c r="P37" s="10"/>
      <c r="Q37" s="33"/>
      <c r="R37" s="36"/>
      <c r="S37" s="34"/>
      <c r="T37" s="10"/>
      <c r="U37" s="33"/>
      <c r="V37" s="36"/>
      <c r="W37" s="38"/>
      <c r="X37" s="36"/>
      <c r="Y37" s="41"/>
      <c r="Z37" s="1">
        <v>4</v>
      </c>
      <c r="AA37" s="1"/>
      <c r="AB37" s="1"/>
    </row>
    <row r="38" spans="1:28">
      <c r="A38" s="5">
        <v>43466</v>
      </c>
      <c r="B38" s="15"/>
      <c r="C38" s="23"/>
      <c r="D38" s="23"/>
      <c r="E38" s="15"/>
      <c r="F38" s="15"/>
      <c r="H38" s="29"/>
      <c r="I38" s="29"/>
      <c r="J38" s="29"/>
      <c r="K38" s="29"/>
      <c r="L38" s="29"/>
      <c r="M38" s="29"/>
      <c r="O38" s="20"/>
      <c r="P38" s="10"/>
      <c r="Q38" s="33"/>
      <c r="R38" s="36"/>
      <c r="S38" s="34"/>
      <c r="T38" s="10"/>
      <c r="U38" s="33"/>
      <c r="V38" s="36"/>
      <c r="W38" s="38"/>
      <c r="X38" s="36"/>
      <c r="Y38" s="41"/>
      <c r="Z38" s="1"/>
      <c r="AA38" s="1">
        <v>3.5</v>
      </c>
      <c r="AB38" s="1"/>
    </row>
    <row r="39" spans="1:28">
      <c r="A39" s="5">
        <v>43497</v>
      </c>
      <c r="B39" s="6"/>
      <c r="C39" s="23"/>
      <c r="D39" s="23"/>
      <c r="E39" s="6"/>
      <c r="F39" s="6"/>
      <c r="H39" s="29"/>
      <c r="I39" s="29"/>
      <c r="J39" s="29"/>
      <c r="K39" s="29"/>
      <c r="L39" s="29"/>
      <c r="M39" s="29"/>
      <c r="O39" s="20"/>
      <c r="P39" s="10"/>
      <c r="Q39" s="33"/>
      <c r="R39" s="36"/>
      <c r="S39" s="34"/>
      <c r="T39" s="10"/>
      <c r="U39" s="33"/>
      <c r="V39" s="36"/>
      <c r="W39" s="38"/>
      <c r="X39" s="36"/>
      <c r="Y39" s="41"/>
      <c r="Z39" s="1"/>
      <c r="AA39" s="1">
        <v>3.5</v>
      </c>
      <c r="AB39" s="1"/>
    </row>
    <row r="40" spans="1:28">
      <c r="A40" s="5">
        <v>43525</v>
      </c>
      <c r="B40" s="6"/>
      <c r="C40" s="23"/>
      <c r="D40" s="23"/>
      <c r="E40" s="6"/>
      <c r="F40" s="6"/>
      <c r="H40" s="29"/>
      <c r="I40" s="29"/>
      <c r="J40" s="29"/>
      <c r="K40" s="29"/>
      <c r="L40" s="29"/>
      <c r="M40" s="29"/>
      <c r="O40" s="20"/>
      <c r="P40" s="10"/>
      <c r="Q40" s="33"/>
      <c r="R40" s="36"/>
      <c r="S40" s="34"/>
      <c r="T40" s="10"/>
      <c r="U40" s="33"/>
      <c r="V40" s="36"/>
      <c r="W40" s="38"/>
      <c r="X40" s="36"/>
      <c r="Y40" s="41"/>
      <c r="Z40" s="1"/>
      <c r="AA40" s="1">
        <v>3.5</v>
      </c>
      <c r="AB40" s="1"/>
    </row>
    <row r="41" spans="1:28">
      <c r="A41" s="5">
        <v>43556</v>
      </c>
      <c r="B41" s="6"/>
      <c r="C41" s="23"/>
      <c r="D41" s="23"/>
      <c r="E41" s="6"/>
      <c r="F41" s="6"/>
      <c r="H41" s="29"/>
      <c r="I41" s="29"/>
      <c r="J41" s="29"/>
      <c r="K41" s="29"/>
      <c r="L41" s="29"/>
      <c r="M41" s="29"/>
      <c r="O41" s="20"/>
      <c r="P41" s="10"/>
      <c r="Q41" s="33"/>
      <c r="R41" s="36"/>
      <c r="S41" s="34"/>
      <c r="T41" s="10"/>
      <c r="U41" s="33"/>
      <c r="V41" s="36"/>
      <c r="W41" s="38"/>
      <c r="X41" s="36"/>
      <c r="Y41" s="41"/>
      <c r="Z41" s="1"/>
      <c r="AA41" s="1">
        <v>3.5</v>
      </c>
      <c r="AB41" s="1"/>
    </row>
    <row r="42" spans="1:28">
      <c r="A42" s="5">
        <v>43586</v>
      </c>
      <c r="B42" s="6"/>
      <c r="C42" s="23"/>
      <c r="D42" s="23"/>
      <c r="E42" s="6"/>
      <c r="F42" s="6"/>
      <c r="H42" s="29"/>
      <c r="I42" s="29"/>
      <c r="J42" s="29"/>
      <c r="K42" s="29"/>
      <c r="L42" s="29"/>
      <c r="M42" s="29"/>
      <c r="O42" s="20"/>
      <c r="P42" s="10"/>
      <c r="Q42" s="33"/>
      <c r="R42" s="36"/>
      <c r="S42" s="34"/>
      <c r="T42" s="10"/>
      <c r="U42" s="33"/>
      <c r="V42" s="36"/>
      <c r="W42" s="38"/>
      <c r="X42" s="36"/>
      <c r="Y42" s="41"/>
      <c r="Z42" s="1"/>
      <c r="AA42" s="1">
        <v>3.5</v>
      </c>
      <c r="AB42" s="1"/>
    </row>
    <row r="43" spans="1:28">
      <c r="A43" s="5">
        <v>43617</v>
      </c>
      <c r="B43" s="6"/>
      <c r="C43" s="23"/>
      <c r="D43" s="23"/>
      <c r="E43" s="6"/>
      <c r="F43" s="6"/>
      <c r="H43" s="29"/>
      <c r="I43" s="29"/>
      <c r="J43" s="29"/>
      <c r="K43" s="29"/>
      <c r="L43" s="29"/>
      <c r="M43" s="29"/>
      <c r="O43" s="20"/>
      <c r="P43" s="10"/>
      <c r="Q43" s="33"/>
      <c r="R43" s="36"/>
      <c r="S43" s="34"/>
      <c r="T43" s="10"/>
      <c r="U43" s="33"/>
      <c r="V43" s="36"/>
      <c r="W43" s="38"/>
      <c r="X43" s="36"/>
      <c r="Y43" s="41"/>
      <c r="Z43" s="1"/>
      <c r="AA43" s="1">
        <v>3.5</v>
      </c>
      <c r="AB43" s="1"/>
    </row>
    <row r="44" spans="1:28">
      <c r="A44" s="5">
        <v>43647</v>
      </c>
      <c r="B44" s="6"/>
      <c r="C44" s="23"/>
      <c r="D44" s="23"/>
      <c r="E44" s="6"/>
      <c r="F44" s="6"/>
      <c r="H44" s="29"/>
      <c r="I44" s="29"/>
      <c r="J44" s="29"/>
      <c r="K44" s="29"/>
      <c r="L44" s="29"/>
      <c r="M44" s="29"/>
      <c r="O44" s="20"/>
      <c r="P44" s="10"/>
      <c r="Q44" s="33"/>
      <c r="R44" s="36"/>
      <c r="S44" s="34"/>
      <c r="T44" s="10"/>
      <c r="U44" s="33"/>
      <c r="V44" s="36"/>
      <c r="W44" s="38"/>
      <c r="X44" s="36"/>
      <c r="Y44" s="41"/>
      <c r="Z44" s="1"/>
      <c r="AA44" s="1">
        <v>3.5</v>
      </c>
      <c r="AB44" s="1"/>
    </row>
    <row r="45" spans="1:28">
      <c r="A45" s="5">
        <v>43678</v>
      </c>
      <c r="B45" s="6"/>
      <c r="C45" s="23"/>
      <c r="D45" s="23"/>
      <c r="E45" s="6"/>
      <c r="F45" s="6"/>
      <c r="H45" s="29"/>
      <c r="I45" s="29"/>
      <c r="J45" s="29"/>
      <c r="K45" s="29"/>
      <c r="L45" s="29"/>
      <c r="M45" s="29"/>
      <c r="O45" s="20"/>
      <c r="P45" s="10"/>
      <c r="Q45" s="33"/>
      <c r="R45" s="36"/>
      <c r="S45" s="34"/>
      <c r="T45" s="10"/>
      <c r="U45" s="33"/>
      <c r="V45" s="36"/>
      <c r="W45" s="38"/>
      <c r="X45" s="36"/>
      <c r="Y45" s="41"/>
      <c r="Z45" s="1"/>
      <c r="AA45" s="1">
        <v>3.5</v>
      </c>
      <c r="AB45" s="1"/>
    </row>
    <row r="46" spans="1:28">
      <c r="A46" s="5">
        <v>43709</v>
      </c>
      <c r="B46" s="6"/>
      <c r="C46" s="23"/>
      <c r="D46" s="23"/>
      <c r="E46" s="6"/>
      <c r="F46" s="6"/>
      <c r="H46" s="29"/>
      <c r="I46" s="29"/>
      <c r="J46" s="29"/>
      <c r="K46" s="29"/>
      <c r="L46" s="29"/>
      <c r="M46" s="29"/>
      <c r="O46" s="20"/>
      <c r="P46" s="10"/>
      <c r="Q46" s="33"/>
      <c r="R46" s="36"/>
      <c r="S46" s="34"/>
      <c r="T46" s="10"/>
      <c r="U46" s="33"/>
      <c r="V46" s="36"/>
      <c r="W46" s="38"/>
      <c r="X46" s="36"/>
      <c r="Y46" s="41"/>
      <c r="Z46" s="1"/>
      <c r="AA46" s="1">
        <v>3.5</v>
      </c>
      <c r="AB46" s="1"/>
    </row>
    <row r="47" spans="1:28">
      <c r="A47" s="5">
        <v>43739</v>
      </c>
      <c r="B47" s="6"/>
      <c r="C47" s="23"/>
      <c r="D47" s="23"/>
      <c r="E47" s="6"/>
      <c r="F47" s="6"/>
      <c r="H47" s="29"/>
      <c r="I47" s="29"/>
      <c r="J47" s="29"/>
      <c r="K47" s="29"/>
      <c r="L47" s="29"/>
      <c r="M47" s="29"/>
      <c r="O47" s="20"/>
      <c r="P47" s="10"/>
      <c r="Q47" s="33"/>
      <c r="R47" s="36"/>
      <c r="S47" s="34"/>
      <c r="T47" s="10"/>
      <c r="U47" s="33"/>
      <c r="V47" s="36"/>
      <c r="W47" s="38"/>
      <c r="X47" s="36"/>
      <c r="Y47" s="41"/>
      <c r="Z47" s="1"/>
      <c r="AA47" s="1">
        <v>3.5</v>
      </c>
      <c r="AB47" s="1"/>
    </row>
    <row r="48" spans="1:28">
      <c r="A48" s="5">
        <v>43770</v>
      </c>
      <c r="B48" s="6"/>
      <c r="C48" s="23"/>
      <c r="D48" s="23"/>
      <c r="E48" s="6"/>
      <c r="F48" s="6"/>
      <c r="H48" s="29"/>
      <c r="I48" s="29"/>
      <c r="J48" s="29"/>
      <c r="K48" s="29"/>
      <c r="L48" s="29"/>
      <c r="M48" s="29"/>
      <c r="O48" s="20"/>
      <c r="P48" s="10"/>
      <c r="Q48" s="33"/>
      <c r="R48" s="36"/>
      <c r="S48" s="34"/>
      <c r="T48" s="10"/>
      <c r="U48" s="33"/>
      <c r="V48" s="36"/>
      <c r="W48" s="38"/>
      <c r="X48" s="36"/>
      <c r="Y48" s="41"/>
      <c r="Z48" s="1"/>
      <c r="AA48" s="1">
        <v>3.5</v>
      </c>
      <c r="AB48" s="1"/>
    </row>
    <row r="49" spans="1:28">
      <c r="A49" s="5">
        <v>43800</v>
      </c>
      <c r="B49" s="6"/>
      <c r="C49" s="23"/>
      <c r="D49" s="23"/>
      <c r="E49" s="6"/>
      <c r="F49" s="6"/>
      <c r="H49" s="29"/>
      <c r="I49" s="29"/>
      <c r="J49" s="29"/>
      <c r="K49" s="29"/>
      <c r="L49" s="29"/>
      <c r="M49" s="29"/>
      <c r="O49" s="20"/>
      <c r="P49" s="10"/>
      <c r="Q49" s="33"/>
      <c r="R49" s="36"/>
      <c r="S49" s="34"/>
      <c r="T49" s="10"/>
      <c r="U49" s="33"/>
      <c r="V49" s="36"/>
      <c r="W49" s="38"/>
      <c r="X49" s="36"/>
      <c r="Y49" s="41"/>
      <c r="Z49" s="1"/>
      <c r="AA49" s="1">
        <v>3.5</v>
      </c>
      <c r="AB49" s="1"/>
    </row>
    <row r="50" spans="1:28">
      <c r="A50" s="5">
        <v>43831</v>
      </c>
      <c r="B50" s="6"/>
      <c r="C50" s="23"/>
      <c r="D50" s="23"/>
      <c r="E50" s="6"/>
      <c r="F50" s="6"/>
      <c r="H50" s="29"/>
      <c r="I50" s="29"/>
      <c r="J50" s="29"/>
      <c r="K50" s="29"/>
      <c r="L50" s="29"/>
      <c r="M50" s="29"/>
      <c r="O50" s="20"/>
      <c r="P50" s="10"/>
      <c r="Q50" s="33"/>
      <c r="R50" s="36"/>
      <c r="S50" s="34"/>
      <c r="T50" s="10"/>
      <c r="U50" s="33"/>
      <c r="V50" s="36"/>
      <c r="W50" s="38"/>
      <c r="X50" s="36"/>
      <c r="Y50" s="41"/>
      <c r="Z50" s="1"/>
      <c r="AA50" s="1"/>
      <c r="AB50" s="1">
        <v>3</v>
      </c>
    </row>
    <row r="51" spans="1:28">
      <c r="A51" s="5">
        <v>43862</v>
      </c>
      <c r="B51" s="6"/>
      <c r="C51" s="23"/>
      <c r="D51" s="23"/>
      <c r="E51" s="6"/>
      <c r="F51" s="6"/>
      <c r="H51" s="29"/>
      <c r="I51" s="29"/>
      <c r="J51" s="29"/>
      <c r="K51" s="29"/>
      <c r="L51" s="29"/>
      <c r="M51" s="29"/>
      <c r="O51" s="20"/>
      <c r="P51" s="10"/>
      <c r="Q51" s="33"/>
      <c r="R51" s="36"/>
      <c r="S51" s="34"/>
      <c r="T51" s="10"/>
      <c r="U51" s="33"/>
      <c r="V51" s="36"/>
      <c r="W51" s="38"/>
      <c r="X51" s="36"/>
      <c r="Y51" s="41"/>
      <c r="Z51" s="1"/>
      <c r="AA51" s="1"/>
      <c r="AB51" s="1">
        <v>3</v>
      </c>
    </row>
    <row r="52" spans="1:28">
      <c r="A52" s="5">
        <v>43891</v>
      </c>
      <c r="B52" s="6"/>
      <c r="C52" s="23"/>
      <c r="D52" s="23"/>
      <c r="E52" s="6"/>
      <c r="F52" s="6"/>
      <c r="H52" s="29"/>
      <c r="I52" s="29"/>
      <c r="J52" s="29"/>
      <c r="K52" s="29"/>
      <c r="L52" s="29"/>
      <c r="M52" s="29"/>
      <c r="O52" s="20"/>
      <c r="P52" s="10"/>
      <c r="Q52" s="33"/>
      <c r="R52" s="36"/>
      <c r="S52" s="34"/>
      <c r="T52" s="10"/>
      <c r="U52" s="33"/>
      <c r="V52" s="36"/>
      <c r="W52" s="38"/>
      <c r="X52" s="36"/>
      <c r="Y52" s="41"/>
      <c r="Z52" s="1"/>
      <c r="AA52" s="1"/>
      <c r="AB52" s="1">
        <v>3</v>
      </c>
    </row>
    <row r="53" spans="1:28">
      <c r="A53" s="5">
        <v>43922</v>
      </c>
      <c r="B53" s="6"/>
      <c r="C53" s="23"/>
      <c r="D53" s="23"/>
      <c r="E53" s="6"/>
      <c r="F53" s="6"/>
      <c r="H53" s="29"/>
      <c r="I53" s="29"/>
      <c r="J53" s="29"/>
      <c r="K53" s="29"/>
      <c r="L53" s="29"/>
      <c r="M53" s="29"/>
      <c r="O53" s="20"/>
      <c r="P53" s="10"/>
      <c r="Q53" s="33"/>
      <c r="R53" s="36"/>
      <c r="S53" s="34"/>
      <c r="T53" s="10"/>
      <c r="U53" s="33"/>
      <c r="V53" s="36"/>
      <c r="W53" s="38"/>
      <c r="X53" s="36"/>
      <c r="Y53" s="41"/>
      <c r="Z53" s="1"/>
      <c r="AA53" s="1"/>
      <c r="AB53" s="1">
        <v>3</v>
      </c>
    </row>
    <row r="54" spans="1:28">
      <c r="A54" s="5">
        <v>43952</v>
      </c>
      <c r="B54" s="6"/>
      <c r="C54" s="23"/>
      <c r="D54" s="23"/>
      <c r="E54" s="6"/>
      <c r="F54" s="6"/>
      <c r="H54" s="29"/>
      <c r="I54" s="29"/>
      <c r="J54" s="29"/>
      <c r="K54" s="29"/>
      <c r="L54" s="29"/>
      <c r="M54" s="29"/>
      <c r="O54" s="20"/>
      <c r="P54" s="10"/>
      <c r="Q54" s="33"/>
      <c r="R54" s="36"/>
      <c r="S54" s="34"/>
      <c r="T54" s="10"/>
      <c r="U54" s="33"/>
      <c r="V54" s="36"/>
      <c r="W54" s="38"/>
      <c r="X54" s="36"/>
      <c r="Y54" s="41"/>
      <c r="Z54" s="1"/>
      <c r="AA54" s="1"/>
      <c r="AB54" s="1">
        <v>3</v>
      </c>
    </row>
    <row r="55" spans="1:28">
      <c r="A55" s="5">
        <v>43983</v>
      </c>
      <c r="B55" s="6"/>
      <c r="C55" s="23"/>
      <c r="D55" s="23"/>
      <c r="E55" s="6"/>
      <c r="F55" s="6"/>
      <c r="H55" s="29"/>
      <c r="I55" s="29"/>
      <c r="J55" s="29"/>
      <c r="K55" s="29"/>
      <c r="L55" s="29"/>
      <c r="M55" s="29"/>
      <c r="O55" s="20"/>
      <c r="P55" s="10"/>
      <c r="Q55" s="33"/>
      <c r="R55" s="36"/>
      <c r="S55" s="34"/>
      <c r="T55" s="10"/>
      <c r="U55" s="33"/>
      <c r="V55" s="36"/>
      <c r="W55" s="38"/>
      <c r="X55" s="36"/>
      <c r="Y55" s="41"/>
      <c r="Z55" s="1"/>
      <c r="AA55" s="1"/>
      <c r="AB55" s="1">
        <v>3</v>
      </c>
    </row>
    <row r="56" spans="1:28">
      <c r="A56" s="5">
        <v>44013</v>
      </c>
      <c r="B56" s="6"/>
      <c r="C56" s="23"/>
      <c r="D56" s="23"/>
      <c r="E56" s="6"/>
      <c r="F56" s="6"/>
      <c r="H56" s="29"/>
      <c r="I56" s="29"/>
      <c r="J56" s="29"/>
      <c r="K56" s="29"/>
      <c r="L56" s="29"/>
      <c r="M56" s="29"/>
      <c r="O56" s="20"/>
      <c r="P56" s="10"/>
      <c r="Q56" s="33"/>
      <c r="R56" s="36"/>
      <c r="S56" s="34"/>
      <c r="T56" s="10"/>
      <c r="U56" s="33"/>
      <c r="V56" s="36"/>
      <c r="W56" s="38"/>
      <c r="X56" s="36"/>
      <c r="Y56" s="41"/>
      <c r="Z56" s="1"/>
      <c r="AA56" s="1"/>
      <c r="AB56" s="1">
        <v>3</v>
      </c>
    </row>
    <row r="57" spans="1:28">
      <c r="A57" s="5">
        <v>44044</v>
      </c>
      <c r="B57" s="6"/>
      <c r="C57" s="23"/>
      <c r="D57" s="23"/>
      <c r="E57" s="6"/>
      <c r="F57" s="6"/>
      <c r="H57" s="29"/>
      <c r="I57" s="29"/>
      <c r="J57" s="29"/>
      <c r="K57" s="29"/>
      <c r="L57" s="29"/>
      <c r="M57" s="29"/>
      <c r="O57" s="20"/>
      <c r="P57" s="10"/>
      <c r="Q57" s="33"/>
      <c r="R57" s="36"/>
      <c r="S57" s="34"/>
      <c r="T57" s="10"/>
      <c r="U57" s="33"/>
      <c r="V57" s="36"/>
      <c r="W57" s="38"/>
      <c r="X57" s="36"/>
      <c r="Y57" s="41"/>
      <c r="Z57" s="1"/>
      <c r="AA57" s="1"/>
      <c r="AB57" s="1">
        <v>3</v>
      </c>
    </row>
    <row r="58" spans="1:28">
      <c r="A58" s="5">
        <v>44075</v>
      </c>
      <c r="B58" s="6">
        <v>36</v>
      </c>
      <c r="C58" s="21">
        <f>B58*0.8</f>
        <v>28.8</v>
      </c>
      <c r="D58" s="21">
        <f>B58*0.2</f>
        <v>7.2</v>
      </c>
      <c r="E58" s="6">
        <v>0</v>
      </c>
      <c r="F58" s="6">
        <v>0</v>
      </c>
      <c r="H58" s="43"/>
      <c r="I58" s="29"/>
      <c r="J58" s="29"/>
      <c r="K58" s="29"/>
      <c r="L58" s="29"/>
      <c r="M58" s="29"/>
      <c r="O58" s="20">
        <f>SUM(C58:F58)</f>
        <v>36</v>
      </c>
      <c r="P58" s="10">
        <f>SUM(O47:O58)</f>
        <v>36</v>
      </c>
      <c r="Q58" s="33">
        <f>SUM(H47:I58)</f>
        <v>0</v>
      </c>
      <c r="R58" s="36">
        <f>(Q58*1000000)/P58</f>
        <v>0</v>
      </c>
      <c r="S58" s="34">
        <f>SUM(C58,E58:F58)</f>
        <v>28.8</v>
      </c>
      <c r="T58" s="10">
        <f>SUM(S47:S58)</f>
        <v>28.8</v>
      </c>
      <c r="U58" s="33">
        <f>SUM(H47:I58)</f>
        <v>0</v>
      </c>
      <c r="V58" s="36">
        <f>(U58*1000000)/T58</f>
        <v>0</v>
      </c>
      <c r="W58" s="38">
        <f>SUM(H47:H58)</f>
        <v>0</v>
      </c>
      <c r="X58" s="36">
        <f>(W58*100000)/P58</f>
        <v>0</v>
      </c>
      <c r="Y58" s="41"/>
      <c r="Z58" s="1"/>
      <c r="AA58" s="1"/>
      <c r="AB58" s="1">
        <v>3</v>
      </c>
    </row>
    <row r="59" spans="1:28">
      <c r="A59" s="5">
        <v>44105</v>
      </c>
      <c r="B59" s="6">
        <v>72</v>
      </c>
      <c r="C59" s="21">
        <f>B59*0.8</f>
        <v>57.6</v>
      </c>
      <c r="D59" s="21">
        <f>B59*0.2</f>
        <v>14.4</v>
      </c>
      <c r="E59" s="6">
        <v>0</v>
      </c>
      <c r="F59" s="6">
        <v>0</v>
      </c>
      <c r="H59" s="43"/>
      <c r="I59" s="29"/>
      <c r="J59" s="29"/>
      <c r="K59" s="29"/>
      <c r="L59" s="29"/>
      <c r="M59" s="29"/>
      <c r="O59" s="20">
        <f>SUM(C59:F59)</f>
        <v>72</v>
      </c>
      <c r="P59" s="10">
        <f>SUM(O48:O59)</f>
        <v>108</v>
      </c>
      <c r="Q59" s="33">
        <f>SUM(H48:I59)</f>
        <v>0</v>
      </c>
      <c r="R59" s="36">
        <f>(Q59*1000000)/P59</f>
        <v>0</v>
      </c>
      <c r="S59" s="34">
        <f>SUM(C59,E59:F59)</f>
        <v>57.6</v>
      </c>
      <c r="T59" s="10">
        <f>SUM(S48:S59)</f>
        <v>86.4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678</v>
      </c>
      <c r="C60" s="21">
        <f>B60*0.8</f>
        <v>542.4</v>
      </c>
      <c r="D60" s="21">
        <f>B60*0.2</f>
        <v>135.6</v>
      </c>
      <c r="E60" s="6">
        <v>0</v>
      </c>
      <c r="F60" s="6">
        <v>0</v>
      </c>
      <c r="H60" s="43"/>
      <c r="I60" s="29"/>
      <c r="J60" s="29"/>
      <c r="K60" s="29"/>
      <c r="L60" s="29"/>
      <c r="M60" s="29"/>
      <c r="O60" s="20">
        <f>SUM(C60:F60)</f>
        <v>678</v>
      </c>
      <c r="P60" s="10">
        <f>SUM(O49:O60)</f>
        <v>786</v>
      </c>
      <c r="Q60" s="33">
        <f>SUM(H49:I60)</f>
        <v>0</v>
      </c>
      <c r="R60" s="36">
        <f>(Q60*1000000)/P60</f>
        <v>0</v>
      </c>
      <c r="S60" s="34">
        <f>SUM(C60,E60:F60)</f>
        <v>542.4</v>
      </c>
      <c r="T60" s="10">
        <f>SUM(S49:S60)</f>
        <v>628.79999999999995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  <row r="61" spans="1:28">
      <c r="A61" s="5">
        <v>44166</v>
      </c>
      <c r="B61" s="6">
        <v>307</v>
      </c>
      <c r="C61" s="21">
        <f>B61*0.8</f>
        <v>245.60000000000002</v>
      </c>
      <c r="D61" s="21">
        <f>B61*0.2</f>
        <v>61.400000000000006</v>
      </c>
      <c r="E61" s="6">
        <v>0</v>
      </c>
      <c r="F61" s="6">
        <v>0</v>
      </c>
      <c r="H61" s="43"/>
      <c r="I61" s="29"/>
      <c r="J61" s="29"/>
      <c r="K61" s="29"/>
      <c r="L61" s="29"/>
      <c r="M61" s="29"/>
      <c r="O61" s="20">
        <f>SUM(C61:F61)</f>
        <v>307</v>
      </c>
      <c r="P61" s="10">
        <f>SUM(O50:O61)</f>
        <v>1093</v>
      </c>
      <c r="Q61" s="33">
        <f>SUM(H50:I61)</f>
        <v>0</v>
      </c>
      <c r="R61" s="36">
        <f>(Q61*1000000)/P61</f>
        <v>0</v>
      </c>
      <c r="S61" s="34">
        <f>SUM(C61,E61:F61)</f>
        <v>245.60000000000002</v>
      </c>
      <c r="T61" s="10">
        <f>SUM(S50:S61)</f>
        <v>874.4</v>
      </c>
      <c r="U61" s="33">
        <f>SUM(H50:I61)</f>
        <v>0</v>
      </c>
      <c r="V61" s="36">
        <f>(U61*1000000)/T61</f>
        <v>0</v>
      </c>
      <c r="W61" s="38">
        <f>SUM(H50:H61)</f>
        <v>0</v>
      </c>
      <c r="X61" s="36">
        <f>(W61*100000)/P61</f>
        <v>0</v>
      </c>
      <c r="Y61" s="41"/>
      <c r="Z61" s="1"/>
      <c r="AA61" s="1"/>
      <c r="AB61" s="1">
        <v>4</v>
      </c>
    </row>
  </sheetData>
  <phoneticPr fontId="9" type="noConversion"/>
  <conditionalFormatting sqref="H2:M61">
    <cfRule type="cellIs" dxfId="15" priority="1" operator="greaterThan">
      <formula>0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AC78"/>
  <sheetViews>
    <sheetView zoomScale="85" zoomScaleNormal="85" workbookViewId="0">
      <pane ySplit="1" topLeftCell="A59" activePane="bottomLeft" state="frozen"/>
      <selection activeCell="O89" sqref="O89"/>
      <selection pane="bottomLeft" activeCell="R102" sqref="R102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>
        <f>'GA2001'!E57</f>
        <v>0</v>
      </c>
      <c r="E57" s="7">
        <f>'GA2001'!F57</f>
        <v>0</v>
      </c>
      <c r="G57" s="31">
        <f>'GA2001'!H57</f>
        <v>0</v>
      </c>
      <c r="H57" s="31">
        <f>'GA2001'!I57</f>
        <v>0</v>
      </c>
      <c r="I57" s="31">
        <f>'GA2001'!J57</f>
        <v>0</v>
      </c>
      <c r="J57" s="31">
        <f>'GA2001'!K57</f>
        <v>0</v>
      </c>
      <c r="K57" s="31">
        <f>'GA2001'!L57</f>
        <v>0</v>
      </c>
      <c r="L57" s="31">
        <f>'GA2001'!M57</f>
        <v>0</v>
      </c>
      <c r="N57" s="20">
        <f t="shared" ref="N57:N62" si="0">SUM(B57:E57)</f>
        <v>0</v>
      </c>
      <c r="O57" s="10">
        <f t="shared" ref="O57:O62" si="1">SUM(N46:N57)</f>
        <v>0</v>
      </c>
      <c r="P57" s="33">
        <f t="shared" ref="P57:P62" si="2">SUM(G46:H57)</f>
        <v>0</v>
      </c>
      <c r="Q57" s="36" t="e">
        <f t="shared" ref="Q57:Q62" si="3">(P57*1000000)/O57</f>
        <v>#DIV/0!</v>
      </c>
      <c r="R57" s="34">
        <f t="shared" ref="R57:R62" si="4">SUM(B57,D57:E57)</f>
        <v>0</v>
      </c>
      <c r="S57" s="10">
        <f t="shared" ref="S57:S62" si="5">SUM(R46:R57)</f>
        <v>0</v>
      </c>
      <c r="T57" s="33">
        <f t="shared" ref="T57:T62" si="6">SUM(G46:H57)</f>
        <v>0</v>
      </c>
      <c r="U57" s="36" t="e">
        <f t="shared" ref="U57:U62" si="7">(T57*1000000)/S57</f>
        <v>#DIV/0!</v>
      </c>
      <c r="V57" s="38">
        <f t="shared" ref="V57:V62" si="8">SUM(G46:G57)</f>
        <v>0</v>
      </c>
      <c r="W57" s="36" t="e">
        <f t="shared" ref="W57:W62" si="9">(V57*100000)/O57</f>
        <v>#DIV/0!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36</v>
      </c>
      <c r="C58" s="29">
        <v>108</v>
      </c>
      <c r="D58" s="7">
        <f>'GA2001'!E58</f>
        <v>0</v>
      </c>
      <c r="E58" s="7">
        <f>'GA2001'!F58</f>
        <v>0</v>
      </c>
      <c r="G58" s="31">
        <f>'GA2001'!H58</f>
        <v>0</v>
      </c>
      <c r="H58" s="31">
        <f>'GA2001'!I58</f>
        <v>0</v>
      </c>
      <c r="I58" s="31">
        <f>'GA2001'!J58</f>
        <v>0</v>
      </c>
      <c r="J58" s="31">
        <f>'GA2001'!K58</f>
        <v>0</v>
      </c>
      <c r="K58" s="31">
        <f>'GA2001'!L58</f>
        <v>0</v>
      </c>
      <c r="L58" s="31">
        <f>'GA2001'!M58</f>
        <v>0</v>
      </c>
      <c r="N58" s="20">
        <f t="shared" si="0"/>
        <v>144</v>
      </c>
      <c r="O58" s="10">
        <f t="shared" si="1"/>
        <v>144</v>
      </c>
      <c r="P58" s="33">
        <f t="shared" si="2"/>
        <v>0</v>
      </c>
      <c r="Q58" s="36">
        <f t="shared" si="3"/>
        <v>0</v>
      </c>
      <c r="R58" s="34">
        <f t="shared" si="4"/>
        <v>36</v>
      </c>
      <c r="S58" s="10">
        <f t="shared" si="5"/>
        <v>36</v>
      </c>
      <c r="T58" s="33">
        <f t="shared" si="6"/>
        <v>0</v>
      </c>
      <c r="U58" s="36">
        <f t="shared" si="7"/>
        <v>0</v>
      </c>
      <c r="V58" s="38">
        <f t="shared" si="8"/>
        <v>0</v>
      </c>
      <c r="W58" s="36">
        <f t="shared" si="9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72</v>
      </c>
      <c r="C59" s="29">
        <v>72</v>
      </c>
      <c r="D59" s="7">
        <f>'GA2001'!E59</f>
        <v>0</v>
      </c>
      <c r="E59" s="7">
        <f>'GA2001'!F59</f>
        <v>0</v>
      </c>
      <c r="G59" s="31">
        <f>'GA2001'!H59</f>
        <v>0</v>
      </c>
      <c r="H59" s="31">
        <f>'GA2001'!I59</f>
        <v>0</v>
      </c>
      <c r="I59" s="31">
        <f>'GA2001'!J59</f>
        <v>0</v>
      </c>
      <c r="J59" s="31">
        <f>'GA2001'!K59</f>
        <v>0</v>
      </c>
      <c r="K59" s="31">
        <f>'GA2001'!L59</f>
        <v>0</v>
      </c>
      <c r="L59" s="31">
        <f>'GA2001'!M59</f>
        <v>0</v>
      </c>
      <c r="N59" s="20">
        <f t="shared" si="0"/>
        <v>144</v>
      </c>
      <c r="O59" s="10">
        <f t="shared" si="1"/>
        <v>288</v>
      </c>
      <c r="P59" s="33">
        <f t="shared" si="2"/>
        <v>0</v>
      </c>
      <c r="Q59" s="36">
        <f t="shared" si="3"/>
        <v>0</v>
      </c>
      <c r="R59" s="34">
        <f t="shared" si="4"/>
        <v>72</v>
      </c>
      <c r="S59" s="10">
        <f t="shared" si="5"/>
        <v>108</v>
      </c>
      <c r="T59" s="33">
        <f t="shared" si="6"/>
        <v>0</v>
      </c>
      <c r="U59" s="36">
        <f t="shared" si="7"/>
        <v>0</v>
      </c>
      <c r="V59" s="38">
        <f t="shared" si="8"/>
        <v>0</v>
      </c>
      <c r="W59" s="36">
        <f t="shared" si="9"/>
        <v>0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678</v>
      </c>
      <c r="C60" s="29"/>
      <c r="D60" s="7">
        <f>'GA2001'!E60</f>
        <v>0</v>
      </c>
      <c r="E60" s="7">
        <f>'GA2001'!F60</f>
        <v>0</v>
      </c>
      <c r="G60" s="31">
        <f>'GA2001'!H60</f>
        <v>0</v>
      </c>
      <c r="H60" s="31">
        <f>'GA2001'!I60</f>
        <v>0</v>
      </c>
      <c r="I60" s="31">
        <f>'GA2001'!J60</f>
        <v>0</v>
      </c>
      <c r="J60" s="31">
        <f>'GA2001'!K60</f>
        <v>0</v>
      </c>
      <c r="K60" s="31">
        <f>'GA2001'!L60</f>
        <v>0</v>
      </c>
      <c r="L60" s="31">
        <f>'GA2001'!M60</f>
        <v>0</v>
      </c>
      <c r="N60" s="20">
        <f t="shared" si="0"/>
        <v>678</v>
      </c>
      <c r="O60" s="10">
        <f t="shared" si="1"/>
        <v>966</v>
      </c>
      <c r="P60" s="33">
        <f t="shared" si="2"/>
        <v>0</v>
      </c>
      <c r="Q60" s="36">
        <f t="shared" si="3"/>
        <v>0</v>
      </c>
      <c r="R60" s="34">
        <f t="shared" si="4"/>
        <v>678</v>
      </c>
      <c r="S60" s="10">
        <f t="shared" si="5"/>
        <v>786</v>
      </c>
      <c r="T60" s="33">
        <f t="shared" si="6"/>
        <v>0</v>
      </c>
      <c r="U60" s="36">
        <f t="shared" si="7"/>
        <v>0</v>
      </c>
      <c r="V60" s="38">
        <f t="shared" si="8"/>
        <v>0</v>
      </c>
      <c r="W60" s="36">
        <f t="shared" si="9"/>
        <v>0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>
        <v>307</v>
      </c>
      <c r="C61" s="29"/>
      <c r="D61" s="7">
        <f>'GA2001'!E61</f>
        <v>0</v>
      </c>
      <c r="E61" s="7">
        <f>'GA2001'!F61</f>
        <v>0</v>
      </c>
      <c r="G61" s="31">
        <f>'GA2001'!H61</f>
        <v>0</v>
      </c>
      <c r="H61" s="31">
        <f>'GA2001'!I61</f>
        <v>0</v>
      </c>
      <c r="I61" s="31">
        <f>'GA2001'!J61</f>
        <v>0</v>
      </c>
      <c r="J61" s="31">
        <f>'GA2001'!K61</f>
        <v>0</v>
      </c>
      <c r="K61" s="31">
        <f>'GA2001'!L61</f>
        <v>0</v>
      </c>
      <c r="L61" s="31">
        <f>'GA2001'!M61</f>
        <v>0</v>
      </c>
      <c r="N61" s="20">
        <f t="shared" si="0"/>
        <v>307</v>
      </c>
      <c r="O61" s="10">
        <f t="shared" si="1"/>
        <v>1273</v>
      </c>
      <c r="P61" s="33">
        <f t="shared" si="2"/>
        <v>0</v>
      </c>
      <c r="Q61" s="36">
        <f t="shared" si="3"/>
        <v>0</v>
      </c>
      <c r="R61" s="34">
        <f t="shared" si="4"/>
        <v>307</v>
      </c>
      <c r="S61" s="10">
        <f t="shared" si="5"/>
        <v>1093</v>
      </c>
      <c r="T61" s="33">
        <f t="shared" si="6"/>
        <v>0</v>
      </c>
      <c r="U61" s="36">
        <f t="shared" si="7"/>
        <v>0</v>
      </c>
      <c r="V61" s="38">
        <f t="shared" si="8"/>
        <v>0</v>
      </c>
      <c r="W61" s="36">
        <f t="shared" si="9"/>
        <v>0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/>
      <c r="C62" s="29"/>
      <c r="D62" s="7">
        <f>'GA2001'!E62</f>
        <v>0</v>
      </c>
      <c r="E62" s="7">
        <f>'GA2001'!F62</f>
        <v>0</v>
      </c>
      <c r="G62" s="31">
        <f>'GA2001'!H62</f>
        <v>0</v>
      </c>
      <c r="H62" s="31">
        <f>'GA2001'!I62</f>
        <v>0</v>
      </c>
      <c r="I62" s="31">
        <f>'GA2001'!J62</f>
        <v>0</v>
      </c>
      <c r="J62" s="31">
        <f>'GA2001'!K62</f>
        <v>0</v>
      </c>
      <c r="K62" s="31">
        <f>'GA2001'!L62</f>
        <v>0</v>
      </c>
      <c r="L62" s="31">
        <f>'GA2001'!M62</f>
        <v>0</v>
      </c>
      <c r="N62" s="20">
        <f t="shared" si="0"/>
        <v>0</v>
      </c>
      <c r="O62" s="10">
        <f t="shared" si="1"/>
        <v>1273</v>
      </c>
      <c r="P62" s="33">
        <f t="shared" si="2"/>
        <v>0</v>
      </c>
      <c r="Q62" s="36">
        <f t="shared" si="3"/>
        <v>0</v>
      </c>
      <c r="R62" s="34">
        <f t="shared" si="4"/>
        <v>0</v>
      </c>
      <c r="S62" s="10">
        <f t="shared" si="5"/>
        <v>1093</v>
      </c>
      <c r="T62" s="33">
        <f t="shared" si="6"/>
        <v>0</v>
      </c>
      <c r="U62" s="36">
        <f t="shared" si="7"/>
        <v>0</v>
      </c>
      <c r="V62" s="38">
        <f t="shared" si="8"/>
        <v>0</v>
      </c>
      <c r="W62" s="36">
        <f t="shared" si="9"/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/>
      <c r="C63" s="29"/>
      <c r="D63" s="7">
        <f>'GA2001'!E63</f>
        <v>0</v>
      </c>
      <c r="E63" s="7">
        <f>'GA2001'!F63</f>
        <v>0</v>
      </c>
      <c r="G63" s="31">
        <f>'GA2001'!H63</f>
        <v>0</v>
      </c>
      <c r="H63" s="31">
        <f>'GA2001'!I63</f>
        <v>0</v>
      </c>
      <c r="I63" s="31">
        <f>'GA2001'!J63</f>
        <v>0</v>
      </c>
      <c r="J63" s="31">
        <f>'GA2001'!K63</f>
        <v>0</v>
      </c>
      <c r="K63" s="31">
        <f>'GA2001'!L63</f>
        <v>0</v>
      </c>
      <c r="L63" s="31">
        <f>'GA2001'!M63</f>
        <v>0</v>
      </c>
      <c r="N63" s="20">
        <f t="shared" ref="N63:N67" si="10">SUM(B63:E63)</f>
        <v>0</v>
      </c>
      <c r="O63" s="10">
        <f t="shared" ref="O63:O67" si="11">SUM(N52:N63)</f>
        <v>1273</v>
      </c>
      <c r="P63" s="33">
        <f t="shared" ref="P63:P67" si="12">SUM(G52:H63)</f>
        <v>0</v>
      </c>
      <c r="Q63" s="36">
        <f t="shared" ref="Q63:Q67" si="13">(P63*1000000)/O63</f>
        <v>0</v>
      </c>
      <c r="R63" s="34">
        <f t="shared" ref="R63:R67" si="14">SUM(B63,D63:E63)</f>
        <v>0</v>
      </c>
      <c r="S63" s="10">
        <f t="shared" ref="S63:S67" si="15">SUM(R52:R63)</f>
        <v>1093</v>
      </c>
      <c r="T63" s="33">
        <f t="shared" ref="T63:T67" si="16">SUM(G52:H63)</f>
        <v>0</v>
      </c>
      <c r="U63" s="36">
        <f t="shared" ref="U63:U67" si="17">(T63*1000000)/S63</f>
        <v>0</v>
      </c>
      <c r="V63" s="38">
        <f t="shared" ref="V63:V67" si="18">SUM(G52:G63)</f>
        <v>0</v>
      </c>
      <c r="W63" s="36">
        <f t="shared" ref="W63:W67" si="19">(V63*100000)/O63</f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/>
      <c r="C64" s="29"/>
      <c r="D64" s="7">
        <f>'GA2001'!E64</f>
        <v>0</v>
      </c>
      <c r="E64" s="7">
        <f>'GA2001'!F64</f>
        <v>0</v>
      </c>
      <c r="G64" s="31">
        <f>'GA2001'!H64</f>
        <v>0</v>
      </c>
      <c r="H64" s="31">
        <f>'GA2001'!I64</f>
        <v>0</v>
      </c>
      <c r="I64" s="31">
        <f>'GA2001'!J64</f>
        <v>0</v>
      </c>
      <c r="J64" s="31">
        <f>'GA2001'!K64</f>
        <v>0</v>
      </c>
      <c r="K64" s="31">
        <f>'GA2001'!L64</f>
        <v>0</v>
      </c>
      <c r="L64" s="31">
        <f>'GA2001'!M64</f>
        <v>0</v>
      </c>
      <c r="N64" s="20">
        <f t="shared" si="10"/>
        <v>0</v>
      </c>
      <c r="O64" s="10">
        <f t="shared" si="11"/>
        <v>1273</v>
      </c>
      <c r="P64" s="33">
        <f t="shared" si="12"/>
        <v>0</v>
      </c>
      <c r="Q64" s="36">
        <f t="shared" si="13"/>
        <v>0</v>
      </c>
      <c r="R64" s="34">
        <f t="shared" si="14"/>
        <v>0</v>
      </c>
      <c r="S64" s="10">
        <f t="shared" si="15"/>
        <v>1093</v>
      </c>
      <c r="T64" s="33">
        <f t="shared" si="16"/>
        <v>0</v>
      </c>
      <c r="U64" s="36">
        <f t="shared" si="17"/>
        <v>0</v>
      </c>
      <c r="V64" s="38">
        <f t="shared" si="18"/>
        <v>0</v>
      </c>
      <c r="W64" s="36">
        <f t="shared" si="19"/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/>
      <c r="C65" s="29"/>
      <c r="D65" s="7">
        <f>'GA2001'!E65</f>
        <v>0</v>
      </c>
      <c r="E65" s="7">
        <f>'GA2001'!F65</f>
        <v>0</v>
      </c>
      <c r="G65" s="31">
        <f>'GA2001'!H65</f>
        <v>0</v>
      </c>
      <c r="H65" s="31">
        <f>'GA2001'!I65</f>
        <v>0</v>
      </c>
      <c r="I65" s="31">
        <f>'GA2001'!J65</f>
        <v>0</v>
      </c>
      <c r="J65" s="31">
        <f>'GA2001'!K65</f>
        <v>0</v>
      </c>
      <c r="K65" s="31">
        <f>'GA2001'!L65</f>
        <v>0</v>
      </c>
      <c r="L65" s="31">
        <f>'GA2001'!M65</f>
        <v>0</v>
      </c>
      <c r="N65" s="20">
        <f t="shared" si="10"/>
        <v>0</v>
      </c>
      <c r="O65" s="10">
        <f t="shared" si="11"/>
        <v>1273</v>
      </c>
      <c r="P65" s="33">
        <f t="shared" si="12"/>
        <v>0</v>
      </c>
      <c r="Q65" s="36">
        <f t="shared" si="13"/>
        <v>0</v>
      </c>
      <c r="R65" s="34">
        <f t="shared" si="14"/>
        <v>0</v>
      </c>
      <c r="S65" s="10">
        <f t="shared" si="15"/>
        <v>1093</v>
      </c>
      <c r="T65" s="33">
        <f t="shared" si="16"/>
        <v>0</v>
      </c>
      <c r="U65" s="36">
        <f t="shared" si="17"/>
        <v>0</v>
      </c>
      <c r="V65" s="38">
        <f t="shared" si="18"/>
        <v>0</v>
      </c>
      <c r="W65" s="36">
        <f t="shared" si="19"/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/>
      <c r="C66" s="29"/>
      <c r="D66" s="7">
        <f>'GA2001'!E66</f>
        <v>0</v>
      </c>
      <c r="E66" s="7">
        <f>'GA2001'!F66</f>
        <v>0</v>
      </c>
      <c r="G66" s="31">
        <f>'GA2001'!H66</f>
        <v>0</v>
      </c>
      <c r="H66" s="31">
        <f>'GA2001'!I66</f>
        <v>0</v>
      </c>
      <c r="I66" s="31">
        <f>'GA2001'!J66</f>
        <v>0</v>
      </c>
      <c r="J66" s="31">
        <f>'GA2001'!K66</f>
        <v>0</v>
      </c>
      <c r="K66" s="31">
        <f>'GA2001'!L66</f>
        <v>0</v>
      </c>
      <c r="L66" s="31">
        <f>'GA2001'!M66</f>
        <v>0</v>
      </c>
      <c r="N66" s="20">
        <f t="shared" si="10"/>
        <v>0</v>
      </c>
      <c r="O66" s="10">
        <f t="shared" si="11"/>
        <v>1273</v>
      </c>
      <c r="P66" s="33">
        <f t="shared" si="12"/>
        <v>0</v>
      </c>
      <c r="Q66" s="36">
        <f t="shared" si="13"/>
        <v>0</v>
      </c>
      <c r="R66" s="34">
        <f t="shared" si="14"/>
        <v>0</v>
      </c>
      <c r="S66" s="10">
        <f t="shared" si="15"/>
        <v>1093</v>
      </c>
      <c r="T66" s="33">
        <f t="shared" si="16"/>
        <v>0</v>
      </c>
      <c r="U66" s="36">
        <f t="shared" si="17"/>
        <v>0</v>
      </c>
      <c r="V66" s="38">
        <f t="shared" si="18"/>
        <v>0</v>
      </c>
      <c r="W66" s="36">
        <f t="shared" si="19"/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/>
      <c r="C67" s="29"/>
      <c r="D67" s="7">
        <f>'GA2001'!E67</f>
        <v>0</v>
      </c>
      <c r="E67" s="7">
        <f>'GA2001'!F67</f>
        <v>0</v>
      </c>
      <c r="G67" s="31">
        <f>'GA2001'!H67</f>
        <v>0</v>
      </c>
      <c r="H67" s="31">
        <f>'GA2001'!I67</f>
        <v>0</v>
      </c>
      <c r="I67" s="31">
        <f>'GA2001'!J67</f>
        <v>0</v>
      </c>
      <c r="J67" s="31">
        <f>'GA2001'!K67</f>
        <v>0</v>
      </c>
      <c r="K67" s="31">
        <f>'GA2001'!L67</f>
        <v>0</v>
      </c>
      <c r="L67" s="31">
        <f>'GA2001'!M67</f>
        <v>0</v>
      </c>
      <c r="N67" s="20">
        <f t="shared" si="10"/>
        <v>0</v>
      </c>
      <c r="O67" s="10">
        <f t="shared" si="11"/>
        <v>1273</v>
      </c>
      <c r="P67" s="33">
        <f t="shared" si="12"/>
        <v>0</v>
      </c>
      <c r="Q67" s="36">
        <f t="shared" si="13"/>
        <v>0</v>
      </c>
      <c r="R67" s="34">
        <f t="shared" si="14"/>
        <v>0</v>
      </c>
      <c r="S67" s="10">
        <f t="shared" si="15"/>
        <v>1093</v>
      </c>
      <c r="T67" s="33">
        <f t="shared" si="16"/>
        <v>0</v>
      </c>
      <c r="U67" s="36">
        <f t="shared" si="17"/>
        <v>0</v>
      </c>
      <c r="V67" s="38">
        <f t="shared" si="18"/>
        <v>0</v>
      </c>
      <c r="W67" s="36">
        <f t="shared" si="19"/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/>
      <c r="C68" s="29"/>
      <c r="D68" s="7">
        <f>'GA2001'!E68</f>
        <v>0</v>
      </c>
      <c r="E68" s="7">
        <f>'GA2001'!F68</f>
        <v>0</v>
      </c>
      <c r="G68" s="31">
        <f>'GA2001'!H68</f>
        <v>0</v>
      </c>
      <c r="H68" s="31">
        <f>'GA2001'!I68</f>
        <v>0</v>
      </c>
      <c r="I68" s="31">
        <f>'GA2001'!J68</f>
        <v>0</v>
      </c>
      <c r="J68" s="31">
        <f>'GA2001'!K68</f>
        <v>0</v>
      </c>
      <c r="K68" s="31">
        <f>'GA2001'!L68</f>
        <v>0</v>
      </c>
      <c r="L68" s="31">
        <f>'GA2001'!M68</f>
        <v>0</v>
      </c>
      <c r="N68" s="20">
        <f t="shared" ref="N68" si="20">SUM(B68:E68)</f>
        <v>0</v>
      </c>
      <c r="O68" s="10">
        <f t="shared" ref="O68" si="21">SUM(N57:N68)</f>
        <v>1273</v>
      </c>
      <c r="P68" s="33">
        <f t="shared" ref="P68" si="22">SUM(G57:H68)</f>
        <v>0</v>
      </c>
      <c r="Q68" s="36">
        <f t="shared" ref="Q68" si="23">(P68*1000000)/O68</f>
        <v>0</v>
      </c>
      <c r="R68" s="34">
        <f t="shared" ref="R68" si="24">SUM(B68,D68:E68)</f>
        <v>0</v>
      </c>
      <c r="S68" s="10">
        <f t="shared" ref="S68" si="25">SUM(R57:R68)</f>
        <v>1093</v>
      </c>
      <c r="T68" s="33">
        <f t="shared" ref="T68" si="26">SUM(G57:H68)</f>
        <v>0</v>
      </c>
      <c r="U68" s="36">
        <f t="shared" ref="U68" si="27">(T68*1000000)/S68</f>
        <v>0</v>
      </c>
      <c r="V68" s="38">
        <f t="shared" ref="V68" si="28">SUM(G57:G68)</f>
        <v>0</v>
      </c>
      <c r="W68" s="36">
        <f t="shared" ref="W68" si="29">(V68*100000)/O68</f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>
        <f>'GA2001'!E69</f>
        <v>0</v>
      </c>
      <c r="E69" s="7">
        <f>'GA2001'!F69</f>
        <v>0</v>
      </c>
      <c r="G69" s="31">
        <f>'GA2001'!H69</f>
        <v>0</v>
      </c>
      <c r="H69" s="31">
        <f>'GA2001'!I69</f>
        <v>0</v>
      </c>
      <c r="I69" s="31">
        <f>'GA2001'!J69</f>
        <v>0</v>
      </c>
      <c r="J69" s="31">
        <f>'GA2001'!K69</f>
        <v>0</v>
      </c>
      <c r="K69" s="31">
        <f>'GA2001'!L69</f>
        <v>0</v>
      </c>
      <c r="L69" s="31">
        <f>'GA2001'!M69</f>
        <v>0</v>
      </c>
      <c r="N69" s="20">
        <f t="shared" ref="N69:N70" si="30">SUM(B69:E69)</f>
        <v>0</v>
      </c>
      <c r="O69" s="10">
        <f t="shared" ref="O69:O70" si="31">SUM(N58:N69)</f>
        <v>1273</v>
      </c>
      <c r="P69" s="33">
        <f t="shared" ref="P69:P70" si="32">SUM(G58:H69)</f>
        <v>0</v>
      </c>
      <c r="Q69" s="36">
        <f t="shared" ref="Q69:Q70" si="33">(P69*1000000)/O69</f>
        <v>0</v>
      </c>
      <c r="R69" s="34">
        <f t="shared" ref="R69:R70" si="34">SUM(B69,D69:E69)</f>
        <v>0</v>
      </c>
      <c r="S69" s="10">
        <f t="shared" ref="S69:S70" si="35">SUM(R58:R69)</f>
        <v>1093</v>
      </c>
      <c r="T69" s="33">
        <f t="shared" ref="T69:T70" si="36">SUM(G58:H69)</f>
        <v>0</v>
      </c>
      <c r="U69" s="36">
        <f t="shared" ref="U69:U70" si="37">(T69*1000000)/S69</f>
        <v>0</v>
      </c>
      <c r="V69" s="38">
        <f t="shared" ref="V69:V70" si="38">SUM(G58:G69)</f>
        <v>0</v>
      </c>
      <c r="W69" s="36">
        <f t="shared" ref="W69:W70" si="39">(V69*100000)/O69</f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>
        <f>'GA2001'!E70</f>
        <v>0</v>
      </c>
      <c r="E70" s="7">
        <f>'GA2001'!F70</f>
        <v>0</v>
      </c>
      <c r="G70" s="31">
        <f>'GA2001'!H70</f>
        <v>0</v>
      </c>
      <c r="H70" s="31">
        <f>'GA2001'!I70</f>
        <v>0</v>
      </c>
      <c r="I70" s="31">
        <f>'GA2001'!J70</f>
        <v>0</v>
      </c>
      <c r="J70" s="31">
        <f>'GA2001'!K70</f>
        <v>0</v>
      </c>
      <c r="K70" s="31">
        <f>'GA2001'!L70</f>
        <v>0</v>
      </c>
      <c r="L70" s="31">
        <f>'GA2001'!M70</f>
        <v>0</v>
      </c>
      <c r="N70" s="20">
        <f t="shared" si="30"/>
        <v>0</v>
      </c>
      <c r="O70" s="10">
        <f t="shared" si="31"/>
        <v>1129</v>
      </c>
      <c r="P70" s="33">
        <f t="shared" si="32"/>
        <v>0</v>
      </c>
      <c r="Q70" s="36">
        <f t="shared" si="33"/>
        <v>0</v>
      </c>
      <c r="R70" s="34">
        <f t="shared" si="34"/>
        <v>0</v>
      </c>
      <c r="S70" s="10">
        <f t="shared" si="35"/>
        <v>1057</v>
      </c>
      <c r="T70" s="33">
        <f t="shared" si="36"/>
        <v>0</v>
      </c>
      <c r="U70" s="36">
        <f t="shared" si="37"/>
        <v>0</v>
      </c>
      <c r="V70" s="38">
        <f t="shared" si="38"/>
        <v>0</v>
      </c>
      <c r="W70" s="36">
        <f t="shared" si="39"/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>
        <f>'GA2001'!E71</f>
        <v>0</v>
      </c>
      <c r="E71" s="7">
        <f>'GA2001'!F71</f>
        <v>0</v>
      </c>
      <c r="G71" s="31">
        <f>'GA2001'!H71</f>
        <v>0</v>
      </c>
      <c r="H71" s="31">
        <f>'GA2001'!I71</f>
        <v>0</v>
      </c>
      <c r="I71" s="31">
        <f>'GA2001'!J71</f>
        <v>0</v>
      </c>
      <c r="J71" s="31">
        <f>'GA2001'!K71</f>
        <v>0</v>
      </c>
      <c r="K71" s="31">
        <f>'GA2001'!L71</f>
        <v>0</v>
      </c>
      <c r="L71" s="31">
        <f>'GA2001'!M71</f>
        <v>0</v>
      </c>
      <c r="N71" s="20">
        <f t="shared" ref="N71:N73" si="40">SUM(B71:E71)</f>
        <v>0</v>
      </c>
      <c r="O71" s="10">
        <f t="shared" ref="O71:O73" si="41">SUM(N60:N71)</f>
        <v>985</v>
      </c>
      <c r="P71" s="33">
        <f t="shared" ref="P71:P73" si="42">SUM(G60:H71)</f>
        <v>0</v>
      </c>
      <c r="Q71" s="36">
        <f t="shared" ref="Q71:Q73" si="43">(P71*1000000)/O71</f>
        <v>0</v>
      </c>
      <c r="R71" s="34">
        <f t="shared" ref="R71:R73" si="44">SUM(B71,D71:E71)</f>
        <v>0</v>
      </c>
      <c r="S71" s="10">
        <f t="shared" ref="S71:S73" si="45">SUM(R60:R71)</f>
        <v>985</v>
      </c>
      <c r="T71" s="33">
        <f t="shared" ref="T71:T73" si="46">SUM(G60:H71)</f>
        <v>0</v>
      </c>
      <c r="U71" s="36">
        <f t="shared" ref="U71:U73" si="47">(T71*1000000)/S71</f>
        <v>0</v>
      </c>
      <c r="V71" s="38">
        <f t="shared" ref="V71:V73" si="48">SUM(G60:G71)</f>
        <v>0</v>
      </c>
      <c r="W71" s="36">
        <f t="shared" ref="W71:W73" si="49">(V71*100000)/O71</f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>
        <f>'GA2001'!E72</f>
        <v>0</v>
      </c>
      <c r="E72" s="7">
        <f>'GA2001'!F72</f>
        <v>0</v>
      </c>
      <c r="G72" s="31">
        <f>'GA2001'!H72</f>
        <v>0</v>
      </c>
      <c r="H72" s="31">
        <f>'GA2001'!I72</f>
        <v>0</v>
      </c>
      <c r="I72" s="31">
        <f>'GA2001'!J72</f>
        <v>0</v>
      </c>
      <c r="J72" s="31">
        <f>'GA2001'!K72</f>
        <v>0</v>
      </c>
      <c r="K72" s="31">
        <f>'GA2001'!L72</f>
        <v>0</v>
      </c>
      <c r="L72" s="31">
        <f>'GA2001'!M72</f>
        <v>0</v>
      </c>
      <c r="N72" s="20">
        <f t="shared" si="40"/>
        <v>0</v>
      </c>
      <c r="O72" s="10">
        <f t="shared" si="41"/>
        <v>307</v>
      </c>
      <c r="P72" s="33">
        <f t="shared" si="42"/>
        <v>0</v>
      </c>
      <c r="Q72" s="36">
        <f t="shared" si="43"/>
        <v>0</v>
      </c>
      <c r="R72" s="34">
        <f t="shared" si="44"/>
        <v>0</v>
      </c>
      <c r="S72" s="10">
        <f t="shared" si="45"/>
        <v>307</v>
      </c>
      <c r="T72" s="33">
        <f t="shared" si="46"/>
        <v>0</v>
      </c>
      <c r="U72" s="36">
        <f t="shared" si="47"/>
        <v>0</v>
      </c>
      <c r="V72" s="38">
        <f t="shared" si="48"/>
        <v>0</v>
      </c>
      <c r="W72" s="36">
        <f t="shared" si="49"/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/>
      <c r="C73" s="29"/>
      <c r="D73" s="7">
        <f>'GA2001'!E73</f>
        <v>0</v>
      </c>
      <c r="E73" s="7">
        <f>'GA2001'!F73</f>
        <v>0</v>
      </c>
      <c r="G73" s="31">
        <f>'GA2001'!H73</f>
        <v>0</v>
      </c>
      <c r="H73" s="31">
        <f>'GA2001'!I73</f>
        <v>0</v>
      </c>
      <c r="I73" s="31">
        <f>'GA2001'!J73</f>
        <v>0</v>
      </c>
      <c r="J73" s="31">
        <f>'GA2001'!K73</f>
        <v>0</v>
      </c>
      <c r="K73" s="31">
        <f>'GA2001'!L73</f>
        <v>0</v>
      </c>
      <c r="L73" s="31">
        <f>'GA2001'!M73</f>
        <v>0</v>
      </c>
      <c r="N73" s="20">
        <f t="shared" si="40"/>
        <v>0</v>
      </c>
      <c r="O73" s="10">
        <f t="shared" si="41"/>
        <v>0</v>
      </c>
      <c r="P73" s="33">
        <f t="shared" si="42"/>
        <v>0</v>
      </c>
      <c r="Q73" s="36" t="e">
        <f t="shared" si="43"/>
        <v>#DIV/0!</v>
      </c>
      <c r="R73" s="34">
        <f t="shared" si="44"/>
        <v>0</v>
      </c>
      <c r="S73" s="10">
        <f t="shared" si="45"/>
        <v>0</v>
      </c>
      <c r="T73" s="33">
        <f t="shared" si="46"/>
        <v>0</v>
      </c>
      <c r="U73" s="36" t="e">
        <f t="shared" si="47"/>
        <v>#DIV/0!</v>
      </c>
      <c r="V73" s="38">
        <f t="shared" si="48"/>
        <v>0</v>
      </c>
      <c r="W73" s="36" t="e">
        <f t="shared" si="49"/>
        <v>#DIV/0!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/>
      <c r="C74" s="29"/>
      <c r="D74" s="7">
        <f>'GA2001'!E74</f>
        <v>0</v>
      </c>
      <c r="E74" s="7">
        <f>'GA2001'!F74</f>
        <v>0</v>
      </c>
      <c r="G74" s="31">
        <f>'GA2001'!H74</f>
        <v>0</v>
      </c>
      <c r="H74" s="31">
        <f>'GA2001'!I74</f>
        <v>0</v>
      </c>
      <c r="I74" s="31">
        <f>'GA2001'!J74</f>
        <v>0</v>
      </c>
      <c r="J74" s="31">
        <f>'GA2001'!K74</f>
        <v>0</v>
      </c>
      <c r="K74" s="31">
        <f>'GA2001'!L74</f>
        <v>0</v>
      </c>
      <c r="L74" s="31">
        <f>'GA2001'!M74</f>
        <v>0</v>
      </c>
      <c r="N74" s="20">
        <f t="shared" ref="N74:N76" si="50">SUM(B74:E74)</f>
        <v>0</v>
      </c>
      <c r="O74" s="10">
        <f t="shared" ref="O74:O76" si="51">SUM(N63:N74)</f>
        <v>0</v>
      </c>
      <c r="P74" s="33">
        <f t="shared" ref="P74:P76" si="52">SUM(G63:H74)</f>
        <v>0</v>
      </c>
      <c r="Q74" s="36" t="e">
        <f t="shared" ref="Q74:Q76" si="53">(P74*1000000)/O74</f>
        <v>#DIV/0!</v>
      </c>
      <c r="R74" s="34">
        <f t="shared" ref="R74:R76" si="54">SUM(B74,D74:E74)</f>
        <v>0</v>
      </c>
      <c r="S74" s="10">
        <f t="shared" ref="S74:S76" si="55">SUM(R63:R74)</f>
        <v>0</v>
      </c>
      <c r="T74" s="33">
        <f t="shared" ref="T74:T76" si="56">SUM(G63:H74)</f>
        <v>0</v>
      </c>
      <c r="U74" s="36" t="e">
        <f t="shared" ref="U74:U76" si="57">(T74*1000000)/S74</f>
        <v>#DIV/0!</v>
      </c>
      <c r="V74" s="38">
        <f t="shared" ref="V74:V76" si="58">SUM(G63:G74)</f>
        <v>0</v>
      </c>
      <c r="W74" s="36" t="e">
        <f t="shared" ref="W74:W76" si="59">(V74*100000)/O74</f>
        <v>#DIV/0!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/>
      <c r="C75" s="29"/>
      <c r="D75" s="7">
        <f>'GA2001'!E75</f>
        <v>0</v>
      </c>
      <c r="E75" s="7">
        <f>'GA2001'!F75</f>
        <v>0</v>
      </c>
      <c r="G75" s="31">
        <f>'GA2001'!H75</f>
        <v>0</v>
      </c>
      <c r="H75" s="31">
        <f>'GA2001'!I75</f>
        <v>0</v>
      </c>
      <c r="I75" s="31">
        <f>'GA2001'!J75</f>
        <v>0</v>
      </c>
      <c r="J75" s="31">
        <f>'GA2001'!K75</f>
        <v>0</v>
      </c>
      <c r="K75" s="31">
        <f>'GA2001'!L75</f>
        <v>0</v>
      </c>
      <c r="L75" s="31">
        <f>'GA2001'!M75</f>
        <v>0</v>
      </c>
      <c r="N75" s="20">
        <f t="shared" si="50"/>
        <v>0</v>
      </c>
      <c r="O75" s="10">
        <f t="shared" si="51"/>
        <v>0</v>
      </c>
      <c r="P75" s="33">
        <f t="shared" si="52"/>
        <v>0</v>
      </c>
      <c r="Q75" s="36" t="e">
        <f t="shared" si="53"/>
        <v>#DIV/0!</v>
      </c>
      <c r="R75" s="34">
        <f t="shared" si="54"/>
        <v>0</v>
      </c>
      <c r="S75" s="10">
        <f t="shared" si="55"/>
        <v>0</v>
      </c>
      <c r="T75" s="33">
        <f t="shared" si="56"/>
        <v>0</v>
      </c>
      <c r="U75" s="36" t="e">
        <f t="shared" si="57"/>
        <v>#DIV/0!</v>
      </c>
      <c r="V75" s="38">
        <f t="shared" si="58"/>
        <v>0</v>
      </c>
      <c r="W75" s="36" t="e">
        <f t="shared" si="59"/>
        <v>#DIV/0!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/>
      <c r="C76" s="29"/>
      <c r="D76" s="7">
        <f>'GA2001'!E76</f>
        <v>0</v>
      </c>
      <c r="E76" s="7">
        <f>'GA2001'!F76</f>
        <v>0</v>
      </c>
      <c r="G76" s="31">
        <f>'GA2001'!H76</f>
        <v>0</v>
      </c>
      <c r="H76" s="31">
        <f>'GA2001'!I76</f>
        <v>0</v>
      </c>
      <c r="I76" s="31">
        <f>'GA2001'!J76</f>
        <v>0</v>
      </c>
      <c r="J76" s="31">
        <f>'GA2001'!K76</f>
        <v>0</v>
      </c>
      <c r="K76" s="31">
        <f>'GA2001'!L76</f>
        <v>0</v>
      </c>
      <c r="L76" s="31">
        <f>'GA2001'!M76</f>
        <v>0</v>
      </c>
      <c r="N76" s="20">
        <f t="shared" si="50"/>
        <v>0</v>
      </c>
      <c r="O76" s="10">
        <f t="shared" si="51"/>
        <v>0</v>
      </c>
      <c r="P76" s="33">
        <f t="shared" si="52"/>
        <v>0</v>
      </c>
      <c r="Q76" s="36" t="e">
        <f t="shared" si="53"/>
        <v>#DIV/0!</v>
      </c>
      <c r="R76" s="34">
        <f t="shared" si="54"/>
        <v>0</v>
      </c>
      <c r="S76" s="10">
        <f t="shared" si="55"/>
        <v>0</v>
      </c>
      <c r="T76" s="33">
        <f t="shared" si="56"/>
        <v>0</v>
      </c>
      <c r="U76" s="36" t="e">
        <f t="shared" si="57"/>
        <v>#DIV/0!</v>
      </c>
      <c r="V76" s="38">
        <f t="shared" si="58"/>
        <v>0</v>
      </c>
      <c r="W76" s="36" t="e">
        <f t="shared" si="59"/>
        <v>#DIV/0!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/>
      <c r="C77" s="29"/>
      <c r="D77" s="7">
        <f>'GA2001'!E77</f>
        <v>0</v>
      </c>
      <c r="E77" s="7">
        <f>'GA2001'!F77</f>
        <v>0</v>
      </c>
      <c r="G77" s="31">
        <f>'GA2001'!H77</f>
        <v>0</v>
      </c>
      <c r="H77" s="31">
        <f>'GA2001'!I77</f>
        <v>0</v>
      </c>
      <c r="I77" s="31">
        <f>'GA2001'!J77</f>
        <v>0</v>
      </c>
      <c r="J77" s="31">
        <f>'GA2001'!K77</f>
        <v>0</v>
      </c>
      <c r="K77" s="31">
        <f>'GA2001'!L77</f>
        <v>0</v>
      </c>
      <c r="L77" s="31">
        <f>'GA2001'!M77</f>
        <v>0</v>
      </c>
      <c r="N77" s="20">
        <f t="shared" ref="N77:N78" si="60">SUM(B77:E77)</f>
        <v>0</v>
      </c>
      <c r="O77" s="10">
        <f t="shared" ref="O77:O78" si="61">SUM(N66:N77)</f>
        <v>0</v>
      </c>
      <c r="P77" s="33">
        <f t="shared" ref="P77:P78" si="62">SUM(G66:H77)</f>
        <v>0</v>
      </c>
      <c r="Q77" s="36" t="e">
        <f t="shared" ref="Q77:Q78" si="63">(P77*1000000)/O77</f>
        <v>#DIV/0!</v>
      </c>
      <c r="R77" s="34">
        <f t="shared" ref="R77:R78" si="64">SUM(B77,D77:E77)</f>
        <v>0</v>
      </c>
      <c r="S77" s="10">
        <f t="shared" ref="S77:S78" si="65">SUM(R66:R77)</f>
        <v>0</v>
      </c>
      <c r="T77" s="33">
        <f t="shared" ref="T77:T78" si="66">SUM(G66:H77)</f>
        <v>0</v>
      </c>
      <c r="U77" s="36" t="e">
        <f t="shared" ref="U77:U78" si="67">(T77*1000000)/S77</f>
        <v>#DIV/0!</v>
      </c>
      <c r="V77" s="38">
        <f t="shared" ref="V77:V78" si="68">SUM(G66:G77)</f>
        <v>0</v>
      </c>
      <c r="W77" s="36" t="e">
        <f t="shared" ref="W77:W78" si="69">(V77*100000)/O77</f>
        <v>#DIV/0!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/>
      <c r="C78" s="29"/>
      <c r="D78" s="7">
        <f>'GA2001'!E78</f>
        <v>0</v>
      </c>
      <c r="E78" s="7">
        <f>'GA2001'!F78</f>
        <v>0</v>
      </c>
      <c r="G78" s="31">
        <f>'GA2001'!H78</f>
        <v>0</v>
      </c>
      <c r="H78" s="31">
        <f>'GA2001'!I78</f>
        <v>0</v>
      </c>
      <c r="I78" s="31">
        <f>'GA2001'!J78</f>
        <v>0</v>
      </c>
      <c r="J78" s="31">
        <f>'GA2001'!K78</f>
        <v>0</v>
      </c>
      <c r="K78" s="31">
        <f>'GA2001'!L78</f>
        <v>0</v>
      </c>
      <c r="L78" s="31">
        <f>'GA2001'!M78</f>
        <v>0</v>
      </c>
      <c r="N78" s="20">
        <f t="shared" si="60"/>
        <v>0</v>
      </c>
      <c r="O78" s="10">
        <f t="shared" si="61"/>
        <v>0</v>
      </c>
      <c r="P78" s="33">
        <f t="shared" si="62"/>
        <v>0</v>
      </c>
      <c r="Q78" s="36" t="e">
        <f t="shared" si="63"/>
        <v>#DIV/0!</v>
      </c>
      <c r="R78" s="34">
        <f t="shared" si="64"/>
        <v>0</v>
      </c>
      <c r="S78" s="10">
        <f t="shared" si="65"/>
        <v>0</v>
      </c>
      <c r="T78" s="33">
        <f t="shared" si="66"/>
        <v>0</v>
      </c>
      <c r="U78" s="36" t="e">
        <f t="shared" si="67"/>
        <v>#DIV/0!</v>
      </c>
      <c r="V78" s="38">
        <f t="shared" si="68"/>
        <v>0</v>
      </c>
      <c r="W78" s="36" t="e">
        <f t="shared" si="69"/>
        <v>#DIV/0!</v>
      </c>
      <c r="X78" s="41"/>
      <c r="Y78" s="1"/>
      <c r="Z78" s="1"/>
      <c r="AA78" s="1"/>
      <c r="AB78" s="1"/>
      <c r="AC78" s="1">
        <v>2</v>
      </c>
    </row>
  </sheetData>
  <phoneticPr fontId="9" type="noConversion"/>
  <conditionalFormatting sqref="G2:L78">
    <cfRule type="cellIs" dxfId="1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8" tint="0.59999389629810485"/>
  </sheetPr>
  <dimension ref="A1:AB62"/>
  <sheetViews>
    <sheetView zoomScale="85" zoomScaleNormal="85" workbookViewId="0">
      <pane ySplit="1" topLeftCell="A54" activePane="bottomLeft" state="frozen"/>
      <selection activeCell="O89" sqref="O89"/>
      <selection pane="bottomLeft" activeCell="O89" sqref="O89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36</v>
      </c>
      <c r="C58" s="29">
        <v>81</v>
      </c>
      <c r="D58" s="7">
        <v>0</v>
      </c>
      <c r="E58" s="7">
        <v>0</v>
      </c>
      <c r="G58" s="31"/>
      <c r="H58" s="31"/>
      <c r="I58" s="31"/>
      <c r="J58" s="31"/>
      <c r="K58" s="31"/>
      <c r="L58" s="31"/>
      <c r="N58" s="20">
        <f>SUM(B58:E58)</f>
        <v>117</v>
      </c>
      <c r="O58" s="10">
        <f>SUM(N47:N58)</f>
        <v>117</v>
      </c>
      <c r="P58" s="33">
        <f>SUM(G47:H58)</f>
        <v>0</v>
      </c>
      <c r="Q58" s="36">
        <f>(P58*1000000)/O58</f>
        <v>0</v>
      </c>
      <c r="R58" s="34">
        <f>SUM(B58,D58:E58)</f>
        <v>36</v>
      </c>
      <c r="S58" s="10">
        <f>SUM(R47:R58)</f>
        <v>36</v>
      </c>
      <c r="T58" s="33">
        <f>SUM(G47:H58)</f>
        <v>0</v>
      </c>
      <c r="U58" s="36">
        <f>(T58*1000000)/S58</f>
        <v>0</v>
      </c>
      <c r="V58" s="38">
        <f>SUM(G47:G58)</f>
        <v>0</v>
      </c>
      <c r="W58" s="36">
        <f>(V58*100000)/O58</f>
        <v>0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135</v>
      </c>
      <c r="C59" s="29">
        <v>27</v>
      </c>
      <c r="D59" s="7">
        <v>0</v>
      </c>
      <c r="E59" s="7">
        <v>0</v>
      </c>
      <c r="G59" s="31"/>
      <c r="H59" s="31"/>
      <c r="I59" s="31"/>
      <c r="J59" s="31"/>
      <c r="K59" s="31"/>
      <c r="L59" s="31"/>
      <c r="N59" s="20">
        <f>SUM(B59:E59)</f>
        <v>162</v>
      </c>
      <c r="O59" s="10">
        <f>SUM(N48:N59)</f>
        <v>279</v>
      </c>
      <c r="P59" s="33">
        <f>SUM(G48:H59)</f>
        <v>0</v>
      </c>
      <c r="Q59" s="36">
        <f>(P59*1000000)/O59</f>
        <v>0</v>
      </c>
      <c r="R59" s="34">
        <f>SUM(B59,D59:E59)</f>
        <v>135</v>
      </c>
      <c r="S59" s="10">
        <f>SUM(R48:R59)</f>
        <v>171</v>
      </c>
      <c r="T59" s="33">
        <f>SUM(G48:H59)</f>
        <v>0</v>
      </c>
      <c r="U59" s="36">
        <f>(T59*1000000)/S59</f>
        <v>0</v>
      </c>
      <c r="V59" s="38">
        <f>SUM(G48:G59)</f>
        <v>0</v>
      </c>
      <c r="W59" s="36">
        <f>(V59*100000)/O59</f>
        <v>0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1309</v>
      </c>
      <c r="C60" s="29">
        <v>468</v>
      </c>
      <c r="D60" s="7">
        <v>0</v>
      </c>
      <c r="E60" s="7">
        <v>0</v>
      </c>
      <c r="G60" s="31">
        <v>1</v>
      </c>
      <c r="H60" s="31"/>
      <c r="I60" s="31"/>
      <c r="J60" s="31"/>
      <c r="K60" s="31"/>
      <c r="L60" s="31"/>
      <c r="N60" s="20">
        <f>SUM(B60:E60)</f>
        <v>1777</v>
      </c>
      <c r="O60" s="10">
        <f>SUM(N49:N60)</f>
        <v>2056</v>
      </c>
      <c r="P60" s="33">
        <f>SUM(G49:H60)</f>
        <v>1</v>
      </c>
      <c r="Q60" s="36">
        <f>(P60*1000000)/O60</f>
        <v>486.38132295719845</v>
      </c>
      <c r="R60" s="34">
        <f>SUM(B60,D60:E60)</f>
        <v>1309</v>
      </c>
      <c r="S60" s="10">
        <f>SUM(R49:R60)</f>
        <v>1480</v>
      </c>
      <c r="T60" s="33">
        <f>SUM(G49:H60)</f>
        <v>1</v>
      </c>
      <c r="U60" s="36">
        <f>(T60*1000000)/S60</f>
        <v>675.67567567567562</v>
      </c>
      <c r="V60" s="38">
        <f>SUM(G49:G60)</f>
        <v>1</v>
      </c>
      <c r="W60" s="36">
        <f>(V60*100000)/O60</f>
        <v>48.638132295719842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845</v>
      </c>
      <c r="C61" s="29">
        <v>378</v>
      </c>
      <c r="D61" s="7">
        <v>0</v>
      </c>
      <c r="E61" s="7">
        <v>0</v>
      </c>
      <c r="G61" s="31"/>
      <c r="H61" s="31"/>
      <c r="I61" s="31"/>
      <c r="J61" s="31"/>
      <c r="K61" s="31"/>
      <c r="L61" s="31"/>
      <c r="N61" s="20">
        <f>SUM(B61:E61)</f>
        <v>1223</v>
      </c>
      <c r="O61" s="10">
        <f>SUM(N50:N61)</f>
        <v>3279</v>
      </c>
      <c r="P61" s="33">
        <f>SUM(G50:H61)</f>
        <v>1</v>
      </c>
      <c r="Q61" s="36">
        <f>(P61*1000000)/O61</f>
        <v>304.97102775236351</v>
      </c>
      <c r="R61" s="34">
        <f>SUM(B61,D61:E61)</f>
        <v>845</v>
      </c>
      <c r="S61" s="10">
        <f>SUM(R50:R61)</f>
        <v>2325</v>
      </c>
      <c r="T61" s="33">
        <f>SUM(G50:H61)</f>
        <v>1</v>
      </c>
      <c r="U61" s="36">
        <f>(T61*1000000)/S61</f>
        <v>430.10752688172045</v>
      </c>
      <c r="V61" s="38">
        <f>SUM(G50:G61)</f>
        <v>1</v>
      </c>
      <c r="W61" s="36">
        <f>(V61*100000)/O61</f>
        <v>30.497102775236353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933</v>
      </c>
      <c r="C62" s="29">
        <v>288</v>
      </c>
      <c r="D62" s="7">
        <v>0</v>
      </c>
      <c r="E62" s="7">
        <v>0</v>
      </c>
      <c r="G62" s="31"/>
      <c r="H62" s="31"/>
      <c r="I62" s="31"/>
      <c r="J62" s="31"/>
      <c r="K62" s="31"/>
      <c r="L62" s="31"/>
      <c r="N62" s="20">
        <f>SUM(B62:E62)</f>
        <v>1221</v>
      </c>
      <c r="O62" s="10">
        <f>SUM(N51:N62)</f>
        <v>4500</v>
      </c>
      <c r="P62" s="33">
        <f>SUM(G51:H62)</f>
        <v>1</v>
      </c>
      <c r="Q62" s="36">
        <f>(P62*1000000)/O62</f>
        <v>222.22222222222223</v>
      </c>
      <c r="R62" s="34">
        <f>SUM(B62,D62:E62)</f>
        <v>933</v>
      </c>
      <c r="S62" s="10">
        <f>SUM(R51:R62)</f>
        <v>3258</v>
      </c>
      <c r="T62" s="33">
        <f>SUM(G51:H62)</f>
        <v>1</v>
      </c>
      <c r="U62" s="36">
        <f>(T62*1000000)/S62</f>
        <v>306.93677102516881</v>
      </c>
      <c r="V62" s="38">
        <f>SUM(G51:G62)</f>
        <v>1</v>
      </c>
      <c r="W62" s="36">
        <f>(V62*100000)/O62</f>
        <v>22.222222222222221</v>
      </c>
      <c r="X62" s="41"/>
      <c r="Y62" s="1"/>
      <c r="Z62" s="1"/>
      <c r="AA62" s="1"/>
      <c r="AB62" s="1">
        <v>2</v>
      </c>
    </row>
  </sheetData>
  <phoneticPr fontId="9" type="noConversion"/>
  <conditionalFormatting sqref="G2:L62">
    <cfRule type="cellIs" dxfId="1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7030A0"/>
  </sheetPr>
  <dimension ref="A1:AC65"/>
  <sheetViews>
    <sheetView zoomScale="85" zoomScaleNormal="85" workbookViewId="0">
      <pane ySplit="1" topLeftCell="A59" activePane="bottomLeft" state="frozen"/>
      <selection activeCell="J92" sqref="J92"/>
      <selection pane="bottomLeft" activeCell="T70" sqref="T70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9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  <c r="AC1" s="25" t="s">
        <v>31</v>
      </c>
    </row>
    <row r="2" spans="1:29" ht="15.6">
      <c r="A2" s="5">
        <v>42370</v>
      </c>
      <c r="B2" s="6">
        <v>17548</v>
      </c>
      <c r="C2" s="23">
        <f t="shared" ref="C2:C12" si="0">B2*0.8</f>
        <v>14038.400000000001</v>
      </c>
      <c r="D2" s="23">
        <f t="shared" ref="D2:D12" si="1">B2*0.2</f>
        <v>3509.6000000000004</v>
      </c>
      <c r="E2" s="6">
        <v>664</v>
      </c>
      <c r="F2" s="6">
        <v>0</v>
      </c>
      <c r="G2" s="8"/>
      <c r="H2" s="28">
        <v>2</v>
      </c>
      <c r="I2" s="29"/>
      <c r="J2" s="29"/>
      <c r="K2" s="29"/>
      <c r="L2" s="29"/>
      <c r="M2" s="29"/>
      <c r="N2" s="8"/>
      <c r="O2" s="20">
        <f t="shared" ref="O2:O33" si="2">SUM(C2:F2)</f>
        <v>18212</v>
      </c>
      <c r="P2" s="10">
        <f>O2</f>
        <v>18212</v>
      </c>
      <c r="Q2" s="33">
        <f>SUM(H2:I2)</f>
        <v>2</v>
      </c>
      <c r="R2" s="36">
        <f t="shared" ref="R2:R58" si="3">(Q2*1000000)/P2</f>
        <v>109.81770261366133</v>
      </c>
      <c r="S2" s="34">
        <f>SUM(C2,E2:F2)</f>
        <v>14702.400000000001</v>
      </c>
      <c r="T2" s="10">
        <f>S2</f>
        <v>14702.400000000001</v>
      </c>
      <c r="U2" s="33">
        <f>SUM(H2:I2)</f>
        <v>2</v>
      </c>
      <c r="V2" s="36">
        <f>(U2*1000000)/T2</f>
        <v>136.03221242790292</v>
      </c>
      <c r="W2" s="38">
        <f>H2</f>
        <v>2</v>
      </c>
      <c r="X2" s="36">
        <f>(W2*100000)/P2</f>
        <v>10.981770261366131</v>
      </c>
      <c r="Y2" s="40"/>
      <c r="Z2" s="12"/>
      <c r="AA2" s="12"/>
      <c r="AB2" s="12"/>
      <c r="AC2" s="12"/>
    </row>
    <row r="3" spans="1:29" ht="15.6">
      <c r="A3" s="5">
        <v>42401</v>
      </c>
      <c r="B3" s="6">
        <v>17923</v>
      </c>
      <c r="C3" s="23">
        <f t="shared" si="0"/>
        <v>14338.400000000001</v>
      </c>
      <c r="D3" s="23">
        <f t="shared" si="1"/>
        <v>3584.6000000000004</v>
      </c>
      <c r="E3" s="6">
        <v>548</v>
      </c>
      <c r="F3" s="6">
        <v>0</v>
      </c>
      <c r="G3" s="8"/>
      <c r="H3" s="29"/>
      <c r="I3" s="28">
        <v>1</v>
      </c>
      <c r="J3" s="29"/>
      <c r="K3" s="29"/>
      <c r="L3" s="29"/>
      <c r="M3" s="29"/>
      <c r="N3" s="8"/>
      <c r="O3" s="20">
        <f t="shared" si="2"/>
        <v>18471</v>
      </c>
      <c r="P3" s="10">
        <f>SUM($O$2:O3)</f>
        <v>36683</v>
      </c>
      <c r="Q3" s="33">
        <f>SUM($H$2:I3)</f>
        <v>3</v>
      </c>
      <c r="R3" s="36">
        <f t="shared" si="3"/>
        <v>81.781751765122806</v>
      </c>
      <c r="S3" s="34">
        <f>SUM(C3,E3:F3)</f>
        <v>14886.400000000001</v>
      </c>
      <c r="T3" s="10">
        <f>SUM($S$2:S3)</f>
        <v>29588.800000000003</v>
      </c>
      <c r="U3" s="33">
        <f>SUM($H$2:I3)</f>
        <v>3</v>
      </c>
      <c r="V3" s="36">
        <f t="shared" ref="V3:V58" si="4">(U3*1000000)/T3</f>
        <v>101.38971502730762</v>
      </c>
      <c r="W3" s="38">
        <f>SUM($H$2:H3)</f>
        <v>2</v>
      </c>
      <c r="X3" s="36">
        <f t="shared" ref="X3:X59" si="5">(W3*100000)/P3</f>
        <v>5.4521167843415208</v>
      </c>
      <c r="Y3" s="40"/>
      <c r="Z3" s="12"/>
      <c r="AA3" s="12"/>
      <c r="AB3" s="12"/>
      <c r="AC3" s="12"/>
    </row>
    <row r="4" spans="1:29" ht="15.6">
      <c r="A4" s="5">
        <v>42430</v>
      </c>
      <c r="B4" s="6">
        <v>13618</v>
      </c>
      <c r="C4" s="23">
        <f t="shared" si="0"/>
        <v>10894.400000000001</v>
      </c>
      <c r="D4" s="23">
        <f t="shared" si="1"/>
        <v>2723.6000000000004</v>
      </c>
      <c r="E4" s="6">
        <v>2270</v>
      </c>
      <c r="F4" s="6">
        <v>0</v>
      </c>
      <c r="G4" s="8"/>
      <c r="H4" s="28">
        <v>1</v>
      </c>
      <c r="I4" s="28"/>
      <c r="J4" s="28"/>
      <c r="K4" s="28"/>
      <c r="L4" s="28"/>
      <c r="M4" s="28"/>
      <c r="N4" s="8"/>
      <c r="O4" s="20">
        <f t="shared" si="2"/>
        <v>15888.000000000002</v>
      </c>
      <c r="P4" s="10">
        <f>SUM($O$2:O4)</f>
        <v>52571</v>
      </c>
      <c r="Q4" s="33">
        <f>SUM($H$2:I4)</f>
        <v>4</v>
      </c>
      <c r="R4" s="36">
        <f t="shared" si="3"/>
        <v>76.087576800897835</v>
      </c>
      <c r="S4" s="34">
        <f t="shared" ref="S4:S58" si="6">SUM(C4,E4:F4)</f>
        <v>13164.400000000001</v>
      </c>
      <c r="T4" s="10">
        <f>SUM($S$2:S4)</f>
        <v>42753.200000000004</v>
      </c>
      <c r="U4" s="33">
        <f>SUM($H$2:I4)</f>
        <v>4</v>
      </c>
      <c r="V4" s="36">
        <f t="shared" si="4"/>
        <v>93.560248121778002</v>
      </c>
      <c r="W4" s="38">
        <f>SUM($H$2:H4)</f>
        <v>3</v>
      </c>
      <c r="X4" s="36">
        <f t="shared" si="5"/>
        <v>5.7065682600673373</v>
      </c>
      <c r="Y4" s="40"/>
      <c r="Z4" s="12"/>
      <c r="AA4" s="12"/>
      <c r="AB4" s="12"/>
      <c r="AC4" s="12"/>
    </row>
    <row r="5" spans="1:29" ht="15.6">
      <c r="A5" s="5">
        <v>42461</v>
      </c>
      <c r="B5" s="6">
        <v>17691</v>
      </c>
      <c r="C5" s="23">
        <f t="shared" si="0"/>
        <v>14152.800000000001</v>
      </c>
      <c r="D5" s="23">
        <f t="shared" si="1"/>
        <v>3538.2000000000003</v>
      </c>
      <c r="E5" s="6">
        <v>2868</v>
      </c>
      <c r="F5" s="6">
        <v>0</v>
      </c>
      <c r="G5" s="8"/>
      <c r="H5" s="28">
        <v>2</v>
      </c>
      <c r="I5" s="28">
        <v>1</v>
      </c>
      <c r="J5" s="28"/>
      <c r="K5" s="28"/>
      <c r="L5" s="28"/>
      <c r="M5" s="28"/>
      <c r="N5" s="8"/>
      <c r="O5" s="20">
        <f t="shared" si="2"/>
        <v>20559</v>
      </c>
      <c r="P5" s="10">
        <f>SUM($O$2:O5)</f>
        <v>73130</v>
      </c>
      <c r="Q5" s="33">
        <f>SUM($H$2:I5)</f>
        <v>7</v>
      </c>
      <c r="R5" s="36">
        <f t="shared" si="3"/>
        <v>95.719950772596746</v>
      </c>
      <c r="S5" s="34">
        <f>SUM(C5,E5:F5)</f>
        <v>17020.800000000003</v>
      </c>
      <c r="T5" s="10">
        <f>SUM($S$2:S5)</f>
        <v>59774.000000000007</v>
      </c>
      <c r="U5" s="33">
        <f>SUM($H$2:I5)</f>
        <v>7</v>
      </c>
      <c r="V5" s="36">
        <f t="shared" si="4"/>
        <v>117.10777261016494</v>
      </c>
      <c r="W5" s="38">
        <f>SUM($H$2:H5)</f>
        <v>5</v>
      </c>
      <c r="X5" s="36">
        <f t="shared" si="5"/>
        <v>6.8371393408997676</v>
      </c>
      <c r="Y5" s="40"/>
      <c r="Z5" s="12"/>
      <c r="AA5" s="12"/>
      <c r="AB5" s="12"/>
      <c r="AC5" s="12"/>
    </row>
    <row r="6" spans="1:29" ht="15.6">
      <c r="A6" s="5">
        <v>42491</v>
      </c>
      <c r="B6" s="6">
        <v>15930</v>
      </c>
      <c r="C6" s="23">
        <f t="shared" si="0"/>
        <v>12744</v>
      </c>
      <c r="D6" s="23">
        <f t="shared" si="1"/>
        <v>3186</v>
      </c>
      <c r="E6" s="6">
        <v>5659</v>
      </c>
      <c r="F6" s="6">
        <v>0</v>
      </c>
      <c r="G6" s="8"/>
      <c r="H6" s="28"/>
      <c r="I6" s="28"/>
      <c r="J6" s="28"/>
      <c r="K6" s="28"/>
      <c r="L6" s="28"/>
      <c r="M6" s="28"/>
      <c r="N6" s="8"/>
      <c r="O6" s="20">
        <f t="shared" si="2"/>
        <v>21589</v>
      </c>
      <c r="P6" s="10">
        <f>SUM($O$2:O6)</f>
        <v>94719</v>
      </c>
      <c r="Q6" s="33">
        <f>SUM($H$2:I6)</f>
        <v>7</v>
      </c>
      <c r="R6" s="36">
        <f t="shared" si="3"/>
        <v>73.902807250921143</v>
      </c>
      <c r="S6" s="34">
        <f t="shared" si="6"/>
        <v>18403</v>
      </c>
      <c r="T6" s="10">
        <f>SUM($S$2:S6)</f>
        <v>78177</v>
      </c>
      <c r="U6" s="33">
        <f>SUM($H$2:I6)</f>
        <v>7</v>
      </c>
      <c r="V6" s="36">
        <f t="shared" si="4"/>
        <v>89.540401908489713</v>
      </c>
      <c r="W6" s="38">
        <f>SUM($H$2:H6)</f>
        <v>5</v>
      </c>
      <c r="X6" s="36">
        <f t="shared" si="5"/>
        <v>5.2787719464943672</v>
      </c>
      <c r="Y6" s="40"/>
      <c r="Z6" s="12"/>
      <c r="AA6" s="12"/>
      <c r="AB6" s="12"/>
      <c r="AC6" s="12"/>
    </row>
    <row r="7" spans="1:29" ht="15.6">
      <c r="A7" s="5">
        <v>42522</v>
      </c>
      <c r="B7" s="6">
        <v>18207</v>
      </c>
      <c r="C7" s="23">
        <f t="shared" si="0"/>
        <v>14565.6</v>
      </c>
      <c r="D7" s="23">
        <f t="shared" si="1"/>
        <v>3641.4</v>
      </c>
      <c r="E7" s="6">
        <v>4493</v>
      </c>
      <c r="F7" s="6">
        <v>0</v>
      </c>
      <c r="G7" s="8"/>
      <c r="H7" s="28"/>
      <c r="I7" s="28">
        <v>2</v>
      </c>
      <c r="J7" s="28"/>
      <c r="K7" s="28"/>
      <c r="L7" s="28"/>
      <c r="M7" s="28"/>
      <c r="N7" s="8"/>
      <c r="O7" s="20">
        <f t="shared" si="2"/>
        <v>22700</v>
      </c>
      <c r="P7" s="10">
        <f>SUM($O$2:O7)</f>
        <v>117419</v>
      </c>
      <c r="Q7" s="33">
        <f>SUM($H$2:I7)</f>
        <v>9</v>
      </c>
      <c r="R7" s="36">
        <f t="shared" si="3"/>
        <v>76.648583278685734</v>
      </c>
      <c r="S7" s="34">
        <f t="shared" si="6"/>
        <v>19058.599999999999</v>
      </c>
      <c r="T7" s="10">
        <f>SUM($S$2:S7)</f>
        <v>97235.6</v>
      </c>
      <c r="U7" s="33">
        <f>SUM($H$2:I7)</f>
        <v>9</v>
      </c>
      <c r="V7" s="36">
        <f t="shared" si="4"/>
        <v>92.558692495341205</v>
      </c>
      <c r="W7" s="38">
        <f>SUM($H$2:H7)</f>
        <v>5</v>
      </c>
      <c r="X7" s="36">
        <f t="shared" si="5"/>
        <v>4.2582546265936516</v>
      </c>
      <c r="Y7" s="40"/>
      <c r="Z7" s="12"/>
      <c r="AA7" s="12"/>
      <c r="AB7" s="12"/>
      <c r="AC7" s="12"/>
    </row>
    <row r="8" spans="1:29" ht="15.6">
      <c r="A8" s="5">
        <v>42552</v>
      </c>
      <c r="B8" s="6">
        <v>18573</v>
      </c>
      <c r="C8" s="23">
        <f t="shared" si="0"/>
        <v>14858.400000000001</v>
      </c>
      <c r="D8" s="23">
        <f t="shared" si="1"/>
        <v>3714.6000000000004</v>
      </c>
      <c r="E8" s="6">
        <v>3997</v>
      </c>
      <c r="F8" s="6">
        <v>0</v>
      </c>
      <c r="G8" s="8"/>
      <c r="H8" s="28">
        <v>2</v>
      </c>
      <c r="I8" s="28"/>
      <c r="J8" s="28"/>
      <c r="K8" s="28"/>
      <c r="L8" s="28"/>
      <c r="M8" s="28"/>
      <c r="N8" s="8"/>
      <c r="O8" s="20">
        <f t="shared" si="2"/>
        <v>22570</v>
      </c>
      <c r="P8" s="10">
        <f>SUM($O$2:O8)</f>
        <v>139989</v>
      </c>
      <c r="Q8" s="33">
        <f>SUM($H$2:I8)</f>
        <v>11</v>
      </c>
      <c r="R8" s="36">
        <f t="shared" si="3"/>
        <v>78.577602525912752</v>
      </c>
      <c r="S8" s="34">
        <f t="shared" si="6"/>
        <v>18855.400000000001</v>
      </c>
      <c r="T8" s="10">
        <f>SUM($S$2:S8)</f>
        <v>116091</v>
      </c>
      <c r="U8" s="33">
        <f>SUM($H$2:I8)</f>
        <v>11</v>
      </c>
      <c r="V8" s="36">
        <f t="shared" si="4"/>
        <v>94.753253912878691</v>
      </c>
      <c r="W8" s="38">
        <f>SUM($H$2:H8)</f>
        <v>7</v>
      </c>
      <c r="X8" s="36">
        <f t="shared" si="5"/>
        <v>5.0003928880126294</v>
      </c>
      <c r="Y8" s="40"/>
      <c r="Z8" s="12"/>
      <c r="AA8" s="12"/>
      <c r="AB8" s="12"/>
      <c r="AC8" s="12"/>
    </row>
    <row r="9" spans="1:29" ht="15.6">
      <c r="A9" s="5">
        <v>42583</v>
      </c>
      <c r="B9" s="6">
        <v>21060</v>
      </c>
      <c r="C9" s="23">
        <f t="shared" si="0"/>
        <v>16848</v>
      </c>
      <c r="D9" s="23">
        <f t="shared" si="1"/>
        <v>4212</v>
      </c>
      <c r="E9" s="6">
        <v>4212</v>
      </c>
      <c r="F9" s="6">
        <v>0</v>
      </c>
      <c r="G9" s="8"/>
      <c r="H9" s="28"/>
      <c r="I9" s="28"/>
      <c r="J9" s="28"/>
      <c r="K9" s="28"/>
      <c r="L9" s="28"/>
      <c r="M9" s="28"/>
      <c r="N9" s="8"/>
      <c r="O9" s="20">
        <f t="shared" si="2"/>
        <v>25272</v>
      </c>
      <c r="P9" s="10">
        <f>SUM($O$2:O9)</f>
        <v>165261</v>
      </c>
      <c r="Q9" s="33">
        <f>SUM($H$2:I9)</f>
        <v>11</v>
      </c>
      <c r="R9" s="36">
        <f t="shared" si="3"/>
        <v>66.561378667683243</v>
      </c>
      <c r="S9" s="34">
        <f t="shared" si="6"/>
        <v>21060</v>
      </c>
      <c r="T9" s="10">
        <f>SUM($S$2:S9)</f>
        <v>137151</v>
      </c>
      <c r="U9" s="33">
        <f>SUM($H$2:I9)</f>
        <v>11</v>
      </c>
      <c r="V9" s="36">
        <f t="shared" si="4"/>
        <v>80.203571246290579</v>
      </c>
      <c r="W9" s="38">
        <f>SUM($H$2:H9)</f>
        <v>7</v>
      </c>
      <c r="X9" s="36">
        <f t="shared" si="5"/>
        <v>4.2357240970343879</v>
      </c>
      <c r="Y9" s="40"/>
      <c r="Z9" s="12"/>
      <c r="AA9" s="12"/>
      <c r="AB9" s="12"/>
      <c r="AC9" s="12"/>
    </row>
    <row r="10" spans="1:29" ht="15.6">
      <c r="A10" s="5">
        <v>42614</v>
      </c>
      <c r="B10" s="6">
        <v>26400</v>
      </c>
      <c r="C10" s="23">
        <f t="shared" si="0"/>
        <v>21120</v>
      </c>
      <c r="D10" s="23">
        <f t="shared" si="1"/>
        <v>5280</v>
      </c>
      <c r="E10" s="6">
        <v>6900</v>
      </c>
      <c r="F10" s="6">
        <v>0</v>
      </c>
      <c r="G10" s="8"/>
      <c r="H10" s="28">
        <v>1</v>
      </c>
      <c r="I10" s="28"/>
      <c r="J10" s="28"/>
      <c r="K10" s="28">
        <v>1</v>
      </c>
      <c r="L10" s="28"/>
      <c r="M10" s="28"/>
      <c r="N10" s="8"/>
      <c r="O10" s="20">
        <f t="shared" si="2"/>
        <v>33300</v>
      </c>
      <c r="P10" s="10">
        <f>SUM($O$2:O10)</f>
        <v>198561</v>
      </c>
      <c r="Q10" s="33">
        <f>SUM($H$2:I10)</f>
        <v>12</v>
      </c>
      <c r="R10" s="36">
        <f t="shared" si="3"/>
        <v>60.434828591717405</v>
      </c>
      <c r="S10" s="34">
        <f t="shared" si="6"/>
        <v>28020</v>
      </c>
      <c r="T10" s="10">
        <f>SUM($S$2:S10)</f>
        <v>165171</v>
      </c>
      <c r="U10" s="33">
        <f>SUM($H$2:I10)</f>
        <v>12</v>
      </c>
      <c r="V10" s="36">
        <f t="shared" si="4"/>
        <v>72.651978858274148</v>
      </c>
      <c r="W10" s="38">
        <f>SUM($H$2:H10)</f>
        <v>8</v>
      </c>
      <c r="X10" s="36">
        <f t="shared" si="5"/>
        <v>4.0289885727811603</v>
      </c>
      <c r="Y10" s="40"/>
      <c r="Z10" s="12"/>
      <c r="AA10" s="12"/>
      <c r="AB10" s="12"/>
      <c r="AC10" s="12"/>
    </row>
    <row r="11" spans="1:29" ht="15.6">
      <c r="A11" s="5">
        <v>42644</v>
      </c>
      <c r="B11" s="6">
        <v>17206</v>
      </c>
      <c r="C11" s="23">
        <f t="shared" si="0"/>
        <v>13764.800000000001</v>
      </c>
      <c r="D11" s="23">
        <f t="shared" si="1"/>
        <v>3441.2000000000003</v>
      </c>
      <c r="E11" s="6">
        <v>4554</v>
      </c>
      <c r="F11" s="6">
        <v>0</v>
      </c>
      <c r="G11" s="8"/>
      <c r="H11" s="28"/>
      <c r="I11" s="28"/>
      <c r="J11" s="28"/>
      <c r="K11" s="28"/>
      <c r="L11" s="28"/>
      <c r="M11" s="28"/>
      <c r="N11" s="8"/>
      <c r="O11" s="20">
        <f t="shared" si="2"/>
        <v>21760</v>
      </c>
      <c r="P11" s="10">
        <f>SUM($O$2:O11)</f>
        <v>220321</v>
      </c>
      <c r="Q11" s="33">
        <f>SUM($H$2:I11)</f>
        <v>12</v>
      </c>
      <c r="R11" s="36">
        <f t="shared" si="3"/>
        <v>54.465983723748529</v>
      </c>
      <c r="S11" s="34">
        <f t="shared" si="6"/>
        <v>18318.800000000003</v>
      </c>
      <c r="T11" s="10">
        <f>SUM($S$2:S11)</f>
        <v>183489.8</v>
      </c>
      <c r="U11" s="33">
        <f>SUM($H$2:I11)</f>
        <v>12</v>
      </c>
      <c r="V11" s="36">
        <f t="shared" si="4"/>
        <v>65.39873061063885</v>
      </c>
      <c r="W11" s="38">
        <f>SUM($H$2:H11)</f>
        <v>8</v>
      </c>
      <c r="X11" s="36">
        <f t="shared" si="5"/>
        <v>3.6310655815832353</v>
      </c>
      <c r="Y11" s="40"/>
      <c r="Z11" s="12"/>
      <c r="AA11" s="12"/>
      <c r="AB11" s="12"/>
      <c r="AC11" s="12"/>
    </row>
    <row r="12" spans="1:29" ht="15.6">
      <c r="A12" s="5">
        <v>42675</v>
      </c>
      <c r="B12" s="6">
        <v>19364</v>
      </c>
      <c r="C12" s="23">
        <f t="shared" si="0"/>
        <v>15491.2</v>
      </c>
      <c r="D12" s="23">
        <f t="shared" si="1"/>
        <v>3872.8</v>
      </c>
      <c r="E12" s="6">
        <v>4542</v>
      </c>
      <c r="F12" s="6">
        <v>0</v>
      </c>
      <c r="G12" s="8"/>
      <c r="H12" s="28"/>
      <c r="I12" s="28"/>
      <c r="J12" s="28"/>
      <c r="K12" s="28">
        <v>1</v>
      </c>
      <c r="L12" s="28"/>
      <c r="M12" s="28"/>
      <c r="N12" s="8"/>
      <c r="O12" s="20">
        <f t="shared" si="2"/>
        <v>23906</v>
      </c>
      <c r="P12" s="10">
        <f>SUM($O$2:O12)</f>
        <v>244227</v>
      </c>
      <c r="Q12" s="33">
        <f>SUM($H$2:I12)</f>
        <v>12</v>
      </c>
      <c r="R12" s="36">
        <f t="shared" si="3"/>
        <v>49.134616565735975</v>
      </c>
      <c r="S12" s="34">
        <f t="shared" si="6"/>
        <v>20033.2</v>
      </c>
      <c r="T12" s="10">
        <f>SUM($S$2:S12)</f>
        <v>203523</v>
      </c>
      <c r="U12" s="33">
        <f>SUM($H$2:I12)</f>
        <v>12</v>
      </c>
      <c r="V12" s="36">
        <f t="shared" si="4"/>
        <v>58.961395026606333</v>
      </c>
      <c r="W12" s="38">
        <f>SUM($H$2:H12)</f>
        <v>8</v>
      </c>
      <c r="X12" s="36">
        <f t="shared" si="5"/>
        <v>3.2756411043823985</v>
      </c>
      <c r="Y12" s="40"/>
      <c r="Z12" s="12"/>
      <c r="AA12" s="12"/>
      <c r="AB12" s="12"/>
      <c r="AC12" s="12"/>
    </row>
    <row r="13" spans="1:29" ht="15.6">
      <c r="A13" s="5">
        <v>42705</v>
      </c>
      <c r="B13" s="13">
        <v>18093</v>
      </c>
      <c r="C13" s="23">
        <f>B13*0.8</f>
        <v>14474.400000000001</v>
      </c>
      <c r="D13" s="23">
        <f>B13*0.2</f>
        <v>3618.6000000000004</v>
      </c>
      <c r="E13" s="6">
        <v>3711</v>
      </c>
      <c r="F13" s="6">
        <v>0</v>
      </c>
      <c r="G13" s="8"/>
      <c r="H13" s="28"/>
      <c r="I13" s="28"/>
      <c r="J13" s="28"/>
      <c r="K13" s="28"/>
      <c r="L13" s="28"/>
      <c r="M13" s="28"/>
      <c r="N13" s="8"/>
      <c r="O13" s="20">
        <f t="shared" si="2"/>
        <v>21804</v>
      </c>
      <c r="P13" s="10">
        <f>SUM($O$2:O13)</f>
        <v>266031</v>
      </c>
      <c r="Q13" s="33">
        <f>SUM($H$2:I13)</f>
        <v>12</v>
      </c>
      <c r="R13" s="36">
        <f t="shared" si="3"/>
        <v>45.107525062868611</v>
      </c>
      <c r="S13" s="34">
        <f t="shared" si="6"/>
        <v>18185.400000000001</v>
      </c>
      <c r="T13" s="10">
        <f>SUM($S$2:S13)</f>
        <v>221708.4</v>
      </c>
      <c r="U13" s="33">
        <f>SUM($H$2:I13)</f>
        <v>12</v>
      </c>
      <c r="V13" s="36">
        <f t="shared" si="4"/>
        <v>54.12514816759311</v>
      </c>
      <c r="W13" s="38">
        <f>SUM($H$2:H13)</f>
        <v>8</v>
      </c>
      <c r="X13" s="36">
        <f t="shared" si="5"/>
        <v>3.0071683375245741</v>
      </c>
      <c r="Y13" s="40"/>
      <c r="Z13" s="12"/>
      <c r="AA13" s="12"/>
      <c r="AB13" s="12"/>
      <c r="AC13" s="12"/>
    </row>
    <row r="14" spans="1:29" ht="15.6">
      <c r="A14" s="5">
        <v>42736</v>
      </c>
      <c r="B14" s="6">
        <v>18093</v>
      </c>
      <c r="C14" s="23">
        <f t="shared" ref="C14:C58" si="7">B14*0.8</f>
        <v>14474.400000000001</v>
      </c>
      <c r="D14" s="23">
        <f t="shared" ref="D14:D58" si="8">B14*0.2</f>
        <v>3618.6000000000004</v>
      </c>
      <c r="E14" s="6">
        <v>3711</v>
      </c>
      <c r="F14" s="6">
        <v>0</v>
      </c>
      <c r="G14" s="8"/>
      <c r="H14" s="28"/>
      <c r="I14" s="28"/>
      <c r="J14" s="28">
        <v>1</v>
      </c>
      <c r="K14" s="28">
        <v>1</v>
      </c>
      <c r="L14" s="28"/>
      <c r="M14" s="28"/>
      <c r="N14" s="8"/>
      <c r="O14" s="20">
        <f t="shared" si="2"/>
        <v>21804</v>
      </c>
      <c r="P14" s="10">
        <f t="shared" ref="P14:P58" si="9">SUM(O3:O14)</f>
        <v>269623</v>
      </c>
      <c r="Q14" s="33">
        <f>SUM(H3:I14)</f>
        <v>10</v>
      </c>
      <c r="R14" s="36">
        <f t="shared" si="3"/>
        <v>37.088824024656653</v>
      </c>
      <c r="S14" s="34">
        <f t="shared" si="6"/>
        <v>18185.400000000001</v>
      </c>
      <c r="T14" s="10">
        <f>SUM(S3:S14)</f>
        <v>225191.40000000002</v>
      </c>
      <c r="U14" s="33">
        <f>SUM(H3:I14)</f>
        <v>10</v>
      </c>
      <c r="V14" s="36">
        <f t="shared" si="4"/>
        <v>44.4066691712028</v>
      </c>
      <c r="W14" s="38">
        <f>SUM(H3:H14)</f>
        <v>6</v>
      </c>
      <c r="X14" s="36">
        <f t="shared" si="5"/>
        <v>2.2253294414793992</v>
      </c>
      <c r="Y14" s="40">
        <v>4.25</v>
      </c>
      <c r="Z14" s="12"/>
      <c r="AA14" s="12"/>
      <c r="AB14" s="12"/>
      <c r="AC14" s="12"/>
    </row>
    <row r="15" spans="1:29" ht="15.6">
      <c r="A15" s="5">
        <v>42767</v>
      </c>
      <c r="B15" s="6">
        <v>17540</v>
      </c>
      <c r="C15" s="23">
        <f t="shared" si="7"/>
        <v>14032</v>
      </c>
      <c r="D15" s="23">
        <f t="shared" si="8"/>
        <v>3508</v>
      </c>
      <c r="E15" s="6">
        <v>2113</v>
      </c>
      <c r="F15" s="6">
        <v>0</v>
      </c>
      <c r="G15" s="8"/>
      <c r="H15" s="28">
        <v>1</v>
      </c>
      <c r="I15" s="28"/>
      <c r="J15" s="28"/>
      <c r="K15" s="28"/>
      <c r="L15" s="28"/>
      <c r="M15" s="28"/>
      <c r="N15" s="8"/>
      <c r="O15" s="20">
        <f t="shared" si="2"/>
        <v>19653</v>
      </c>
      <c r="P15" s="10">
        <f t="shared" si="9"/>
        <v>270805</v>
      </c>
      <c r="Q15" s="33">
        <f t="shared" ref="Q15:Q57" si="10">SUM(H4:I15)</f>
        <v>10</v>
      </c>
      <c r="R15" s="36">
        <f t="shared" si="3"/>
        <v>36.926940049112829</v>
      </c>
      <c r="S15" s="34">
        <f t="shared" si="6"/>
        <v>16145</v>
      </c>
      <c r="T15" s="10">
        <f t="shared" ref="T15:T57" si="11">SUM(S4:S15)</f>
        <v>226450</v>
      </c>
      <c r="U15" s="33">
        <f t="shared" ref="U15:U57" si="12">SUM(H4:I15)</f>
        <v>10</v>
      </c>
      <c r="V15" s="36">
        <f t="shared" si="4"/>
        <v>44.159858688452196</v>
      </c>
      <c r="W15" s="38">
        <f t="shared" ref="W15:W58" si="13">SUM(H4:H15)</f>
        <v>7</v>
      </c>
      <c r="X15" s="36">
        <f t="shared" si="5"/>
        <v>2.5848858034378983</v>
      </c>
      <c r="Y15" s="40">
        <v>4.25</v>
      </c>
      <c r="Z15" s="12"/>
      <c r="AA15" s="12"/>
      <c r="AB15" s="12"/>
      <c r="AC15" s="12"/>
    </row>
    <row r="16" spans="1:29" ht="15.6">
      <c r="A16" s="5">
        <v>42795</v>
      </c>
      <c r="B16" s="6">
        <v>17540</v>
      </c>
      <c r="C16" s="23">
        <f t="shared" si="7"/>
        <v>14032</v>
      </c>
      <c r="D16" s="23">
        <f t="shared" si="8"/>
        <v>3508</v>
      </c>
      <c r="E16" s="6">
        <v>2113</v>
      </c>
      <c r="F16" s="6">
        <v>0</v>
      </c>
      <c r="G16" s="8"/>
      <c r="H16" s="28"/>
      <c r="I16" s="28">
        <v>1</v>
      </c>
      <c r="J16" s="28"/>
      <c r="K16" s="28"/>
      <c r="L16" s="28"/>
      <c r="M16" s="28"/>
      <c r="N16" s="8"/>
      <c r="O16" s="20">
        <f t="shared" si="2"/>
        <v>19653</v>
      </c>
      <c r="P16" s="10">
        <f t="shared" si="9"/>
        <v>274570</v>
      </c>
      <c r="Q16" s="33">
        <f t="shared" si="10"/>
        <v>10</v>
      </c>
      <c r="R16" s="36">
        <f t="shared" si="3"/>
        <v>36.420584914593725</v>
      </c>
      <c r="S16" s="34">
        <f t="shared" si="6"/>
        <v>16145</v>
      </c>
      <c r="T16" s="10">
        <f t="shared" si="11"/>
        <v>229430.6</v>
      </c>
      <c r="U16" s="33">
        <f t="shared" si="12"/>
        <v>10</v>
      </c>
      <c r="V16" s="36">
        <f t="shared" si="4"/>
        <v>43.58616505383327</v>
      </c>
      <c r="W16" s="38">
        <f t="shared" si="13"/>
        <v>6</v>
      </c>
      <c r="X16" s="36">
        <f t="shared" si="5"/>
        <v>2.1852350948756238</v>
      </c>
      <c r="Y16" s="40">
        <v>4.25</v>
      </c>
      <c r="Z16" s="12"/>
      <c r="AA16" s="12"/>
      <c r="AB16" s="12"/>
      <c r="AC16" s="12"/>
    </row>
    <row r="17" spans="1:29" ht="15.6">
      <c r="A17" s="5">
        <v>42826</v>
      </c>
      <c r="B17" s="6">
        <v>15663</v>
      </c>
      <c r="C17" s="23">
        <f t="shared" si="7"/>
        <v>12530.400000000001</v>
      </c>
      <c r="D17" s="23">
        <f t="shared" si="8"/>
        <v>3132.6000000000004</v>
      </c>
      <c r="E17" s="6">
        <v>2237</v>
      </c>
      <c r="F17" s="6">
        <v>0</v>
      </c>
      <c r="G17" s="8"/>
      <c r="H17" s="28">
        <v>1</v>
      </c>
      <c r="I17" s="28"/>
      <c r="J17" s="28"/>
      <c r="K17" s="28"/>
      <c r="L17" s="28"/>
      <c r="M17" s="28"/>
      <c r="N17" s="8"/>
      <c r="O17" s="20">
        <f t="shared" si="2"/>
        <v>17900</v>
      </c>
      <c r="P17" s="10">
        <f t="shared" si="9"/>
        <v>271911</v>
      </c>
      <c r="Q17" s="33">
        <f t="shared" si="10"/>
        <v>8</v>
      </c>
      <c r="R17" s="36">
        <f t="shared" si="3"/>
        <v>29.421391558267228</v>
      </c>
      <c r="S17" s="34">
        <f t="shared" si="6"/>
        <v>14767.400000000001</v>
      </c>
      <c r="T17" s="10">
        <f t="shared" si="11"/>
        <v>227177.19999999998</v>
      </c>
      <c r="U17" s="33">
        <f t="shared" si="12"/>
        <v>8</v>
      </c>
      <c r="V17" s="36">
        <f t="shared" si="4"/>
        <v>35.214801485360333</v>
      </c>
      <c r="W17" s="38">
        <f t="shared" si="13"/>
        <v>5</v>
      </c>
      <c r="X17" s="36">
        <f t="shared" si="5"/>
        <v>1.8388369723917017</v>
      </c>
      <c r="Y17" s="40">
        <v>4.25</v>
      </c>
      <c r="Z17" s="12"/>
      <c r="AA17" s="12"/>
      <c r="AB17" s="12"/>
      <c r="AC17" s="12"/>
    </row>
    <row r="18" spans="1:29" ht="15.6">
      <c r="A18" s="5">
        <v>42856</v>
      </c>
      <c r="B18" s="6">
        <v>19103</v>
      </c>
      <c r="C18" s="23">
        <f t="shared" si="7"/>
        <v>15282.400000000001</v>
      </c>
      <c r="D18" s="23">
        <f t="shared" si="8"/>
        <v>3820.6000000000004</v>
      </c>
      <c r="E18" s="6">
        <v>2122</v>
      </c>
      <c r="F18" s="6">
        <v>0</v>
      </c>
      <c r="G18" s="8"/>
      <c r="H18" s="28"/>
      <c r="I18" s="28"/>
      <c r="J18" s="28"/>
      <c r="K18" s="28"/>
      <c r="L18" s="28"/>
      <c r="M18" s="28"/>
      <c r="N18" s="8"/>
      <c r="O18" s="20">
        <f t="shared" si="2"/>
        <v>21225</v>
      </c>
      <c r="P18" s="10">
        <f t="shared" si="9"/>
        <v>271547</v>
      </c>
      <c r="Q18" s="33">
        <f t="shared" si="10"/>
        <v>8</v>
      </c>
      <c r="R18" s="36">
        <f t="shared" si="3"/>
        <v>29.46082998523276</v>
      </c>
      <c r="S18" s="34">
        <f t="shared" si="6"/>
        <v>17404.400000000001</v>
      </c>
      <c r="T18" s="10">
        <f t="shared" si="11"/>
        <v>226178.59999999998</v>
      </c>
      <c r="U18" s="33">
        <f t="shared" si="12"/>
        <v>8</v>
      </c>
      <c r="V18" s="36">
        <f t="shared" si="4"/>
        <v>35.37027817839531</v>
      </c>
      <c r="W18" s="38">
        <f t="shared" si="13"/>
        <v>5</v>
      </c>
      <c r="X18" s="36">
        <f t="shared" si="5"/>
        <v>1.8413018740770475</v>
      </c>
      <c r="Y18" s="40">
        <v>4.25</v>
      </c>
      <c r="Z18" s="12"/>
      <c r="AA18" s="12"/>
      <c r="AB18" s="12"/>
      <c r="AC18" s="12"/>
    </row>
    <row r="19" spans="1:29" ht="15.6">
      <c r="A19" s="5">
        <v>42887</v>
      </c>
      <c r="B19" s="6">
        <v>19500</v>
      </c>
      <c r="C19" s="23">
        <f t="shared" si="7"/>
        <v>15600</v>
      </c>
      <c r="D19" s="23">
        <f t="shared" si="8"/>
        <v>3900</v>
      </c>
      <c r="E19" s="6">
        <v>2860</v>
      </c>
      <c r="F19" s="6">
        <v>0</v>
      </c>
      <c r="G19" s="8"/>
      <c r="H19" s="28"/>
      <c r="I19" s="28"/>
      <c r="J19" s="28"/>
      <c r="K19" s="28">
        <v>1</v>
      </c>
      <c r="L19" s="28"/>
      <c r="M19" s="28"/>
      <c r="N19" s="8"/>
      <c r="O19" s="20">
        <f t="shared" si="2"/>
        <v>22360</v>
      </c>
      <c r="P19" s="10">
        <f t="shared" si="9"/>
        <v>271207</v>
      </c>
      <c r="Q19" s="33">
        <f t="shared" si="10"/>
        <v>6</v>
      </c>
      <c r="R19" s="36">
        <f t="shared" si="3"/>
        <v>22.123322775592076</v>
      </c>
      <c r="S19" s="34">
        <f t="shared" si="6"/>
        <v>18460</v>
      </c>
      <c r="T19" s="10">
        <f t="shared" si="11"/>
        <v>225579.99999999997</v>
      </c>
      <c r="U19" s="33">
        <f t="shared" si="12"/>
        <v>6</v>
      </c>
      <c r="V19" s="36">
        <f t="shared" si="4"/>
        <v>26.598102668676304</v>
      </c>
      <c r="W19" s="38">
        <f t="shared" si="13"/>
        <v>5</v>
      </c>
      <c r="X19" s="36">
        <f t="shared" si="5"/>
        <v>1.8436102312993397</v>
      </c>
      <c r="Y19" s="40">
        <v>4.25</v>
      </c>
      <c r="Z19" s="12"/>
      <c r="AA19" s="12"/>
      <c r="AB19" s="12"/>
      <c r="AC19" s="12"/>
    </row>
    <row r="20" spans="1:29" ht="15.6">
      <c r="A20" s="5">
        <v>42917</v>
      </c>
      <c r="B20" s="6">
        <v>18783</v>
      </c>
      <c r="C20" s="23">
        <f t="shared" si="7"/>
        <v>15026.400000000001</v>
      </c>
      <c r="D20" s="23">
        <f t="shared" si="8"/>
        <v>3756.6000000000004</v>
      </c>
      <c r="E20" s="6">
        <v>2086</v>
      </c>
      <c r="F20" s="6">
        <v>0</v>
      </c>
      <c r="G20" s="8"/>
      <c r="H20" s="28"/>
      <c r="I20" s="28">
        <v>1</v>
      </c>
      <c r="J20" s="28"/>
      <c r="K20" s="28"/>
      <c r="L20" s="28"/>
      <c r="M20" s="28"/>
      <c r="N20" s="8"/>
      <c r="O20" s="20">
        <f t="shared" si="2"/>
        <v>20869</v>
      </c>
      <c r="P20" s="10">
        <f t="shared" si="9"/>
        <v>269506</v>
      </c>
      <c r="Q20" s="33">
        <f t="shared" si="10"/>
        <v>5</v>
      </c>
      <c r="R20" s="36">
        <f t="shared" si="3"/>
        <v>18.552462653892679</v>
      </c>
      <c r="S20" s="34">
        <f t="shared" si="6"/>
        <v>17112.400000000001</v>
      </c>
      <c r="T20" s="10">
        <f t="shared" si="11"/>
        <v>223836.99999999997</v>
      </c>
      <c r="U20" s="33">
        <f t="shared" si="12"/>
        <v>5</v>
      </c>
      <c r="V20" s="36">
        <f t="shared" si="4"/>
        <v>22.337683224846653</v>
      </c>
      <c r="W20" s="38">
        <f t="shared" si="13"/>
        <v>3</v>
      </c>
      <c r="X20" s="36">
        <f t="shared" si="5"/>
        <v>1.1131477592335606</v>
      </c>
      <c r="Y20" s="40">
        <v>4.25</v>
      </c>
      <c r="Z20" s="12"/>
      <c r="AA20" s="12"/>
      <c r="AB20" s="12"/>
      <c r="AC20" s="12"/>
    </row>
    <row r="21" spans="1:29" ht="15.6">
      <c r="A21" s="5">
        <v>42948</v>
      </c>
      <c r="B21" s="6">
        <v>17644</v>
      </c>
      <c r="C21" s="23">
        <f t="shared" si="7"/>
        <v>14115.2</v>
      </c>
      <c r="D21" s="23">
        <f t="shared" si="8"/>
        <v>3528.8</v>
      </c>
      <c r="E21" s="6">
        <v>1192</v>
      </c>
      <c r="F21" s="6">
        <v>0</v>
      </c>
      <c r="G21" s="8"/>
      <c r="H21" s="28"/>
      <c r="I21" s="28"/>
      <c r="J21" s="28"/>
      <c r="K21" s="28"/>
      <c r="L21" s="28"/>
      <c r="M21" s="28"/>
      <c r="N21" s="8"/>
      <c r="O21" s="20">
        <f t="shared" si="2"/>
        <v>18836</v>
      </c>
      <c r="P21" s="10">
        <f t="shared" si="9"/>
        <v>263070</v>
      </c>
      <c r="Q21" s="33">
        <f t="shared" si="10"/>
        <v>5</v>
      </c>
      <c r="R21" s="36">
        <f t="shared" si="3"/>
        <v>19.006348120272172</v>
      </c>
      <c r="S21" s="34">
        <f t="shared" si="6"/>
        <v>15307.2</v>
      </c>
      <c r="T21" s="10">
        <f t="shared" si="11"/>
        <v>218084.19999999998</v>
      </c>
      <c r="U21" s="33">
        <f t="shared" si="12"/>
        <v>5</v>
      </c>
      <c r="V21" s="36">
        <f t="shared" si="4"/>
        <v>22.926924554827909</v>
      </c>
      <c r="W21" s="38">
        <f t="shared" si="13"/>
        <v>3</v>
      </c>
      <c r="X21" s="36">
        <f t="shared" si="5"/>
        <v>1.1403808872163304</v>
      </c>
      <c r="Y21" s="40">
        <v>4.25</v>
      </c>
      <c r="Z21" s="12"/>
      <c r="AA21" s="12"/>
      <c r="AB21" s="12"/>
      <c r="AC21" s="12"/>
    </row>
    <row r="22" spans="1:29" ht="15.6">
      <c r="A22" s="5">
        <v>42979</v>
      </c>
      <c r="B22" s="6">
        <v>17783</v>
      </c>
      <c r="C22" s="23">
        <f t="shared" si="7"/>
        <v>14226.400000000001</v>
      </c>
      <c r="D22" s="23">
        <f t="shared" si="8"/>
        <v>3556.6000000000004</v>
      </c>
      <c r="E22" s="6">
        <v>1978</v>
      </c>
      <c r="F22" s="6">
        <v>0</v>
      </c>
      <c r="G22" s="8"/>
      <c r="H22" s="28"/>
      <c r="I22" s="28"/>
      <c r="J22" s="28"/>
      <c r="K22" s="28"/>
      <c r="L22" s="28"/>
      <c r="M22" s="28"/>
      <c r="N22" s="8"/>
      <c r="O22" s="20">
        <f t="shared" si="2"/>
        <v>19761</v>
      </c>
      <c r="P22" s="10">
        <f t="shared" si="9"/>
        <v>249531</v>
      </c>
      <c r="Q22" s="33">
        <f>SUM(H11:I22)</f>
        <v>4</v>
      </c>
      <c r="R22" s="36">
        <f t="shared" si="3"/>
        <v>16.030072415852139</v>
      </c>
      <c r="S22" s="34">
        <f t="shared" si="6"/>
        <v>16204.400000000001</v>
      </c>
      <c r="T22" s="10">
        <f t="shared" si="11"/>
        <v>206268.6</v>
      </c>
      <c r="U22" s="33">
        <f t="shared" si="12"/>
        <v>4</v>
      </c>
      <c r="V22" s="36">
        <f t="shared" si="4"/>
        <v>19.392190570935178</v>
      </c>
      <c r="W22" s="38">
        <f t="shared" si="13"/>
        <v>2</v>
      </c>
      <c r="X22" s="36">
        <f t="shared" si="5"/>
        <v>0.80150362079260695</v>
      </c>
      <c r="Y22" s="40">
        <v>4.25</v>
      </c>
      <c r="Z22" s="12"/>
      <c r="AA22" s="12"/>
      <c r="AB22" s="12"/>
      <c r="AC22" s="12"/>
    </row>
    <row r="23" spans="1:29" ht="15.6">
      <c r="A23" s="5">
        <v>43009</v>
      </c>
      <c r="B23" s="6">
        <v>15210</v>
      </c>
      <c r="C23" s="23">
        <f t="shared" si="7"/>
        <v>12168</v>
      </c>
      <c r="D23" s="23">
        <f t="shared" si="8"/>
        <v>3042</v>
      </c>
      <c r="E23" s="6">
        <v>1285</v>
      </c>
      <c r="F23" s="6">
        <v>0</v>
      </c>
      <c r="G23" s="8"/>
      <c r="H23" s="28"/>
      <c r="I23" s="28"/>
      <c r="J23" s="28"/>
      <c r="K23" s="28"/>
      <c r="L23" s="28"/>
      <c r="M23" s="28"/>
      <c r="N23" s="8"/>
      <c r="O23" s="20">
        <f t="shared" si="2"/>
        <v>16495</v>
      </c>
      <c r="P23" s="10">
        <f t="shared" si="9"/>
        <v>244266</v>
      </c>
      <c r="Q23" s="33">
        <f t="shared" si="10"/>
        <v>4</v>
      </c>
      <c r="R23" s="36">
        <f t="shared" si="3"/>
        <v>16.37559054473402</v>
      </c>
      <c r="S23" s="34">
        <f t="shared" si="6"/>
        <v>13453</v>
      </c>
      <c r="T23" s="10">
        <f t="shared" si="11"/>
        <v>201402.8</v>
      </c>
      <c r="U23" s="33">
        <f t="shared" si="12"/>
        <v>4</v>
      </c>
      <c r="V23" s="36">
        <f t="shared" si="4"/>
        <v>19.86069707074579</v>
      </c>
      <c r="W23" s="38">
        <f t="shared" si="13"/>
        <v>2</v>
      </c>
      <c r="X23" s="36">
        <f t="shared" si="5"/>
        <v>0.818779527236701</v>
      </c>
      <c r="Y23" s="40">
        <v>4.25</v>
      </c>
      <c r="Z23" s="12"/>
      <c r="AA23" s="12"/>
      <c r="AB23" s="12"/>
      <c r="AC23" s="12"/>
    </row>
    <row r="24" spans="1:29" ht="15.6">
      <c r="A24" s="5">
        <v>43040</v>
      </c>
      <c r="B24" s="6">
        <v>16915</v>
      </c>
      <c r="C24" s="23">
        <f t="shared" si="7"/>
        <v>13532</v>
      </c>
      <c r="D24" s="23">
        <f t="shared" si="8"/>
        <v>3383</v>
      </c>
      <c r="E24" s="6">
        <v>2002</v>
      </c>
      <c r="F24" s="6">
        <v>0</v>
      </c>
      <c r="G24" s="8"/>
      <c r="H24" s="28"/>
      <c r="I24" s="28"/>
      <c r="J24" s="28"/>
      <c r="K24" s="28"/>
      <c r="L24" s="28"/>
      <c r="M24" s="28"/>
      <c r="N24" s="8"/>
      <c r="O24" s="20">
        <f t="shared" si="2"/>
        <v>18917</v>
      </c>
      <c r="P24" s="10">
        <f t="shared" si="9"/>
        <v>239277</v>
      </c>
      <c r="Q24" s="33">
        <f t="shared" si="10"/>
        <v>4</v>
      </c>
      <c r="R24" s="36">
        <f t="shared" si="3"/>
        <v>16.717026709629426</v>
      </c>
      <c r="S24" s="34">
        <f t="shared" si="6"/>
        <v>15534</v>
      </c>
      <c r="T24" s="10">
        <f t="shared" si="11"/>
        <v>196903.6</v>
      </c>
      <c r="U24" s="33">
        <f t="shared" si="12"/>
        <v>4</v>
      </c>
      <c r="V24" s="36">
        <f t="shared" si="4"/>
        <v>20.314509231928721</v>
      </c>
      <c r="W24" s="38">
        <f t="shared" si="13"/>
        <v>2</v>
      </c>
      <c r="X24" s="36">
        <f t="shared" si="5"/>
        <v>0.83585133548147128</v>
      </c>
      <c r="Y24" s="40">
        <v>4.25</v>
      </c>
      <c r="Z24" s="12"/>
      <c r="AA24" s="12"/>
      <c r="AB24" s="12"/>
      <c r="AC24" s="12"/>
    </row>
    <row r="25" spans="1:29" ht="15.6">
      <c r="A25" s="5">
        <v>43070</v>
      </c>
      <c r="B25" s="13">
        <v>17421</v>
      </c>
      <c r="C25" s="23">
        <f t="shared" si="7"/>
        <v>13936.800000000001</v>
      </c>
      <c r="D25" s="23">
        <f t="shared" si="8"/>
        <v>3484.2000000000003</v>
      </c>
      <c r="E25" s="6">
        <v>2589</v>
      </c>
      <c r="F25" s="6">
        <v>0</v>
      </c>
      <c r="G25" s="8"/>
      <c r="H25" s="28"/>
      <c r="I25" s="28"/>
      <c r="J25" s="28"/>
      <c r="K25" s="28"/>
      <c r="L25" s="28"/>
      <c r="M25" s="28"/>
      <c r="N25" s="8"/>
      <c r="O25" s="20">
        <f t="shared" si="2"/>
        <v>20010</v>
      </c>
      <c r="P25" s="10">
        <f t="shared" si="9"/>
        <v>237483</v>
      </c>
      <c r="Q25" s="33">
        <f t="shared" si="10"/>
        <v>4</v>
      </c>
      <c r="R25" s="36">
        <f t="shared" si="3"/>
        <v>16.843310889621574</v>
      </c>
      <c r="S25" s="34">
        <f t="shared" si="6"/>
        <v>16525.800000000003</v>
      </c>
      <c r="T25" s="10">
        <f t="shared" si="11"/>
        <v>195244</v>
      </c>
      <c r="U25" s="33">
        <f t="shared" si="12"/>
        <v>4</v>
      </c>
      <c r="V25" s="36">
        <f t="shared" si="4"/>
        <v>20.487185265616358</v>
      </c>
      <c r="W25" s="38">
        <f t="shared" si="13"/>
        <v>2</v>
      </c>
      <c r="X25" s="36">
        <f t="shared" si="5"/>
        <v>0.84216554448107861</v>
      </c>
      <c r="Y25" s="40">
        <v>4.25</v>
      </c>
      <c r="Z25" s="12"/>
      <c r="AA25" s="12"/>
      <c r="AB25" s="12"/>
      <c r="AC25" s="12"/>
    </row>
    <row r="26" spans="1:29" ht="15.6">
      <c r="A26" s="5">
        <v>43101</v>
      </c>
      <c r="B26" s="6">
        <v>16457</v>
      </c>
      <c r="C26" s="23">
        <f t="shared" si="7"/>
        <v>13165.6</v>
      </c>
      <c r="D26" s="23">
        <f t="shared" si="8"/>
        <v>3291.4</v>
      </c>
      <c r="E26" s="6">
        <v>2137</v>
      </c>
      <c r="F26" s="6">
        <v>0</v>
      </c>
      <c r="G26" s="8"/>
      <c r="H26" s="28"/>
      <c r="I26" s="28"/>
      <c r="J26" s="28"/>
      <c r="K26" s="28"/>
      <c r="L26" s="28"/>
      <c r="M26" s="28"/>
      <c r="N26" s="8"/>
      <c r="O26" s="20">
        <f t="shared" si="2"/>
        <v>18594</v>
      </c>
      <c r="P26" s="10">
        <f t="shared" si="9"/>
        <v>234273</v>
      </c>
      <c r="Q26" s="33">
        <f t="shared" si="10"/>
        <v>4</v>
      </c>
      <c r="R26" s="36">
        <f t="shared" si="3"/>
        <v>17.074097313817639</v>
      </c>
      <c r="S26" s="34">
        <f t="shared" si="6"/>
        <v>15302.6</v>
      </c>
      <c r="T26" s="10">
        <f t="shared" si="11"/>
        <v>192361.20000000004</v>
      </c>
      <c r="U26" s="33">
        <f t="shared" si="12"/>
        <v>4</v>
      </c>
      <c r="V26" s="36">
        <f t="shared" si="4"/>
        <v>20.794214217836025</v>
      </c>
      <c r="W26" s="38">
        <f t="shared" si="13"/>
        <v>2</v>
      </c>
      <c r="X26" s="36">
        <f t="shared" si="5"/>
        <v>0.853704865690882</v>
      </c>
      <c r="Y26" s="40"/>
      <c r="Z26" s="12">
        <v>4</v>
      </c>
      <c r="AA26" s="12"/>
      <c r="AB26" s="12"/>
      <c r="AC26" s="12"/>
    </row>
    <row r="27" spans="1:29" ht="15.6">
      <c r="A27" s="5">
        <v>43132</v>
      </c>
      <c r="B27" s="6">
        <v>17928</v>
      </c>
      <c r="C27" s="23">
        <f t="shared" si="7"/>
        <v>14342.400000000001</v>
      </c>
      <c r="D27" s="23">
        <f t="shared" si="8"/>
        <v>3585.6000000000004</v>
      </c>
      <c r="E27" s="6">
        <v>2182</v>
      </c>
      <c r="F27" s="6">
        <v>0</v>
      </c>
      <c r="G27" s="8"/>
      <c r="H27" s="28"/>
      <c r="I27" s="28"/>
      <c r="J27" s="28"/>
      <c r="K27" s="28"/>
      <c r="L27" s="28"/>
      <c r="M27" s="28">
        <v>1</v>
      </c>
      <c r="N27" s="8"/>
      <c r="O27" s="20">
        <f t="shared" si="2"/>
        <v>20110</v>
      </c>
      <c r="P27" s="10">
        <f t="shared" si="9"/>
        <v>234730</v>
      </c>
      <c r="Q27" s="33">
        <f t="shared" si="10"/>
        <v>3</v>
      </c>
      <c r="R27" s="36">
        <f t="shared" si="3"/>
        <v>12.780641588207729</v>
      </c>
      <c r="S27" s="34">
        <f t="shared" si="6"/>
        <v>16524.400000000001</v>
      </c>
      <c r="T27" s="10">
        <f t="shared" si="11"/>
        <v>192740.60000000003</v>
      </c>
      <c r="U27" s="33">
        <f t="shared" si="12"/>
        <v>3</v>
      </c>
      <c r="V27" s="36">
        <f t="shared" si="4"/>
        <v>15.564961404084036</v>
      </c>
      <c r="W27" s="38">
        <f t="shared" si="13"/>
        <v>1</v>
      </c>
      <c r="X27" s="36">
        <f t="shared" si="5"/>
        <v>0.42602138627359093</v>
      </c>
      <c r="Y27" s="40"/>
      <c r="Z27" s="12">
        <v>4</v>
      </c>
      <c r="AA27" s="12"/>
      <c r="AB27" s="12"/>
      <c r="AC27" s="12"/>
    </row>
    <row r="28" spans="1:29" ht="15.6">
      <c r="A28" s="5">
        <v>43160</v>
      </c>
      <c r="B28" s="6">
        <v>16525</v>
      </c>
      <c r="C28" s="23">
        <f t="shared" si="7"/>
        <v>13220</v>
      </c>
      <c r="D28" s="23">
        <f t="shared" si="8"/>
        <v>3305</v>
      </c>
      <c r="E28" s="6">
        <v>1673</v>
      </c>
      <c r="F28" s="6">
        <v>0</v>
      </c>
      <c r="G28" s="8"/>
      <c r="H28" s="28"/>
      <c r="I28" s="28"/>
      <c r="J28" s="28"/>
      <c r="K28" s="28"/>
      <c r="L28" s="28"/>
      <c r="M28" s="28">
        <v>1</v>
      </c>
      <c r="N28" s="8"/>
      <c r="O28" s="20">
        <f t="shared" si="2"/>
        <v>18198</v>
      </c>
      <c r="P28" s="10">
        <f t="shared" si="9"/>
        <v>233275</v>
      </c>
      <c r="Q28" s="33">
        <f t="shared" si="10"/>
        <v>2</v>
      </c>
      <c r="R28" s="36">
        <f t="shared" si="3"/>
        <v>8.573571964419676</v>
      </c>
      <c r="S28" s="34">
        <f t="shared" si="6"/>
        <v>14893</v>
      </c>
      <c r="T28" s="10">
        <f t="shared" si="11"/>
        <v>191488.60000000003</v>
      </c>
      <c r="U28" s="33">
        <f t="shared" si="12"/>
        <v>2</v>
      </c>
      <c r="V28" s="36">
        <f t="shared" si="4"/>
        <v>10.444485990288715</v>
      </c>
      <c r="W28" s="38">
        <f t="shared" si="13"/>
        <v>1</v>
      </c>
      <c r="X28" s="36">
        <f t="shared" si="5"/>
        <v>0.42867859822098381</v>
      </c>
      <c r="Y28" s="40"/>
      <c r="Z28" s="12">
        <v>4</v>
      </c>
      <c r="AA28" s="12"/>
      <c r="AB28" s="12"/>
      <c r="AC28" s="12"/>
    </row>
    <row r="29" spans="1:29" ht="15.6">
      <c r="A29" s="5">
        <v>43191</v>
      </c>
      <c r="B29" s="6">
        <v>17251</v>
      </c>
      <c r="C29" s="23">
        <f t="shared" si="7"/>
        <v>13800.800000000001</v>
      </c>
      <c r="D29" s="23">
        <f t="shared" si="8"/>
        <v>3450.2000000000003</v>
      </c>
      <c r="E29" s="6">
        <v>2464</v>
      </c>
      <c r="F29" s="6">
        <v>0</v>
      </c>
      <c r="G29" s="8"/>
      <c r="H29" s="28"/>
      <c r="I29" s="28"/>
      <c r="J29" s="28"/>
      <c r="K29" s="28"/>
      <c r="L29" s="28"/>
      <c r="M29" s="28"/>
      <c r="N29" s="8"/>
      <c r="O29" s="20">
        <f t="shared" si="2"/>
        <v>19715</v>
      </c>
      <c r="P29" s="10">
        <f t="shared" si="9"/>
        <v>235090</v>
      </c>
      <c r="Q29" s="33">
        <f t="shared" si="10"/>
        <v>1</v>
      </c>
      <c r="R29" s="36">
        <f t="shared" si="3"/>
        <v>4.2536900761410523</v>
      </c>
      <c r="S29" s="34">
        <f t="shared" si="6"/>
        <v>16264.800000000001</v>
      </c>
      <c r="T29" s="10">
        <f t="shared" si="11"/>
        <v>192985.99999999997</v>
      </c>
      <c r="U29" s="33">
        <f t="shared" si="12"/>
        <v>1</v>
      </c>
      <c r="V29" s="36">
        <f t="shared" si="4"/>
        <v>5.1817230265407863</v>
      </c>
      <c r="W29" s="38">
        <f t="shared" si="13"/>
        <v>0</v>
      </c>
      <c r="X29" s="36">
        <f t="shared" si="5"/>
        <v>0</v>
      </c>
      <c r="Y29" s="40"/>
      <c r="Z29" s="12">
        <v>4</v>
      </c>
      <c r="AA29" s="12"/>
      <c r="AB29" s="12"/>
      <c r="AC29" s="12"/>
    </row>
    <row r="30" spans="1:29" ht="15.6">
      <c r="A30" s="5">
        <v>43221</v>
      </c>
      <c r="B30" s="6">
        <v>19441</v>
      </c>
      <c r="C30" s="23">
        <f t="shared" si="7"/>
        <v>15552.800000000001</v>
      </c>
      <c r="D30" s="23">
        <f t="shared" si="8"/>
        <v>3888.2000000000003</v>
      </c>
      <c r="E30" s="6">
        <v>2108</v>
      </c>
      <c r="F30" s="6">
        <v>0</v>
      </c>
      <c r="G30" s="8"/>
      <c r="H30" s="28"/>
      <c r="I30" s="28"/>
      <c r="J30" s="28"/>
      <c r="K30" s="28"/>
      <c r="L30" s="28"/>
      <c r="M30" s="28"/>
      <c r="N30" s="8"/>
      <c r="O30" s="20">
        <f t="shared" si="2"/>
        <v>21549</v>
      </c>
      <c r="P30" s="10">
        <f t="shared" si="9"/>
        <v>235414</v>
      </c>
      <c r="Q30" s="33">
        <f t="shared" si="10"/>
        <v>1</v>
      </c>
      <c r="R30" s="36">
        <f t="shared" si="3"/>
        <v>4.2478357276967387</v>
      </c>
      <c r="S30" s="34">
        <f t="shared" si="6"/>
        <v>17660.800000000003</v>
      </c>
      <c r="T30" s="10">
        <f t="shared" si="11"/>
        <v>193242.40000000002</v>
      </c>
      <c r="U30" s="33">
        <f t="shared" si="12"/>
        <v>1</v>
      </c>
      <c r="V30" s="36">
        <f t="shared" si="4"/>
        <v>5.1748477559790187</v>
      </c>
      <c r="W30" s="38">
        <f t="shared" si="13"/>
        <v>0</v>
      </c>
      <c r="X30" s="36">
        <f t="shared" si="5"/>
        <v>0</v>
      </c>
      <c r="Y30" s="40"/>
      <c r="Z30" s="12">
        <v>4</v>
      </c>
      <c r="AA30" s="12"/>
      <c r="AB30" s="12"/>
      <c r="AC30" s="12"/>
    </row>
    <row r="31" spans="1:29" ht="15.6">
      <c r="A31" s="5">
        <v>43252</v>
      </c>
      <c r="B31" s="6">
        <v>17959</v>
      </c>
      <c r="C31" s="23">
        <f t="shared" si="7"/>
        <v>14367.2</v>
      </c>
      <c r="D31" s="23">
        <f t="shared" si="8"/>
        <v>3591.8</v>
      </c>
      <c r="E31" s="6">
        <v>2439</v>
      </c>
      <c r="F31" s="6">
        <v>0</v>
      </c>
      <c r="G31" s="8"/>
      <c r="H31" s="28"/>
      <c r="I31" s="28"/>
      <c r="J31" s="28"/>
      <c r="K31" s="28"/>
      <c r="L31" s="28"/>
      <c r="M31" s="28"/>
      <c r="N31" s="8"/>
      <c r="O31" s="20">
        <f t="shared" si="2"/>
        <v>20398</v>
      </c>
      <c r="P31" s="10">
        <f t="shared" si="9"/>
        <v>233452</v>
      </c>
      <c r="Q31" s="33">
        <f t="shared" si="10"/>
        <v>1</v>
      </c>
      <c r="R31" s="36">
        <f t="shared" si="3"/>
        <v>4.2835358017922314</v>
      </c>
      <c r="S31" s="34">
        <f t="shared" si="6"/>
        <v>16806.2</v>
      </c>
      <c r="T31" s="10">
        <f t="shared" si="11"/>
        <v>191588.60000000003</v>
      </c>
      <c r="U31" s="33">
        <f t="shared" si="12"/>
        <v>1</v>
      </c>
      <c r="V31" s="36">
        <f t="shared" si="4"/>
        <v>5.219517236411769</v>
      </c>
      <c r="W31" s="38">
        <f t="shared" si="13"/>
        <v>0</v>
      </c>
      <c r="X31" s="36">
        <f t="shared" si="5"/>
        <v>0</v>
      </c>
      <c r="Y31" s="40"/>
      <c r="Z31" s="12">
        <v>4</v>
      </c>
      <c r="AA31" s="12"/>
      <c r="AB31" s="12"/>
      <c r="AC31" s="12"/>
    </row>
    <row r="32" spans="1:29" ht="15.6">
      <c r="A32" s="5">
        <v>43282</v>
      </c>
      <c r="B32" s="6">
        <v>19388</v>
      </c>
      <c r="C32" s="23">
        <f t="shared" si="7"/>
        <v>15510.400000000001</v>
      </c>
      <c r="D32" s="23">
        <f t="shared" si="8"/>
        <v>3877.6000000000004</v>
      </c>
      <c r="E32" s="6">
        <v>1824</v>
      </c>
      <c r="F32" s="6">
        <v>0</v>
      </c>
      <c r="G32" s="8"/>
      <c r="H32" s="28"/>
      <c r="I32" s="28"/>
      <c r="J32" s="28"/>
      <c r="K32" s="28"/>
      <c r="L32" s="28"/>
      <c r="M32" s="28"/>
      <c r="N32" s="8"/>
      <c r="O32" s="20">
        <f t="shared" si="2"/>
        <v>21212</v>
      </c>
      <c r="P32" s="10">
        <f t="shared" si="9"/>
        <v>233795</v>
      </c>
      <c r="Q32" s="33">
        <f t="shared" si="10"/>
        <v>0</v>
      </c>
      <c r="R32" s="36">
        <f t="shared" si="3"/>
        <v>0</v>
      </c>
      <c r="S32" s="34">
        <f t="shared" si="6"/>
        <v>17334.400000000001</v>
      </c>
      <c r="T32" s="10">
        <f t="shared" si="11"/>
        <v>191810.6</v>
      </c>
      <c r="U32" s="33">
        <f t="shared" si="12"/>
        <v>0</v>
      </c>
      <c r="V32" s="36">
        <f t="shared" si="4"/>
        <v>0</v>
      </c>
      <c r="W32" s="38">
        <f t="shared" si="13"/>
        <v>0</v>
      </c>
      <c r="X32" s="36">
        <f t="shared" si="5"/>
        <v>0</v>
      </c>
      <c r="Y32" s="40"/>
      <c r="Z32" s="12">
        <v>4</v>
      </c>
      <c r="AA32" s="12"/>
      <c r="AB32" s="12"/>
      <c r="AC32" s="12"/>
    </row>
    <row r="33" spans="1:29" ht="15.6">
      <c r="A33" s="5">
        <v>43313</v>
      </c>
      <c r="B33" s="6">
        <v>21272</v>
      </c>
      <c r="C33" s="23">
        <f t="shared" si="7"/>
        <v>17017.600000000002</v>
      </c>
      <c r="D33" s="23">
        <f t="shared" si="8"/>
        <v>4254.4000000000005</v>
      </c>
      <c r="E33" s="6">
        <v>1731</v>
      </c>
      <c r="F33" s="6">
        <v>0</v>
      </c>
      <c r="G33" s="8"/>
      <c r="H33" s="28"/>
      <c r="I33" s="28"/>
      <c r="J33" s="28"/>
      <c r="K33" s="28"/>
      <c r="L33" s="28"/>
      <c r="M33" s="28">
        <v>1</v>
      </c>
      <c r="N33" s="8"/>
      <c r="O33" s="20">
        <f t="shared" si="2"/>
        <v>23003.000000000004</v>
      </c>
      <c r="P33" s="10">
        <f t="shared" si="9"/>
        <v>237962</v>
      </c>
      <c r="Q33" s="33">
        <f t="shared" si="10"/>
        <v>0</v>
      </c>
      <c r="R33" s="36">
        <f t="shared" si="3"/>
        <v>0</v>
      </c>
      <c r="S33" s="34">
        <f t="shared" si="6"/>
        <v>18748.600000000002</v>
      </c>
      <c r="T33" s="10">
        <f t="shared" si="11"/>
        <v>195252.00000000003</v>
      </c>
      <c r="U33" s="33">
        <f t="shared" si="12"/>
        <v>0</v>
      </c>
      <c r="V33" s="36">
        <f t="shared" si="4"/>
        <v>0</v>
      </c>
      <c r="W33" s="38">
        <f t="shared" si="13"/>
        <v>0</v>
      </c>
      <c r="X33" s="36">
        <f t="shared" si="5"/>
        <v>0</v>
      </c>
      <c r="Y33" s="40"/>
      <c r="Z33" s="12">
        <v>4</v>
      </c>
      <c r="AA33" s="12"/>
      <c r="AB33" s="12"/>
      <c r="AC33" s="12"/>
    </row>
    <row r="34" spans="1:29" ht="15.6">
      <c r="A34" s="5">
        <v>43344</v>
      </c>
      <c r="B34" s="6">
        <v>20082</v>
      </c>
      <c r="C34" s="23">
        <f t="shared" si="7"/>
        <v>16065.6</v>
      </c>
      <c r="D34" s="23">
        <f t="shared" si="8"/>
        <v>4016.4</v>
      </c>
      <c r="E34" s="6">
        <v>2390</v>
      </c>
      <c r="F34" s="6">
        <v>0</v>
      </c>
      <c r="H34" s="28"/>
      <c r="I34" s="28"/>
      <c r="J34" s="28"/>
      <c r="K34" s="28"/>
      <c r="L34" s="28"/>
      <c r="M34" s="28"/>
      <c r="O34" s="20">
        <f t="shared" ref="O34:O58" si="14">SUM(C34:F34)</f>
        <v>22472</v>
      </c>
      <c r="P34" s="10">
        <f t="shared" si="9"/>
        <v>240673</v>
      </c>
      <c r="Q34" s="33">
        <f t="shared" si="10"/>
        <v>0</v>
      </c>
      <c r="R34" s="36">
        <f t="shared" si="3"/>
        <v>0</v>
      </c>
      <c r="S34" s="34">
        <f t="shared" si="6"/>
        <v>18455.599999999999</v>
      </c>
      <c r="T34" s="10">
        <f t="shared" si="11"/>
        <v>197503.2</v>
      </c>
      <c r="U34" s="33">
        <f t="shared" si="12"/>
        <v>0</v>
      </c>
      <c r="V34" s="36">
        <f t="shared" si="4"/>
        <v>0</v>
      </c>
      <c r="W34" s="38">
        <f t="shared" si="13"/>
        <v>0</v>
      </c>
      <c r="X34" s="36">
        <f t="shared" si="5"/>
        <v>0</v>
      </c>
      <c r="Y34" s="41"/>
      <c r="Z34" s="1">
        <v>4</v>
      </c>
      <c r="AA34" s="1"/>
      <c r="AB34" s="1"/>
      <c r="AC34" s="1"/>
    </row>
    <row r="35" spans="1:29" ht="15.6">
      <c r="A35" s="5">
        <v>43374</v>
      </c>
      <c r="B35" s="6">
        <v>17519</v>
      </c>
      <c r="C35" s="23">
        <f t="shared" si="7"/>
        <v>14015.2</v>
      </c>
      <c r="D35" s="23">
        <f t="shared" si="8"/>
        <v>3503.8</v>
      </c>
      <c r="E35" s="6">
        <v>1408</v>
      </c>
      <c r="F35" s="6">
        <v>0</v>
      </c>
      <c r="H35" s="28"/>
      <c r="I35" s="28"/>
      <c r="J35" s="28"/>
      <c r="K35" s="28"/>
      <c r="L35" s="28"/>
      <c r="M35" s="28"/>
      <c r="O35" s="20">
        <f t="shared" si="14"/>
        <v>18927</v>
      </c>
      <c r="P35" s="10">
        <f t="shared" si="9"/>
        <v>243105</v>
      </c>
      <c r="Q35" s="33">
        <f t="shared" si="10"/>
        <v>0</v>
      </c>
      <c r="R35" s="36">
        <f t="shared" si="3"/>
        <v>0</v>
      </c>
      <c r="S35" s="34">
        <f t="shared" si="6"/>
        <v>15423.2</v>
      </c>
      <c r="T35" s="10">
        <f t="shared" si="11"/>
        <v>199473.40000000002</v>
      </c>
      <c r="U35" s="33">
        <f t="shared" si="12"/>
        <v>0</v>
      </c>
      <c r="V35" s="36">
        <f t="shared" si="4"/>
        <v>0</v>
      </c>
      <c r="W35" s="38">
        <f t="shared" si="13"/>
        <v>0</v>
      </c>
      <c r="X35" s="36">
        <f t="shared" si="5"/>
        <v>0</v>
      </c>
      <c r="Y35" s="41"/>
      <c r="Z35" s="1">
        <v>4</v>
      </c>
      <c r="AA35" s="1"/>
      <c r="AB35" s="1"/>
      <c r="AC35" s="1"/>
    </row>
    <row r="36" spans="1:29">
      <c r="A36" s="5">
        <v>43405</v>
      </c>
      <c r="B36" s="6">
        <v>20547</v>
      </c>
      <c r="C36" s="23">
        <f t="shared" si="7"/>
        <v>16437.600000000002</v>
      </c>
      <c r="D36" s="23">
        <f t="shared" si="8"/>
        <v>4109.4000000000005</v>
      </c>
      <c r="E36" s="6">
        <v>966</v>
      </c>
      <c r="F36" s="6">
        <v>0</v>
      </c>
      <c r="H36" s="29"/>
      <c r="I36" s="29"/>
      <c r="J36" s="29"/>
      <c r="K36" s="29"/>
      <c r="L36" s="29"/>
      <c r="M36" s="29"/>
      <c r="O36" s="20">
        <f t="shared" si="14"/>
        <v>21513.000000000004</v>
      </c>
      <c r="P36" s="10">
        <f t="shared" si="9"/>
        <v>245701</v>
      </c>
      <c r="Q36" s="33">
        <f t="shared" si="10"/>
        <v>0</v>
      </c>
      <c r="R36" s="36">
        <f t="shared" si="3"/>
        <v>0</v>
      </c>
      <c r="S36" s="34">
        <f t="shared" si="6"/>
        <v>17403.600000000002</v>
      </c>
      <c r="T36" s="10">
        <f t="shared" si="11"/>
        <v>201343.00000000003</v>
      </c>
      <c r="U36" s="33">
        <f t="shared" si="12"/>
        <v>0</v>
      </c>
      <c r="V36" s="36">
        <f t="shared" si="4"/>
        <v>0</v>
      </c>
      <c r="W36" s="38">
        <f t="shared" si="13"/>
        <v>0</v>
      </c>
      <c r="X36" s="36">
        <f t="shared" si="5"/>
        <v>0</v>
      </c>
      <c r="Y36" s="41"/>
      <c r="Z36" s="1">
        <v>4</v>
      </c>
      <c r="AA36" s="1"/>
      <c r="AB36" s="1"/>
      <c r="AC36" s="1"/>
    </row>
    <row r="37" spans="1:29">
      <c r="A37" s="5">
        <v>43435</v>
      </c>
      <c r="B37" s="6">
        <v>18322</v>
      </c>
      <c r="C37" s="23">
        <f t="shared" si="7"/>
        <v>14657.6</v>
      </c>
      <c r="D37" s="23">
        <f t="shared" si="8"/>
        <v>3664.4</v>
      </c>
      <c r="E37" s="6">
        <v>1508</v>
      </c>
      <c r="F37" s="6">
        <v>0</v>
      </c>
      <c r="H37" s="29">
        <v>1</v>
      </c>
      <c r="I37" s="29"/>
      <c r="J37" s="29"/>
      <c r="K37" s="29"/>
      <c r="L37" s="29"/>
      <c r="M37" s="29"/>
      <c r="O37" s="20">
        <f t="shared" si="14"/>
        <v>19830</v>
      </c>
      <c r="P37" s="10">
        <f t="shared" si="9"/>
        <v>245521</v>
      </c>
      <c r="Q37" s="33">
        <f t="shared" si="10"/>
        <v>1</v>
      </c>
      <c r="R37" s="36">
        <f t="shared" si="3"/>
        <v>4.072971354792462</v>
      </c>
      <c r="S37" s="34">
        <f t="shared" si="6"/>
        <v>16165.6</v>
      </c>
      <c r="T37" s="10">
        <f t="shared" si="11"/>
        <v>200982.80000000005</v>
      </c>
      <c r="U37" s="33">
        <f t="shared" si="12"/>
        <v>1</v>
      </c>
      <c r="V37" s="36">
        <f t="shared" si="4"/>
        <v>4.9755501465797058</v>
      </c>
      <c r="W37" s="38">
        <f t="shared" si="13"/>
        <v>1</v>
      </c>
      <c r="X37" s="36">
        <f t="shared" si="5"/>
        <v>0.40729713547924618</v>
      </c>
      <c r="Y37" s="41"/>
      <c r="Z37" s="1">
        <v>4</v>
      </c>
      <c r="AA37" s="1"/>
      <c r="AB37" s="1"/>
      <c r="AC37" s="1"/>
    </row>
    <row r="38" spans="1:29">
      <c r="A38" s="5">
        <v>43466</v>
      </c>
      <c r="B38" s="15">
        <v>15745</v>
      </c>
      <c r="C38" s="23">
        <f t="shared" si="7"/>
        <v>12596</v>
      </c>
      <c r="D38" s="23">
        <f t="shared" si="8"/>
        <v>3149</v>
      </c>
      <c r="E38" s="15">
        <v>1022</v>
      </c>
      <c r="F38" s="15">
        <v>0</v>
      </c>
      <c r="H38" s="29"/>
      <c r="I38" s="29"/>
      <c r="J38" s="29"/>
      <c r="K38" s="29"/>
      <c r="L38" s="29"/>
      <c r="M38" s="29"/>
      <c r="O38" s="20">
        <f t="shared" si="14"/>
        <v>16767</v>
      </c>
      <c r="P38" s="10">
        <f t="shared" si="9"/>
        <v>243694</v>
      </c>
      <c r="Q38" s="33">
        <f t="shared" si="10"/>
        <v>1</v>
      </c>
      <c r="R38" s="36">
        <f t="shared" si="3"/>
        <v>4.1035068569599575</v>
      </c>
      <c r="S38" s="34">
        <f t="shared" si="6"/>
        <v>13618</v>
      </c>
      <c r="T38" s="10">
        <f t="shared" si="11"/>
        <v>199298.20000000004</v>
      </c>
      <c r="U38" s="33">
        <f t="shared" si="12"/>
        <v>1</v>
      </c>
      <c r="V38" s="36">
        <f t="shared" si="4"/>
        <v>5.017606782198734</v>
      </c>
      <c r="W38" s="38">
        <f t="shared" si="13"/>
        <v>1</v>
      </c>
      <c r="X38" s="36">
        <f t="shared" si="5"/>
        <v>0.41035068569599581</v>
      </c>
      <c r="Y38" s="41"/>
      <c r="Z38" s="1"/>
      <c r="AA38" s="1">
        <v>3.5</v>
      </c>
      <c r="AB38" s="1"/>
      <c r="AC38" s="1"/>
    </row>
    <row r="39" spans="1:29">
      <c r="A39" s="5">
        <v>43497</v>
      </c>
      <c r="B39" s="6">
        <v>22097</v>
      </c>
      <c r="C39" s="23">
        <f t="shared" si="7"/>
        <v>17677.600000000002</v>
      </c>
      <c r="D39" s="23">
        <f t="shared" si="8"/>
        <v>4419.4000000000005</v>
      </c>
      <c r="E39" s="6">
        <v>719</v>
      </c>
      <c r="F39" s="6">
        <v>0</v>
      </c>
      <c r="H39" s="29"/>
      <c r="I39" s="29"/>
      <c r="J39" s="29"/>
      <c r="K39" s="29"/>
      <c r="L39" s="29"/>
      <c r="M39" s="29"/>
      <c r="O39" s="20">
        <f t="shared" si="14"/>
        <v>22816.000000000004</v>
      </c>
      <c r="P39" s="10">
        <f t="shared" si="9"/>
        <v>246400</v>
      </c>
      <c r="Q39" s="33">
        <f t="shared" si="10"/>
        <v>1</v>
      </c>
      <c r="R39" s="36">
        <f t="shared" si="3"/>
        <v>4.0584415584415581</v>
      </c>
      <c r="S39" s="34">
        <f t="shared" si="6"/>
        <v>18396.600000000002</v>
      </c>
      <c r="T39" s="10">
        <f t="shared" si="11"/>
        <v>201170.40000000005</v>
      </c>
      <c r="U39" s="33">
        <f t="shared" si="12"/>
        <v>1</v>
      </c>
      <c r="V39" s="36">
        <f t="shared" si="4"/>
        <v>4.9709102333146413</v>
      </c>
      <c r="W39" s="38">
        <f t="shared" si="13"/>
        <v>1</v>
      </c>
      <c r="X39" s="36">
        <f t="shared" si="5"/>
        <v>0.40584415584415584</v>
      </c>
      <c r="Y39" s="41"/>
      <c r="Z39" s="1"/>
      <c r="AA39" s="1">
        <v>3.5</v>
      </c>
      <c r="AB39" s="1"/>
      <c r="AC39" s="1"/>
    </row>
    <row r="40" spans="1:29">
      <c r="A40" s="5">
        <v>43525</v>
      </c>
      <c r="B40" s="6">
        <v>23954</v>
      </c>
      <c r="C40" s="23">
        <f t="shared" si="7"/>
        <v>19163.2</v>
      </c>
      <c r="D40" s="23">
        <f t="shared" si="8"/>
        <v>4790.8</v>
      </c>
      <c r="E40" s="6">
        <v>767</v>
      </c>
      <c r="F40" s="6">
        <v>0</v>
      </c>
      <c r="H40" s="29"/>
      <c r="I40" s="29"/>
      <c r="J40" s="29"/>
      <c r="K40" s="29"/>
      <c r="L40" s="29"/>
      <c r="M40" s="29">
        <v>2</v>
      </c>
      <c r="O40" s="20">
        <f t="shared" si="14"/>
        <v>24721</v>
      </c>
      <c r="P40" s="10">
        <f t="shared" si="9"/>
        <v>252923</v>
      </c>
      <c r="Q40" s="33">
        <f t="shared" si="10"/>
        <v>1</v>
      </c>
      <c r="R40" s="36">
        <f t="shared" si="3"/>
        <v>3.9537724920232642</v>
      </c>
      <c r="S40" s="34">
        <f t="shared" si="6"/>
        <v>19930.2</v>
      </c>
      <c r="T40" s="10">
        <f t="shared" si="11"/>
        <v>206207.60000000003</v>
      </c>
      <c r="U40" s="33">
        <f t="shared" si="12"/>
        <v>1</v>
      </c>
      <c r="V40" s="36">
        <f t="shared" si="4"/>
        <v>4.849481784376521</v>
      </c>
      <c r="W40" s="38">
        <f t="shared" si="13"/>
        <v>1</v>
      </c>
      <c r="X40" s="36">
        <f t="shared" si="5"/>
        <v>0.39537724920232642</v>
      </c>
      <c r="Y40" s="41"/>
      <c r="Z40" s="1"/>
      <c r="AA40" s="1">
        <v>3.5</v>
      </c>
      <c r="AB40" s="1"/>
      <c r="AC40" s="1"/>
    </row>
    <row r="41" spans="1:29">
      <c r="A41" s="5">
        <v>43556</v>
      </c>
      <c r="B41" s="6">
        <v>22648</v>
      </c>
      <c r="C41" s="23">
        <f t="shared" si="7"/>
        <v>18118.400000000001</v>
      </c>
      <c r="D41" s="23">
        <f t="shared" si="8"/>
        <v>4529.6000000000004</v>
      </c>
      <c r="E41" s="6">
        <v>761</v>
      </c>
      <c r="F41" s="6">
        <v>0</v>
      </c>
      <c r="H41" s="29"/>
      <c r="I41" s="29"/>
      <c r="J41" s="29"/>
      <c r="K41" s="29"/>
      <c r="L41" s="29"/>
      <c r="M41" s="29"/>
      <c r="O41" s="20">
        <f t="shared" si="14"/>
        <v>23409</v>
      </c>
      <c r="P41" s="10">
        <f t="shared" si="9"/>
        <v>256617</v>
      </c>
      <c r="Q41" s="33">
        <f t="shared" si="10"/>
        <v>1</v>
      </c>
      <c r="R41" s="36">
        <f t="shared" si="3"/>
        <v>3.896857963424091</v>
      </c>
      <c r="S41" s="34">
        <f t="shared" si="6"/>
        <v>18879.400000000001</v>
      </c>
      <c r="T41" s="10">
        <f t="shared" si="11"/>
        <v>208822.2</v>
      </c>
      <c r="U41" s="33">
        <f t="shared" si="12"/>
        <v>1</v>
      </c>
      <c r="V41" s="36">
        <f t="shared" si="4"/>
        <v>4.788762880574958</v>
      </c>
      <c r="W41" s="38">
        <f t="shared" si="13"/>
        <v>1</v>
      </c>
      <c r="X41" s="36">
        <f t="shared" si="5"/>
        <v>0.38968579634240913</v>
      </c>
      <c r="Y41" s="41"/>
      <c r="Z41" s="1"/>
      <c r="AA41" s="1">
        <v>3.5</v>
      </c>
      <c r="AB41" s="1"/>
      <c r="AC41" s="1"/>
    </row>
    <row r="42" spans="1:29">
      <c r="A42" s="5">
        <v>43586</v>
      </c>
      <c r="B42" s="6">
        <v>19729</v>
      </c>
      <c r="C42" s="23">
        <f t="shared" si="7"/>
        <v>15783.2</v>
      </c>
      <c r="D42" s="23">
        <f t="shared" si="8"/>
        <v>3945.8</v>
      </c>
      <c r="E42" s="6">
        <v>340</v>
      </c>
      <c r="F42" s="6">
        <v>0</v>
      </c>
      <c r="H42" s="29"/>
      <c r="I42" s="29"/>
      <c r="J42" s="29"/>
      <c r="K42" s="29"/>
      <c r="L42" s="29"/>
      <c r="M42" s="29"/>
      <c r="O42" s="20">
        <f t="shared" si="14"/>
        <v>20069</v>
      </c>
      <c r="P42" s="10">
        <f t="shared" si="9"/>
        <v>255137</v>
      </c>
      <c r="Q42" s="33">
        <f t="shared" si="10"/>
        <v>1</v>
      </c>
      <c r="R42" s="36">
        <f t="shared" si="3"/>
        <v>3.9194628768073625</v>
      </c>
      <c r="S42" s="34">
        <f t="shared" si="6"/>
        <v>16123.2</v>
      </c>
      <c r="T42" s="10">
        <f t="shared" si="11"/>
        <v>207284.60000000003</v>
      </c>
      <c r="U42" s="33">
        <f t="shared" si="12"/>
        <v>1</v>
      </c>
      <c r="V42" s="36">
        <f t="shared" si="4"/>
        <v>4.8242850650747808</v>
      </c>
      <c r="W42" s="38">
        <f t="shared" si="13"/>
        <v>1</v>
      </c>
      <c r="X42" s="36">
        <f t="shared" si="5"/>
        <v>0.39194628768073625</v>
      </c>
      <c r="Y42" s="41"/>
      <c r="Z42" s="1"/>
      <c r="AA42" s="1">
        <v>3.5</v>
      </c>
      <c r="AB42" s="1"/>
      <c r="AC42" s="1"/>
    </row>
    <row r="43" spans="1:29">
      <c r="A43" s="5">
        <v>43617</v>
      </c>
      <c r="B43" s="6">
        <v>21635</v>
      </c>
      <c r="C43" s="23">
        <f t="shared" si="7"/>
        <v>17308</v>
      </c>
      <c r="D43" s="23">
        <f t="shared" si="8"/>
        <v>4327</v>
      </c>
      <c r="E43" s="6">
        <v>370</v>
      </c>
      <c r="F43" s="6">
        <v>0</v>
      </c>
      <c r="H43" s="29"/>
      <c r="I43" s="29"/>
      <c r="J43" s="29"/>
      <c r="K43" s="29"/>
      <c r="L43" s="29"/>
      <c r="M43" s="29"/>
      <c r="O43" s="20">
        <f t="shared" si="14"/>
        <v>22005</v>
      </c>
      <c r="P43" s="10">
        <f t="shared" si="9"/>
        <v>256744</v>
      </c>
      <c r="Q43" s="33">
        <f t="shared" si="10"/>
        <v>1</v>
      </c>
      <c r="R43" s="36">
        <f t="shared" si="3"/>
        <v>3.8949303586451873</v>
      </c>
      <c r="S43" s="34">
        <f t="shared" si="6"/>
        <v>17678</v>
      </c>
      <c r="T43" s="10">
        <f t="shared" si="11"/>
        <v>208156.40000000002</v>
      </c>
      <c r="U43" s="33">
        <f t="shared" si="12"/>
        <v>1</v>
      </c>
      <c r="V43" s="36">
        <f t="shared" si="4"/>
        <v>4.8040800090701028</v>
      </c>
      <c r="W43" s="38">
        <f t="shared" si="13"/>
        <v>1</v>
      </c>
      <c r="X43" s="36">
        <f t="shared" si="5"/>
        <v>0.38949303586451872</v>
      </c>
      <c r="Y43" s="41"/>
      <c r="Z43" s="1"/>
      <c r="AA43" s="1">
        <v>3.5</v>
      </c>
      <c r="AB43" s="1"/>
      <c r="AC43" s="1"/>
    </row>
    <row r="44" spans="1:29">
      <c r="A44" s="5">
        <v>43647</v>
      </c>
      <c r="B44" s="6">
        <v>24019</v>
      </c>
      <c r="C44" s="23">
        <f t="shared" si="7"/>
        <v>19215.2</v>
      </c>
      <c r="D44" s="23">
        <f t="shared" si="8"/>
        <v>4803.8</v>
      </c>
      <c r="E44" s="6">
        <v>390</v>
      </c>
      <c r="F44" s="6">
        <v>0</v>
      </c>
      <c r="H44" s="29"/>
      <c r="I44" s="29"/>
      <c r="J44" s="29"/>
      <c r="K44" s="29"/>
      <c r="L44" s="29"/>
      <c r="M44" s="29"/>
      <c r="O44" s="20">
        <f t="shared" si="14"/>
        <v>24409</v>
      </c>
      <c r="P44" s="10">
        <f t="shared" si="9"/>
        <v>259941</v>
      </c>
      <c r="Q44" s="33">
        <f t="shared" si="10"/>
        <v>1</v>
      </c>
      <c r="R44" s="36">
        <f t="shared" si="3"/>
        <v>3.8470268253180531</v>
      </c>
      <c r="S44" s="34">
        <f t="shared" si="6"/>
        <v>19605.2</v>
      </c>
      <c r="T44" s="10">
        <f t="shared" si="11"/>
        <v>210427.20000000004</v>
      </c>
      <c r="U44" s="33">
        <f t="shared" si="12"/>
        <v>1</v>
      </c>
      <c r="V44" s="36">
        <f t="shared" si="4"/>
        <v>4.7522373533459543</v>
      </c>
      <c r="W44" s="38">
        <f t="shared" si="13"/>
        <v>1</v>
      </c>
      <c r="X44" s="36">
        <f t="shared" si="5"/>
        <v>0.38470268253180528</v>
      </c>
      <c r="Y44" s="41"/>
      <c r="Z44" s="1"/>
      <c r="AA44" s="1">
        <v>3.5</v>
      </c>
      <c r="AB44" s="1"/>
      <c r="AC44" s="1"/>
    </row>
    <row r="45" spans="1:29">
      <c r="A45" s="5">
        <v>43678</v>
      </c>
      <c r="B45" s="6">
        <v>24141</v>
      </c>
      <c r="C45" s="23">
        <f t="shared" si="7"/>
        <v>19312.8</v>
      </c>
      <c r="D45" s="23">
        <f t="shared" si="8"/>
        <v>4828.2</v>
      </c>
      <c r="E45" s="6">
        <v>450</v>
      </c>
      <c r="F45" s="6">
        <v>0</v>
      </c>
      <c r="H45" s="29"/>
      <c r="I45" s="29"/>
      <c r="J45" s="29"/>
      <c r="K45" s="29"/>
      <c r="L45" s="29"/>
      <c r="M45" s="29"/>
      <c r="O45" s="20">
        <f t="shared" si="14"/>
        <v>24591</v>
      </c>
      <c r="P45" s="10">
        <f t="shared" si="9"/>
        <v>261529</v>
      </c>
      <c r="Q45" s="33">
        <f t="shared" si="10"/>
        <v>1</v>
      </c>
      <c r="R45" s="36">
        <f t="shared" si="3"/>
        <v>3.8236677385681892</v>
      </c>
      <c r="S45" s="34">
        <f t="shared" si="6"/>
        <v>19762.8</v>
      </c>
      <c r="T45" s="10">
        <f t="shared" si="11"/>
        <v>211441.40000000002</v>
      </c>
      <c r="U45" s="33">
        <f t="shared" si="12"/>
        <v>1</v>
      </c>
      <c r="V45" s="36">
        <f t="shared" si="4"/>
        <v>4.7294427675942359</v>
      </c>
      <c r="W45" s="38">
        <f t="shared" si="13"/>
        <v>1</v>
      </c>
      <c r="X45" s="36">
        <f t="shared" si="5"/>
        <v>0.38236677385681894</v>
      </c>
      <c r="Y45" s="41"/>
      <c r="Z45" s="1"/>
      <c r="AA45" s="1">
        <v>3.5</v>
      </c>
      <c r="AB45" s="1"/>
      <c r="AC45" s="1"/>
    </row>
    <row r="46" spans="1:29">
      <c r="A46" s="5">
        <v>43709</v>
      </c>
      <c r="B46" s="6">
        <v>27000</v>
      </c>
      <c r="C46" s="23">
        <f t="shared" si="7"/>
        <v>21600</v>
      </c>
      <c r="D46" s="23">
        <f t="shared" si="8"/>
        <v>5400</v>
      </c>
      <c r="E46" s="6">
        <v>450</v>
      </c>
      <c r="F46" s="6">
        <v>0</v>
      </c>
      <c r="H46" s="29"/>
      <c r="I46" s="29">
        <v>1</v>
      </c>
      <c r="J46" s="29"/>
      <c r="K46" s="29"/>
      <c r="L46" s="29"/>
      <c r="M46" s="29"/>
      <c r="O46" s="20">
        <f t="shared" si="14"/>
        <v>27450</v>
      </c>
      <c r="P46" s="10">
        <f t="shared" si="9"/>
        <v>266507</v>
      </c>
      <c r="Q46" s="33">
        <f t="shared" si="10"/>
        <v>2</v>
      </c>
      <c r="R46" s="36">
        <f t="shared" si="3"/>
        <v>7.5044933153725797</v>
      </c>
      <c r="S46" s="34">
        <f t="shared" si="6"/>
        <v>22050</v>
      </c>
      <c r="T46" s="10">
        <f t="shared" si="11"/>
        <v>215035.80000000002</v>
      </c>
      <c r="U46" s="33">
        <f t="shared" si="12"/>
        <v>2</v>
      </c>
      <c r="V46" s="36">
        <f t="shared" si="4"/>
        <v>9.3007768938939464</v>
      </c>
      <c r="W46" s="38">
        <f t="shared" si="13"/>
        <v>1</v>
      </c>
      <c r="X46" s="36">
        <f t="shared" si="5"/>
        <v>0.37522466576862895</v>
      </c>
      <c r="Y46" s="41"/>
      <c r="Z46" s="1"/>
      <c r="AA46" s="1">
        <v>3.5</v>
      </c>
      <c r="AB46" s="1"/>
      <c r="AC46" s="1"/>
    </row>
    <row r="47" spans="1:29">
      <c r="A47" s="5">
        <v>43739</v>
      </c>
      <c r="B47" s="6">
        <v>27225</v>
      </c>
      <c r="C47" s="23">
        <f t="shared" si="7"/>
        <v>21780</v>
      </c>
      <c r="D47" s="23">
        <f t="shared" si="8"/>
        <v>5445</v>
      </c>
      <c r="E47" s="6">
        <v>1800</v>
      </c>
      <c r="F47" s="6">
        <v>0</v>
      </c>
      <c r="H47" s="29"/>
      <c r="I47" s="29"/>
      <c r="J47" s="29"/>
      <c r="K47" s="29">
        <v>2</v>
      </c>
      <c r="L47" s="29"/>
      <c r="M47" s="29"/>
      <c r="O47" s="20">
        <f t="shared" si="14"/>
        <v>29025</v>
      </c>
      <c r="P47" s="10">
        <f t="shared" si="9"/>
        <v>276605</v>
      </c>
      <c r="Q47" s="33">
        <f t="shared" si="10"/>
        <v>2</v>
      </c>
      <c r="R47" s="36">
        <f t="shared" si="3"/>
        <v>7.2305272862023466</v>
      </c>
      <c r="S47" s="34">
        <f t="shared" si="6"/>
        <v>23580</v>
      </c>
      <c r="T47" s="10">
        <f t="shared" si="11"/>
        <v>223192.59999999998</v>
      </c>
      <c r="U47" s="33">
        <f t="shared" si="12"/>
        <v>2</v>
      </c>
      <c r="V47" s="36">
        <f t="shared" si="4"/>
        <v>8.9608705664972774</v>
      </c>
      <c r="W47" s="38">
        <f t="shared" si="13"/>
        <v>1</v>
      </c>
      <c r="X47" s="36">
        <f t="shared" si="5"/>
        <v>0.36152636431011731</v>
      </c>
      <c r="Y47" s="41"/>
      <c r="Z47" s="1"/>
      <c r="AA47" s="1">
        <v>3.5</v>
      </c>
      <c r="AB47" s="1"/>
      <c r="AC47" s="1"/>
    </row>
    <row r="48" spans="1:29">
      <c r="A48" s="5">
        <v>43770</v>
      </c>
      <c r="B48" s="6">
        <v>19800</v>
      </c>
      <c r="C48" s="23">
        <f t="shared" si="7"/>
        <v>15840</v>
      </c>
      <c r="D48" s="23">
        <f t="shared" si="8"/>
        <v>3960</v>
      </c>
      <c r="E48" s="6">
        <v>2700</v>
      </c>
      <c r="F48" s="6">
        <v>0</v>
      </c>
      <c r="H48" s="29"/>
      <c r="I48" s="29"/>
      <c r="J48" s="29"/>
      <c r="K48" s="29"/>
      <c r="L48" s="29"/>
      <c r="M48" s="29"/>
      <c r="O48" s="20">
        <f t="shared" si="14"/>
        <v>22500</v>
      </c>
      <c r="P48" s="10">
        <f t="shared" si="9"/>
        <v>277592</v>
      </c>
      <c r="Q48" s="33">
        <f t="shared" si="10"/>
        <v>2</v>
      </c>
      <c r="R48" s="36">
        <f t="shared" si="3"/>
        <v>7.2048185826680884</v>
      </c>
      <c r="S48" s="34">
        <f t="shared" si="6"/>
        <v>18540</v>
      </c>
      <c r="T48" s="10">
        <f t="shared" si="11"/>
        <v>224328.99999999997</v>
      </c>
      <c r="U48" s="33">
        <f t="shared" si="12"/>
        <v>2</v>
      </c>
      <c r="V48" s="36">
        <f t="shared" si="4"/>
        <v>8.9154768219891327</v>
      </c>
      <c r="W48" s="38">
        <f t="shared" si="13"/>
        <v>1</v>
      </c>
      <c r="X48" s="36">
        <f t="shared" si="5"/>
        <v>0.36024092913340444</v>
      </c>
      <c r="Y48" s="41"/>
      <c r="Z48" s="1"/>
      <c r="AA48" s="1">
        <v>3.5</v>
      </c>
      <c r="AB48" s="1"/>
      <c r="AC48" s="1"/>
    </row>
    <row r="49" spans="1:29">
      <c r="A49" s="5">
        <v>43800</v>
      </c>
      <c r="B49" s="6">
        <v>17100</v>
      </c>
      <c r="C49" s="23">
        <f t="shared" si="7"/>
        <v>13680</v>
      </c>
      <c r="D49" s="23">
        <f t="shared" si="8"/>
        <v>3420</v>
      </c>
      <c r="E49" s="6">
        <v>2475</v>
      </c>
      <c r="F49" s="6">
        <v>0</v>
      </c>
      <c r="H49" s="29"/>
      <c r="I49" s="29"/>
      <c r="J49" s="29"/>
      <c r="K49" s="29">
        <v>1</v>
      </c>
      <c r="L49" s="29"/>
      <c r="M49" s="29"/>
      <c r="O49" s="20">
        <f t="shared" si="14"/>
        <v>19575</v>
      </c>
      <c r="P49" s="10">
        <f t="shared" si="9"/>
        <v>277337</v>
      </c>
      <c r="Q49" s="33">
        <f t="shared" si="10"/>
        <v>1</v>
      </c>
      <c r="R49" s="36">
        <f t="shared" si="3"/>
        <v>3.6057215589697731</v>
      </c>
      <c r="S49" s="34">
        <f t="shared" si="6"/>
        <v>16155</v>
      </c>
      <c r="T49" s="10">
        <f t="shared" si="11"/>
        <v>224318.4</v>
      </c>
      <c r="U49" s="33">
        <f t="shared" si="12"/>
        <v>1</v>
      </c>
      <c r="V49" s="36">
        <f t="shared" si="4"/>
        <v>4.4579490581245231</v>
      </c>
      <c r="W49" s="38">
        <f t="shared" si="13"/>
        <v>0</v>
      </c>
      <c r="X49" s="36">
        <f t="shared" si="5"/>
        <v>0</v>
      </c>
      <c r="Y49" s="41"/>
      <c r="Z49" s="1"/>
      <c r="AA49" s="1">
        <v>3.5</v>
      </c>
      <c r="AB49" s="1"/>
      <c r="AC49" s="1"/>
    </row>
    <row r="50" spans="1:29">
      <c r="A50" s="5">
        <v>43831</v>
      </c>
      <c r="B50" s="6">
        <v>17100</v>
      </c>
      <c r="C50" s="23">
        <f t="shared" si="7"/>
        <v>13680</v>
      </c>
      <c r="D50" s="23">
        <f t="shared" si="8"/>
        <v>3420</v>
      </c>
      <c r="E50" s="6">
        <v>2475</v>
      </c>
      <c r="F50" s="6">
        <v>0</v>
      </c>
      <c r="H50" s="29"/>
      <c r="I50" s="29"/>
      <c r="J50" s="29"/>
      <c r="K50" s="29"/>
      <c r="L50" s="29"/>
      <c r="M50" s="29"/>
      <c r="O50" s="20">
        <f t="shared" si="14"/>
        <v>19575</v>
      </c>
      <c r="P50" s="10">
        <f t="shared" si="9"/>
        <v>280145</v>
      </c>
      <c r="Q50" s="33">
        <f t="shared" si="10"/>
        <v>1</v>
      </c>
      <c r="R50" s="36">
        <f t="shared" si="3"/>
        <v>3.5695800389084225</v>
      </c>
      <c r="S50" s="34">
        <f t="shared" si="6"/>
        <v>16155</v>
      </c>
      <c r="T50" s="10">
        <f t="shared" si="11"/>
        <v>226855.40000000002</v>
      </c>
      <c r="U50" s="33">
        <f t="shared" si="12"/>
        <v>1</v>
      </c>
      <c r="V50" s="36">
        <f t="shared" si="4"/>
        <v>4.4080943191125268</v>
      </c>
      <c r="W50" s="38">
        <f t="shared" si="13"/>
        <v>0</v>
      </c>
      <c r="X50" s="36">
        <f t="shared" si="5"/>
        <v>0</v>
      </c>
      <c r="Y50" s="41"/>
      <c r="Z50" s="1"/>
      <c r="AA50" s="1"/>
      <c r="AB50" s="1">
        <v>3</v>
      </c>
      <c r="AC50" s="1"/>
    </row>
    <row r="51" spans="1:29">
      <c r="A51" s="5">
        <v>43862</v>
      </c>
      <c r="B51" s="6">
        <v>16875</v>
      </c>
      <c r="C51" s="23">
        <f t="shared" si="7"/>
        <v>13500</v>
      </c>
      <c r="D51" s="23">
        <f t="shared" si="8"/>
        <v>3375</v>
      </c>
      <c r="E51" s="6">
        <v>1125</v>
      </c>
      <c r="F51" s="6">
        <v>0</v>
      </c>
      <c r="H51" s="29"/>
      <c r="I51" s="29"/>
      <c r="J51" s="29"/>
      <c r="K51" s="29"/>
      <c r="L51" s="29"/>
      <c r="M51" s="29"/>
      <c r="O51" s="20">
        <f t="shared" si="14"/>
        <v>18000</v>
      </c>
      <c r="P51" s="10">
        <f t="shared" si="9"/>
        <v>275329</v>
      </c>
      <c r="Q51" s="33">
        <f t="shared" si="10"/>
        <v>1</v>
      </c>
      <c r="R51" s="36">
        <f t="shared" si="3"/>
        <v>3.6320184215974343</v>
      </c>
      <c r="S51" s="34">
        <f t="shared" si="6"/>
        <v>14625</v>
      </c>
      <c r="T51" s="10">
        <f t="shared" si="11"/>
        <v>223083.8</v>
      </c>
      <c r="U51" s="33">
        <f t="shared" si="12"/>
        <v>1</v>
      </c>
      <c r="V51" s="36">
        <f t="shared" si="4"/>
        <v>4.4826204323218448</v>
      </c>
      <c r="W51" s="38">
        <f t="shared" si="13"/>
        <v>0</v>
      </c>
      <c r="X51" s="36">
        <f t="shared" si="5"/>
        <v>0</v>
      </c>
      <c r="Y51" s="41"/>
      <c r="Z51" s="1"/>
      <c r="AA51" s="1"/>
      <c r="AB51" s="1">
        <v>3</v>
      </c>
      <c r="AC51" s="1"/>
    </row>
    <row r="52" spans="1:29">
      <c r="A52" s="5">
        <v>43891</v>
      </c>
      <c r="B52" s="6">
        <v>19125</v>
      </c>
      <c r="C52" s="23">
        <f t="shared" si="7"/>
        <v>15300</v>
      </c>
      <c r="D52" s="23">
        <f t="shared" si="8"/>
        <v>3825</v>
      </c>
      <c r="E52" s="6">
        <v>1575</v>
      </c>
      <c r="F52" s="6">
        <v>0</v>
      </c>
      <c r="H52" s="29"/>
      <c r="I52" s="29"/>
      <c r="J52" s="29"/>
      <c r="K52" s="29"/>
      <c r="L52" s="29"/>
      <c r="M52" s="29">
        <v>1</v>
      </c>
      <c r="O52" s="20">
        <f t="shared" si="14"/>
        <v>20700</v>
      </c>
      <c r="P52" s="10">
        <f t="shared" si="9"/>
        <v>271308</v>
      </c>
      <c r="Q52" s="33">
        <f t="shared" si="10"/>
        <v>1</v>
      </c>
      <c r="R52" s="36">
        <f t="shared" si="3"/>
        <v>3.6858478187152608</v>
      </c>
      <c r="S52" s="34">
        <f t="shared" si="6"/>
        <v>16875</v>
      </c>
      <c r="T52" s="10">
        <f t="shared" si="11"/>
        <v>220028.6</v>
      </c>
      <c r="U52" s="33">
        <f t="shared" si="12"/>
        <v>1</v>
      </c>
      <c r="V52" s="36">
        <f t="shared" si="4"/>
        <v>4.544863713171833</v>
      </c>
      <c r="W52" s="38">
        <f t="shared" si="13"/>
        <v>0</v>
      </c>
      <c r="X52" s="36">
        <f t="shared" si="5"/>
        <v>0</v>
      </c>
      <c r="Y52" s="41"/>
      <c r="Z52" s="1"/>
      <c r="AA52" s="1"/>
      <c r="AB52" s="1">
        <v>3</v>
      </c>
      <c r="AC52" s="1"/>
    </row>
    <row r="53" spans="1:29">
      <c r="A53" s="5">
        <v>43922</v>
      </c>
      <c r="B53" s="6">
        <v>16650</v>
      </c>
      <c r="C53" s="23">
        <f t="shared" si="7"/>
        <v>13320</v>
      </c>
      <c r="D53" s="23">
        <f t="shared" si="8"/>
        <v>3330</v>
      </c>
      <c r="E53" s="6">
        <v>3150</v>
      </c>
      <c r="F53" s="6">
        <v>0</v>
      </c>
      <c r="H53" s="29"/>
      <c r="I53" s="29"/>
      <c r="J53" s="29"/>
      <c r="K53" s="29"/>
      <c r="L53" s="29"/>
      <c r="M53" s="29"/>
      <c r="O53" s="20">
        <f t="shared" si="14"/>
        <v>19800</v>
      </c>
      <c r="P53" s="10">
        <f t="shared" si="9"/>
        <v>267699</v>
      </c>
      <c r="Q53" s="33">
        <f t="shared" si="10"/>
        <v>1</v>
      </c>
      <c r="R53" s="36">
        <f t="shared" si="3"/>
        <v>3.7355387954381598</v>
      </c>
      <c r="S53" s="34">
        <f t="shared" si="6"/>
        <v>16470</v>
      </c>
      <c r="T53" s="10">
        <f t="shared" si="11"/>
        <v>217619.20000000001</v>
      </c>
      <c r="U53" s="33">
        <f t="shared" si="12"/>
        <v>1</v>
      </c>
      <c r="V53" s="36">
        <f t="shared" si="4"/>
        <v>4.5951827779901775</v>
      </c>
      <c r="W53" s="38">
        <f t="shared" si="13"/>
        <v>0</v>
      </c>
      <c r="X53" s="36">
        <f t="shared" si="5"/>
        <v>0</v>
      </c>
      <c r="Y53" s="41"/>
      <c r="Z53" s="1"/>
      <c r="AA53" s="1"/>
      <c r="AB53" s="1">
        <v>3</v>
      </c>
      <c r="AC53" s="1"/>
    </row>
    <row r="54" spans="1:29">
      <c r="A54" s="5">
        <v>43952</v>
      </c>
      <c r="B54" s="6">
        <v>14625</v>
      </c>
      <c r="C54" s="23">
        <f t="shared" si="7"/>
        <v>11700</v>
      </c>
      <c r="D54" s="23">
        <f t="shared" si="8"/>
        <v>2925</v>
      </c>
      <c r="E54" s="6">
        <v>2925</v>
      </c>
      <c r="F54" s="6">
        <v>0</v>
      </c>
      <c r="H54" s="29"/>
      <c r="I54" s="29"/>
      <c r="J54" s="29"/>
      <c r="K54" s="29"/>
      <c r="L54" s="29"/>
      <c r="M54" s="29">
        <v>1</v>
      </c>
      <c r="O54" s="20">
        <f t="shared" si="14"/>
        <v>17550</v>
      </c>
      <c r="P54" s="10">
        <f t="shared" si="9"/>
        <v>265180</v>
      </c>
      <c r="Q54" s="33">
        <f t="shared" si="10"/>
        <v>1</v>
      </c>
      <c r="R54" s="36">
        <f t="shared" si="3"/>
        <v>3.7710234557658948</v>
      </c>
      <c r="S54" s="34">
        <f t="shared" si="6"/>
        <v>14625</v>
      </c>
      <c r="T54" s="10">
        <f t="shared" si="11"/>
        <v>216121</v>
      </c>
      <c r="U54" s="33">
        <f t="shared" si="12"/>
        <v>1</v>
      </c>
      <c r="V54" s="36">
        <f t="shared" si="4"/>
        <v>4.6270376316970587</v>
      </c>
      <c r="W54" s="38">
        <f t="shared" si="13"/>
        <v>0</v>
      </c>
      <c r="X54" s="36">
        <f t="shared" si="5"/>
        <v>0</v>
      </c>
      <c r="Y54" s="41"/>
      <c r="Z54" s="1"/>
      <c r="AA54" s="1"/>
      <c r="AB54" s="1">
        <v>3</v>
      </c>
      <c r="AC54" s="1"/>
    </row>
    <row r="55" spans="1:29">
      <c r="A55" s="5">
        <v>43983</v>
      </c>
      <c r="B55" s="6">
        <v>14925</v>
      </c>
      <c r="C55" s="23">
        <f t="shared" si="7"/>
        <v>11940</v>
      </c>
      <c r="D55" s="23">
        <f t="shared" si="8"/>
        <v>2985</v>
      </c>
      <c r="E55" s="6">
        <v>2250</v>
      </c>
      <c r="F55" s="6">
        <v>0</v>
      </c>
      <c r="H55" s="29"/>
      <c r="I55" s="29"/>
      <c r="J55" s="29"/>
      <c r="K55" s="29"/>
      <c r="L55" s="29"/>
      <c r="M55" s="29"/>
      <c r="O55" s="20">
        <f t="shared" si="14"/>
        <v>17175</v>
      </c>
      <c r="P55" s="10">
        <f t="shared" si="9"/>
        <v>260350</v>
      </c>
      <c r="Q55" s="33">
        <f t="shared" si="10"/>
        <v>1</v>
      </c>
      <c r="R55" s="36">
        <f t="shared" si="3"/>
        <v>3.8409832917226812</v>
      </c>
      <c r="S55" s="34">
        <f t="shared" si="6"/>
        <v>14190</v>
      </c>
      <c r="T55" s="10">
        <f t="shared" si="11"/>
        <v>212633</v>
      </c>
      <c r="U55" s="33">
        <f t="shared" si="12"/>
        <v>1</v>
      </c>
      <c r="V55" s="36">
        <f t="shared" si="4"/>
        <v>4.7029388664976741</v>
      </c>
      <c r="W55" s="38">
        <f t="shared" si="13"/>
        <v>0</v>
      </c>
      <c r="X55" s="36">
        <f t="shared" si="5"/>
        <v>0</v>
      </c>
      <c r="Y55" s="41"/>
      <c r="Z55" s="1"/>
      <c r="AA55" s="1"/>
      <c r="AB55" s="1">
        <v>3</v>
      </c>
      <c r="AC55" s="1"/>
    </row>
    <row r="56" spans="1:29">
      <c r="A56" s="5">
        <v>44013</v>
      </c>
      <c r="B56" s="6">
        <v>13725</v>
      </c>
      <c r="C56" s="23">
        <f t="shared" si="7"/>
        <v>10980</v>
      </c>
      <c r="D56" s="23">
        <f t="shared" si="8"/>
        <v>2745</v>
      </c>
      <c r="E56" s="6">
        <v>2475</v>
      </c>
      <c r="F56" s="6">
        <v>0</v>
      </c>
      <c r="H56" s="29"/>
      <c r="I56" s="29">
        <v>1</v>
      </c>
      <c r="J56" s="29"/>
      <c r="K56" s="29"/>
      <c r="L56" s="29">
        <v>1</v>
      </c>
      <c r="M56" s="29"/>
      <c r="O56" s="20">
        <f t="shared" si="14"/>
        <v>16200</v>
      </c>
      <c r="P56" s="10">
        <f t="shared" si="9"/>
        <v>252141</v>
      </c>
      <c r="Q56" s="33">
        <f t="shared" si="10"/>
        <v>2</v>
      </c>
      <c r="R56" s="36">
        <f t="shared" si="3"/>
        <v>7.9320697546214225</v>
      </c>
      <c r="S56" s="34">
        <f t="shared" si="6"/>
        <v>13455</v>
      </c>
      <c r="T56" s="10">
        <f t="shared" si="11"/>
        <v>206482.8</v>
      </c>
      <c r="U56" s="33">
        <f t="shared" si="12"/>
        <v>2</v>
      </c>
      <c r="V56" s="36">
        <f t="shared" si="4"/>
        <v>9.6860368030654378</v>
      </c>
      <c r="W56" s="38">
        <f t="shared" si="13"/>
        <v>0</v>
      </c>
      <c r="X56" s="36">
        <f t="shared" si="5"/>
        <v>0</v>
      </c>
      <c r="Y56" s="41"/>
      <c r="Z56" s="1"/>
      <c r="AA56" s="1"/>
      <c r="AB56" s="1">
        <v>3</v>
      </c>
      <c r="AC56" s="1"/>
    </row>
    <row r="57" spans="1:29">
      <c r="A57" s="5">
        <v>44044</v>
      </c>
      <c r="B57" s="6">
        <v>15975</v>
      </c>
      <c r="C57" s="23">
        <f t="shared" si="7"/>
        <v>12780</v>
      </c>
      <c r="D57" s="23">
        <f t="shared" si="8"/>
        <v>3195</v>
      </c>
      <c r="E57" s="6">
        <v>2450</v>
      </c>
      <c r="F57" s="6">
        <v>0</v>
      </c>
      <c r="H57" s="29"/>
      <c r="I57" s="29"/>
      <c r="J57" s="29"/>
      <c r="K57" s="29"/>
      <c r="L57" s="29"/>
      <c r="M57" s="29"/>
      <c r="O57" s="20">
        <f t="shared" si="14"/>
        <v>18425</v>
      </c>
      <c r="P57" s="10">
        <f t="shared" si="9"/>
        <v>245975</v>
      </c>
      <c r="Q57" s="33">
        <f t="shared" si="10"/>
        <v>2</v>
      </c>
      <c r="R57" s="36">
        <f t="shared" si="3"/>
        <v>8.1309076125622521</v>
      </c>
      <c r="S57" s="34">
        <f t="shared" si="6"/>
        <v>15230</v>
      </c>
      <c r="T57" s="10">
        <f t="shared" si="11"/>
        <v>201950</v>
      </c>
      <c r="U57" s="33">
        <f t="shared" si="12"/>
        <v>2</v>
      </c>
      <c r="V57" s="36">
        <f t="shared" si="4"/>
        <v>9.9034414459024518</v>
      </c>
      <c r="W57" s="38">
        <f t="shared" si="13"/>
        <v>0</v>
      </c>
      <c r="X57" s="36">
        <f t="shared" si="5"/>
        <v>0</v>
      </c>
      <c r="Y57" s="41"/>
      <c r="Z57" s="1"/>
      <c r="AA57" s="1"/>
      <c r="AB57" s="1">
        <v>3</v>
      </c>
      <c r="AC57" s="1"/>
    </row>
    <row r="58" spans="1:29">
      <c r="A58" s="5">
        <v>44075</v>
      </c>
      <c r="B58" s="6">
        <v>14179</v>
      </c>
      <c r="C58" s="21">
        <f t="shared" si="7"/>
        <v>11343.2</v>
      </c>
      <c r="D58" s="21">
        <f t="shared" si="8"/>
        <v>2835.8</v>
      </c>
      <c r="E58" s="6">
        <v>2025</v>
      </c>
      <c r="F58" s="6">
        <v>0</v>
      </c>
      <c r="H58" s="29"/>
      <c r="I58" s="29"/>
      <c r="J58" s="29"/>
      <c r="K58" s="29">
        <v>1</v>
      </c>
      <c r="L58" s="29"/>
      <c r="M58" s="29"/>
      <c r="O58" s="20">
        <f t="shared" si="14"/>
        <v>16204</v>
      </c>
      <c r="P58" s="10">
        <f t="shared" si="9"/>
        <v>234729</v>
      </c>
      <c r="Q58" s="33">
        <f t="shared" ref="Q58:Q65" si="15">SUM(H47:I58)</f>
        <v>1</v>
      </c>
      <c r="R58" s="36">
        <f t="shared" si="3"/>
        <v>4.2602320122353863</v>
      </c>
      <c r="S58" s="34">
        <f t="shared" si="6"/>
        <v>13368.2</v>
      </c>
      <c r="T58" s="10">
        <f t="shared" ref="T58:T65" si="16">SUM(S47:S58)</f>
        <v>193268.2</v>
      </c>
      <c r="U58" s="33">
        <f t="shared" ref="U58:U65" si="17">SUM(H47:I58)</f>
        <v>1</v>
      </c>
      <c r="V58" s="36">
        <f t="shared" si="4"/>
        <v>5.1741569487375569</v>
      </c>
      <c r="W58" s="38">
        <f t="shared" si="13"/>
        <v>0</v>
      </c>
      <c r="X58" s="36">
        <f t="shared" si="5"/>
        <v>0</v>
      </c>
      <c r="Y58" s="41"/>
      <c r="Z58" s="1"/>
      <c r="AA58" s="1"/>
      <c r="AB58" s="1">
        <v>3</v>
      </c>
      <c r="AC58" s="1"/>
    </row>
    <row r="59" spans="1:29">
      <c r="A59" s="5">
        <v>44105</v>
      </c>
      <c r="B59" s="6">
        <v>13500</v>
      </c>
      <c r="C59" s="21">
        <f t="shared" ref="C59:C65" si="18">B59*0.8</f>
        <v>10800</v>
      </c>
      <c r="D59" s="21">
        <f t="shared" ref="D59:D65" si="19">B59*0.2</f>
        <v>2700</v>
      </c>
      <c r="E59" s="6">
        <v>5850</v>
      </c>
      <c r="F59" s="6">
        <v>0</v>
      </c>
      <c r="H59" s="29">
        <v>1</v>
      </c>
      <c r="I59" s="29"/>
      <c r="J59" s="29"/>
      <c r="K59" s="29">
        <v>2</v>
      </c>
      <c r="L59" s="29"/>
      <c r="M59" s="29"/>
      <c r="O59" s="20">
        <f t="shared" ref="O59:O65" si="20">SUM(C59:F59)</f>
        <v>19350</v>
      </c>
      <c r="P59" s="10">
        <f t="shared" ref="P59:P65" si="21">SUM(O48:O59)</f>
        <v>225054</v>
      </c>
      <c r="Q59" s="33">
        <f t="shared" si="15"/>
        <v>2</v>
      </c>
      <c r="R59" s="36">
        <f t="shared" ref="R59:R65" si="22">(Q59*1000000)/P59</f>
        <v>8.8867560674327049</v>
      </c>
      <c r="S59" s="34">
        <f t="shared" ref="S59:S65" si="23">SUM(C59,E59:F59)</f>
        <v>16650</v>
      </c>
      <c r="T59" s="10">
        <f t="shared" si="16"/>
        <v>186338.2</v>
      </c>
      <c r="U59" s="33">
        <f t="shared" si="17"/>
        <v>2</v>
      </c>
      <c r="V59" s="36">
        <f t="shared" ref="V59:V65" si="24">(U59*1000000)/T59</f>
        <v>10.733172264194888</v>
      </c>
      <c r="W59" s="38">
        <f t="shared" ref="W59:W65" si="25">SUM(H48:H59)</f>
        <v>1</v>
      </c>
      <c r="X59" s="36">
        <f t="shared" si="5"/>
        <v>0.44433780337163525</v>
      </c>
      <c r="Y59" s="41"/>
      <c r="Z59" s="1"/>
      <c r="AA59" s="1"/>
      <c r="AB59" s="1">
        <v>3</v>
      </c>
      <c r="AC59" s="1"/>
    </row>
    <row r="60" spans="1:29">
      <c r="A60" s="5">
        <v>44136</v>
      </c>
      <c r="B60" s="6">
        <v>16425</v>
      </c>
      <c r="C60" s="21">
        <f t="shared" si="18"/>
        <v>13140</v>
      </c>
      <c r="D60" s="21">
        <f t="shared" si="19"/>
        <v>3285</v>
      </c>
      <c r="E60" s="6">
        <v>2925</v>
      </c>
      <c r="F60" s="6">
        <v>0</v>
      </c>
      <c r="H60" s="29"/>
      <c r="I60" s="29"/>
      <c r="J60" s="29"/>
      <c r="K60" s="29"/>
      <c r="L60" s="29"/>
      <c r="M60" s="29">
        <v>1</v>
      </c>
      <c r="O60" s="20">
        <f t="shared" si="20"/>
        <v>19350</v>
      </c>
      <c r="P60" s="10">
        <f t="shared" si="21"/>
        <v>221904</v>
      </c>
      <c r="Q60" s="33">
        <f t="shared" si="15"/>
        <v>2</v>
      </c>
      <c r="R60" s="36">
        <f t="shared" si="22"/>
        <v>9.0129064820823412</v>
      </c>
      <c r="S60" s="34">
        <f t="shared" si="23"/>
        <v>16065</v>
      </c>
      <c r="T60" s="10">
        <f t="shared" si="16"/>
        <v>183863.2</v>
      </c>
      <c r="U60" s="33">
        <f t="shared" si="17"/>
        <v>2</v>
      </c>
      <c r="V60" s="36">
        <f t="shared" si="24"/>
        <v>10.87765251556592</v>
      </c>
      <c r="W60" s="38">
        <f t="shared" si="25"/>
        <v>1</v>
      </c>
      <c r="X60" s="36">
        <f t="shared" ref="X60:X65" si="26">(W60*100000)/P60</f>
        <v>0.45064532410411712</v>
      </c>
      <c r="Y60" s="41"/>
      <c r="Z60" s="1"/>
      <c r="AA60" s="1"/>
      <c r="AB60" s="1">
        <v>3</v>
      </c>
      <c r="AC60" s="1"/>
    </row>
    <row r="61" spans="1:29">
      <c r="A61" s="5">
        <v>44166</v>
      </c>
      <c r="B61" s="6">
        <v>15300</v>
      </c>
      <c r="C61" s="21">
        <f t="shared" si="18"/>
        <v>12240</v>
      </c>
      <c r="D61" s="21">
        <f t="shared" si="19"/>
        <v>3060</v>
      </c>
      <c r="E61" s="6">
        <v>2025</v>
      </c>
      <c r="F61" s="6">
        <v>0</v>
      </c>
      <c r="H61" s="29"/>
      <c r="I61" s="29">
        <v>1</v>
      </c>
      <c r="J61" s="29"/>
      <c r="K61" s="29"/>
      <c r="L61" s="29"/>
      <c r="M61" s="29"/>
      <c r="O61" s="20">
        <f t="shared" si="20"/>
        <v>17325</v>
      </c>
      <c r="P61" s="10">
        <f t="shared" si="21"/>
        <v>219654</v>
      </c>
      <c r="Q61" s="33">
        <f t="shared" si="15"/>
        <v>3</v>
      </c>
      <c r="R61" s="36">
        <f t="shared" si="22"/>
        <v>13.657843699636702</v>
      </c>
      <c r="S61" s="34">
        <f t="shared" si="23"/>
        <v>14265</v>
      </c>
      <c r="T61" s="10">
        <f t="shared" si="16"/>
        <v>181973.2</v>
      </c>
      <c r="U61" s="33">
        <f t="shared" si="17"/>
        <v>3</v>
      </c>
      <c r="V61" s="36">
        <f t="shared" si="24"/>
        <v>16.485944084073918</v>
      </c>
      <c r="W61" s="38">
        <f t="shared" si="25"/>
        <v>1</v>
      </c>
      <c r="X61" s="36">
        <f t="shared" si="26"/>
        <v>0.4552614566545567</v>
      </c>
      <c r="Y61" s="41"/>
      <c r="Z61" s="1"/>
      <c r="AA61" s="1"/>
      <c r="AB61" s="1">
        <v>3</v>
      </c>
      <c r="AC61" s="1"/>
    </row>
    <row r="62" spans="1:29">
      <c r="A62" s="5">
        <v>44197</v>
      </c>
      <c r="B62" s="6">
        <v>15301</v>
      </c>
      <c r="C62" s="21">
        <f t="shared" si="18"/>
        <v>12240.800000000001</v>
      </c>
      <c r="D62" s="21">
        <f t="shared" si="19"/>
        <v>3060.2000000000003</v>
      </c>
      <c r="E62" s="6">
        <v>2025</v>
      </c>
      <c r="F62" s="6">
        <v>0</v>
      </c>
      <c r="H62" s="29"/>
      <c r="I62" s="29"/>
      <c r="J62" s="29"/>
      <c r="K62" s="29"/>
      <c r="L62" s="29">
        <v>1</v>
      </c>
      <c r="M62" s="29"/>
      <c r="O62" s="20">
        <f t="shared" si="20"/>
        <v>17326</v>
      </c>
      <c r="P62" s="10">
        <f t="shared" si="21"/>
        <v>217405</v>
      </c>
      <c r="Q62" s="33">
        <f t="shared" si="15"/>
        <v>3</v>
      </c>
      <c r="R62" s="36">
        <f t="shared" si="22"/>
        <v>13.799130654768749</v>
      </c>
      <c r="S62" s="34">
        <f t="shared" si="23"/>
        <v>14265.800000000001</v>
      </c>
      <c r="T62" s="10">
        <f t="shared" si="16"/>
        <v>180084</v>
      </c>
      <c r="U62" s="33">
        <f t="shared" si="17"/>
        <v>3</v>
      </c>
      <c r="V62" s="36">
        <f t="shared" si="24"/>
        <v>16.658892516825482</v>
      </c>
      <c r="W62" s="38">
        <f t="shared" si="25"/>
        <v>1</v>
      </c>
      <c r="X62" s="36">
        <f t="shared" si="26"/>
        <v>0.45997102182562499</v>
      </c>
      <c r="Y62" s="41"/>
      <c r="Z62" s="1"/>
      <c r="AA62" s="1"/>
      <c r="AB62" s="1"/>
      <c r="AC62" s="1">
        <v>2</v>
      </c>
    </row>
    <row r="63" spans="1:29">
      <c r="A63" s="5">
        <v>44228</v>
      </c>
      <c r="B63" s="6">
        <v>15302</v>
      </c>
      <c r="C63" s="21">
        <f t="shared" si="18"/>
        <v>12241.6</v>
      </c>
      <c r="D63" s="21">
        <f t="shared" si="19"/>
        <v>3060.4</v>
      </c>
      <c r="E63" s="6">
        <v>2025</v>
      </c>
      <c r="F63" s="6">
        <v>0</v>
      </c>
      <c r="H63" s="29"/>
      <c r="I63" s="29"/>
      <c r="J63" s="29"/>
      <c r="K63" s="29"/>
      <c r="L63" s="29">
        <v>1</v>
      </c>
      <c r="M63" s="29">
        <v>1</v>
      </c>
      <c r="O63" s="20">
        <f t="shared" si="20"/>
        <v>17327</v>
      </c>
      <c r="P63" s="10">
        <f t="shared" si="21"/>
        <v>216732</v>
      </c>
      <c r="Q63" s="33">
        <f t="shared" si="15"/>
        <v>3</v>
      </c>
      <c r="R63" s="36">
        <f t="shared" si="22"/>
        <v>13.841979956813022</v>
      </c>
      <c r="S63" s="34">
        <f t="shared" si="23"/>
        <v>14266.6</v>
      </c>
      <c r="T63" s="10">
        <f t="shared" si="16"/>
        <v>179725.6</v>
      </c>
      <c r="U63" s="33">
        <f t="shared" si="17"/>
        <v>3</v>
      </c>
      <c r="V63" s="36">
        <f t="shared" si="24"/>
        <v>16.692112865390349</v>
      </c>
      <c r="W63" s="38">
        <f t="shared" si="25"/>
        <v>1</v>
      </c>
      <c r="X63" s="36">
        <f t="shared" si="26"/>
        <v>0.46139933189376742</v>
      </c>
      <c r="Y63" s="41"/>
      <c r="Z63" s="1"/>
      <c r="AA63" s="1"/>
      <c r="AB63" s="1"/>
      <c r="AC63" s="1">
        <v>2</v>
      </c>
    </row>
    <row r="64" spans="1:29">
      <c r="A64" s="5">
        <v>44256</v>
      </c>
      <c r="B64" s="6">
        <v>15303</v>
      </c>
      <c r="C64" s="21">
        <f t="shared" si="18"/>
        <v>12242.400000000001</v>
      </c>
      <c r="D64" s="21">
        <f t="shared" si="19"/>
        <v>3060.6000000000004</v>
      </c>
      <c r="E64" s="6">
        <v>2025</v>
      </c>
      <c r="F64" s="6">
        <v>0</v>
      </c>
      <c r="H64" s="29"/>
      <c r="I64" s="29"/>
      <c r="J64" s="29"/>
      <c r="K64" s="29"/>
      <c r="L64" s="29"/>
      <c r="M64" s="29">
        <v>1</v>
      </c>
      <c r="O64" s="20">
        <f t="shared" si="20"/>
        <v>17328</v>
      </c>
      <c r="P64" s="10">
        <f t="shared" si="21"/>
        <v>213360</v>
      </c>
      <c r="Q64" s="33">
        <f t="shared" si="15"/>
        <v>3</v>
      </c>
      <c r="R64" s="36">
        <f t="shared" si="22"/>
        <v>14.060742407199101</v>
      </c>
      <c r="S64" s="34">
        <f t="shared" si="23"/>
        <v>14267.400000000001</v>
      </c>
      <c r="T64" s="10">
        <f t="shared" si="16"/>
        <v>177118</v>
      </c>
      <c r="U64" s="33">
        <f t="shared" si="17"/>
        <v>3</v>
      </c>
      <c r="V64" s="36">
        <f t="shared" si="24"/>
        <v>16.937860635282693</v>
      </c>
      <c r="W64" s="38">
        <f t="shared" si="25"/>
        <v>1</v>
      </c>
      <c r="X64" s="36">
        <f t="shared" si="26"/>
        <v>0.46869141357330335</v>
      </c>
      <c r="Y64" s="41"/>
      <c r="Z64" s="1"/>
      <c r="AA64" s="1"/>
      <c r="AB64" s="1"/>
      <c r="AC64" s="1">
        <v>2</v>
      </c>
    </row>
    <row r="65" spans="1:29">
      <c r="A65" s="5">
        <v>44287</v>
      </c>
      <c r="B65" s="6">
        <v>15304</v>
      </c>
      <c r="C65" s="21">
        <f t="shared" si="18"/>
        <v>12243.2</v>
      </c>
      <c r="D65" s="21">
        <f t="shared" si="19"/>
        <v>3060.8</v>
      </c>
      <c r="E65" s="6">
        <v>2025</v>
      </c>
      <c r="F65" s="6">
        <v>0</v>
      </c>
      <c r="H65" s="29"/>
      <c r="I65" s="29"/>
      <c r="J65" s="29"/>
      <c r="K65" s="29"/>
      <c r="L65" s="29"/>
      <c r="M65" s="29"/>
      <c r="O65" s="20">
        <f t="shared" si="20"/>
        <v>17329</v>
      </c>
      <c r="P65" s="10">
        <f t="shared" si="21"/>
        <v>210889</v>
      </c>
      <c r="Q65" s="33">
        <f t="shared" si="15"/>
        <v>3</v>
      </c>
      <c r="R65" s="36">
        <f t="shared" si="22"/>
        <v>14.22549303187933</v>
      </c>
      <c r="S65" s="34">
        <f t="shared" si="23"/>
        <v>14268.2</v>
      </c>
      <c r="T65" s="10">
        <f t="shared" si="16"/>
        <v>174916.2</v>
      </c>
      <c r="U65" s="33">
        <f t="shared" si="17"/>
        <v>3</v>
      </c>
      <c r="V65" s="36">
        <f t="shared" si="24"/>
        <v>17.151070055260746</v>
      </c>
      <c r="W65" s="38">
        <f t="shared" si="25"/>
        <v>1</v>
      </c>
      <c r="X65" s="36">
        <f t="shared" si="26"/>
        <v>0.47418310106264433</v>
      </c>
      <c r="Y65" s="41"/>
      <c r="Z65" s="1"/>
      <c r="AA65" s="1"/>
      <c r="AB65" s="1"/>
      <c r="AC65" s="1">
        <v>2</v>
      </c>
    </row>
  </sheetData>
  <phoneticPr fontId="9" type="noConversion"/>
  <conditionalFormatting sqref="H2:M65">
    <cfRule type="cellIs" dxfId="12" priority="1" operator="greaterThan">
      <formula>0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B0F0"/>
  </sheetPr>
  <dimension ref="A1:AC80"/>
  <sheetViews>
    <sheetView zoomScale="85" zoomScaleNormal="85" workbookViewId="0">
      <pane ySplit="1" topLeftCell="A72" activePane="bottomLeft" state="frozen"/>
      <selection activeCell="O89" sqref="O89"/>
      <selection pane="bottomLeft" activeCell="O101" sqref="O101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/>
      <c r="C62" s="29"/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/>
      <c r="C63" s="29"/>
      <c r="D63" s="7"/>
      <c r="E63" s="7"/>
      <c r="G63" s="31"/>
      <c r="H63" s="31"/>
      <c r="I63" s="31"/>
      <c r="J63" s="31"/>
      <c r="K63" s="31"/>
      <c r="L63" s="31"/>
      <c r="N63" s="20"/>
      <c r="O63" s="10"/>
      <c r="P63" s="33"/>
      <c r="Q63" s="36"/>
      <c r="R63" s="34"/>
      <c r="S63" s="10"/>
      <c r="T63" s="33"/>
      <c r="U63" s="36"/>
      <c r="V63" s="38"/>
      <c r="W63" s="36"/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/>
      <c r="C64" s="29"/>
      <c r="D64" s="7"/>
      <c r="E64" s="7"/>
      <c r="G64" s="31"/>
      <c r="H64" s="31"/>
      <c r="I64" s="31"/>
      <c r="J64" s="31"/>
      <c r="K64" s="31"/>
      <c r="L64" s="31"/>
      <c r="N64" s="20"/>
      <c r="O64" s="10"/>
      <c r="P64" s="33"/>
      <c r="Q64" s="36"/>
      <c r="R64" s="34"/>
      <c r="S64" s="10"/>
      <c r="T64" s="33"/>
      <c r="U64" s="36"/>
      <c r="V64" s="38"/>
      <c r="W64" s="36"/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/>
      <c r="C65" s="29"/>
      <c r="D65" s="7"/>
      <c r="E65" s="7"/>
      <c r="G65" s="31"/>
      <c r="H65" s="31"/>
      <c r="I65" s="31"/>
      <c r="J65" s="31"/>
      <c r="K65" s="31"/>
      <c r="L65" s="31"/>
      <c r="N65" s="20"/>
      <c r="O65" s="10"/>
      <c r="P65" s="33"/>
      <c r="Q65" s="36"/>
      <c r="R65" s="34"/>
      <c r="S65" s="10"/>
      <c r="T65" s="33"/>
      <c r="U65" s="36"/>
      <c r="V65" s="38"/>
      <c r="W65" s="36"/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/>
      <c r="C66" s="29"/>
      <c r="D66" s="7"/>
      <c r="E66" s="7"/>
      <c r="G66" s="31"/>
      <c r="H66" s="31"/>
      <c r="I66" s="31"/>
      <c r="J66" s="31"/>
      <c r="K66" s="31"/>
      <c r="L66" s="31"/>
      <c r="N66" s="20"/>
      <c r="O66" s="10"/>
      <c r="P66" s="33"/>
      <c r="Q66" s="36"/>
      <c r="R66" s="34"/>
      <c r="S66" s="10"/>
      <c r="T66" s="33"/>
      <c r="U66" s="36"/>
      <c r="V66" s="38"/>
      <c r="W66" s="36"/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/>
      <c r="C67" s="29"/>
      <c r="D67" s="7"/>
      <c r="E67" s="7"/>
      <c r="G67" s="31"/>
      <c r="H67" s="31"/>
      <c r="I67" s="31"/>
      <c r="J67" s="31"/>
      <c r="K67" s="31"/>
      <c r="L67" s="31"/>
      <c r="N67" s="20"/>
      <c r="O67" s="10"/>
      <c r="P67" s="33"/>
      <c r="Q67" s="36"/>
      <c r="R67" s="34"/>
      <c r="S67" s="10"/>
      <c r="T67" s="33"/>
      <c r="U67" s="36"/>
      <c r="V67" s="38"/>
      <c r="W67" s="36"/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/>
      <c r="C68" s="29"/>
      <c r="D68" s="7"/>
      <c r="E68" s="7"/>
      <c r="G68" s="31"/>
      <c r="H68" s="31"/>
      <c r="I68" s="31"/>
      <c r="J68" s="31"/>
      <c r="K68" s="31"/>
      <c r="L68" s="31"/>
      <c r="N68" s="20"/>
      <c r="O68" s="10"/>
      <c r="P68" s="33"/>
      <c r="Q68" s="36"/>
      <c r="R68" s="34"/>
      <c r="S68" s="10"/>
      <c r="T68" s="33"/>
      <c r="U68" s="36"/>
      <c r="V68" s="38"/>
      <c r="W68" s="36"/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/>
      <c r="E69" s="7"/>
      <c r="G69" s="31"/>
      <c r="H69" s="31"/>
      <c r="I69" s="31"/>
      <c r="J69" s="31"/>
      <c r="K69" s="31"/>
      <c r="L69" s="31"/>
      <c r="N69" s="20"/>
      <c r="O69" s="10"/>
      <c r="P69" s="33"/>
      <c r="Q69" s="36"/>
      <c r="R69" s="34"/>
      <c r="S69" s="10"/>
      <c r="T69" s="33"/>
      <c r="U69" s="36"/>
      <c r="V69" s="38"/>
      <c r="W69" s="36"/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/>
      <c r="E70" s="7"/>
      <c r="G70" s="31"/>
      <c r="H70" s="31"/>
      <c r="I70" s="31"/>
      <c r="J70" s="31"/>
      <c r="K70" s="31"/>
      <c r="L70" s="31"/>
      <c r="N70" s="20"/>
      <c r="O70" s="10"/>
      <c r="P70" s="33"/>
      <c r="Q70" s="36"/>
      <c r="R70" s="34"/>
      <c r="S70" s="10"/>
      <c r="T70" s="33"/>
      <c r="U70" s="36"/>
      <c r="V70" s="38"/>
      <c r="W70" s="36"/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/>
      <c r="E71" s="7"/>
      <c r="G71" s="31"/>
      <c r="H71" s="31"/>
      <c r="I71" s="31"/>
      <c r="J71" s="31"/>
      <c r="K71" s="31"/>
      <c r="L71" s="31"/>
      <c r="N71" s="20"/>
      <c r="O71" s="10"/>
      <c r="P71" s="33"/>
      <c r="Q71" s="36"/>
      <c r="R71" s="34"/>
      <c r="S71" s="10"/>
      <c r="T71" s="33"/>
      <c r="U71" s="36"/>
      <c r="V71" s="38"/>
      <c r="W71" s="36"/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>
        <f>'GA2001'!E72</f>
        <v>0</v>
      </c>
      <c r="E72" s="7">
        <f>'GA2001'!F72</f>
        <v>0</v>
      </c>
      <c r="G72" s="31">
        <f>'GA2001'!H72</f>
        <v>0</v>
      </c>
      <c r="H72" s="31">
        <f>'GA2001'!I72</f>
        <v>0</v>
      </c>
      <c r="I72" s="31">
        <f>'GA2001'!J72</f>
        <v>0</v>
      </c>
      <c r="J72" s="31">
        <f>'GA2001'!K72</f>
        <v>0</v>
      </c>
      <c r="K72" s="31">
        <f>'GA2001'!L72</f>
        <v>0</v>
      </c>
      <c r="L72" s="31">
        <f>'GA2001'!M72</f>
        <v>0</v>
      </c>
      <c r="N72" s="20">
        <f t="shared" ref="N72:N73" si="0">SUM(B72:E72)</f>
        <v>0</v>
      </c>
      <c r="O72" s="10">
        <f t="shared" ref="O72:O73" si="1">SUM(N61:N72)</f>
        <v>0</v>
      </c>
      <c r="P72" s="33">
        <f t="shared" ref="P72:P73" si="2">SUM(G61:H72)</f>
        <v>0</v>
      </c>
      <c r="Q72" s="36" t="e">
        <f t="shared" ref="Q72:Q73" si="3">(P72*1000000)/O72</f>
        <v>#DIV/0!</v>
      </c>
      <c r="R72" s="34">
        <f t="shared" ref="R72:R73" si="4">SUM(B72,D72:E72)</f>
        <v>0</v>
      </c>
      <c r="S72" s="10">
        <f t="shared" ref="S72:S73" si="5">SUM(R61:R72)</f>
        <v>0</v>
      </c>
      <c r="T72" s="33">
        <f t="shared" ref="T72:T73" si="6">SUM(G61:H72)</f>
        <v>0</v>
      </c>
      <c r="U72" s="36" t="e">
        <f t="shared" ref="U72:U73" si="7">(T72*1000000)/S72</f>
        <v>#DIV/0!</v>
      </c>
      <c r="V72" s="38">
        <f t="shared" ref="V72:V73" si="8">SUM(G61:G72)</f>
        <v>0</v>
      </c>
      <c r="W72" s="36" t="e">
        <f t="shared" ref="W72:W73" si="9">(V72*100000)/O72</f>
        <v>#DIV/0!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/>
      <c r="C73" s="29"/>
      <c r="D73" s="7">
        <f>'GA2001'!E73</f>
        <v>0</v>
      </c>
      <c r="E73" s="7">
        <f>'GA2001'!F73</f>
        <v>0</v>
      </c>
      <c r="G73" s="31">
        <f>'GA2001'!H73</f>
        <v>0</v>
      </c>
      <c r="H73" s="31">
        <f>'GA2001'!I73</f>
        <v>0</v>
      </c>
      <c r="I73" s="31">
        <f>'GA2001'!J73</f>
        <v>0</v>
      </c>
      <c r="J73" s="31">
        <f>'GA2001'!K73</f>
        <v>0</v>
      </c>
      <c r="K73" s="31">
        <f>'GA2001'!L73</f>
        <v>0</v>
      </c>
      <c r="L73" s="31">
        <f>'GA2001'!M73</f>
        <v>0</v>
      </c>
      <c r="N73" s="20">
        <f t="shared" si="0"/>
        <v>0</v>
      </c>
      <c r="O73" s="10">
        <f t="shared" si="1"/>
        <v>0</v>
      </c>
      <c r="P73" s="33">
        <f t="shared" si="2"/>
        <v>0</v>
      </c>
      <c r="Q73" s="36" t="e">
        <f t="shared" si="3"/>
        <v>#DIV/0!</v>
      </c>
      <c r="R73" s="34">
        <f t="shared" si="4"/>
        <v>0</v>
      </c>
      <c r="S73" s="10">
        <f t="shared" si="5"/>
        <v>0</v>
      </c>
      <c r="T73" s="33">
        <f t="shared" si="6"/>
        <v>0</v>
      </c>
      <c r="U73" s="36" t="e">
        <f t="shared" si="7"/>
        <v>#DIV/0!</v>
      </c>
      <c r="V73" s="38">
        <f t="shared" si="8"/>
        <v>0</v>
      </c>
      <c r="W73" s="36" t="e">
        <f t="shared" si="9"/>
        <v>#DIV/0!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/>
      <c r="C74" s="29"/>
      <c r="D74" s="7">
        <f>'GA2001'!E74</f>
        <v>0</v>
      </c>
      <c r="E74" s="7">
        <f>'GA2001'!F74</f>
        <v>0</v>
      </c>
      <c r="G74" s="31">
        <f>'GA2001'!H74</f>
        <v>0</v>
      </c>
      <c r="H74" s="31">
        <f>'GA2001'!I74</f>
        <v>0</v>
      </c>
      <c r="I74" s="31">
        <f>'GA2001'!J74</f>
        <v>0</v>
      </c>
      <c r="J74" s="31">
        <f>'GA2001'!K74</f>
        <v>0</v>
      </c>
      <c r="K74" s="31">
        <f>'GA2001'!L74</f>
        <v>0</v>
      </c>
      <c r="L74" s="31">
        <f>'GA2001'!M74</f>
        <v>0</v>
      </c>
      <c r="N74" s="20">
        <f t="shared" ref="N74" si="10">SUM(B74:E74)</f>
        <v>0</v>
      </c>
      <c r="O74" s="10">
        <f t="shared" ref="O74" si="11">SUM(N63:N74)</f>
        <v>0</v>
      </c>
      <c r="P74" s="33">
        <f t="shared" ref="P74" si="12">SUM(G63:H74)</f>
        <v>0</v>
      </c>
      <c r="Q74" s="36" t="e">
        <f t="shared" ref="Q74" si="13">(P74*1000000)/O74</f>
        <v>#DIV/0!</v>
      </c>
      <c r="R74" s="34">
        <f t="shared" ref="R74" si="14">SUM(B74,D74:E74)</f>
        <v>0</v>
      </c>
      <c r="S74" s="10">
        <f t="shared" ref="S74" si="15">SUM(R63:R74)</f>
        <v>0</v>
      </c>
      <c r="T74" s="33">
        <f t="shared" ref="T74" si="16">SUM(G63:H74)</f>
        <v>0</v>
      </c>
      <c r="U74" s="36" t="e">
        <f t="shared" ref="U74" si="17">(T74*1000000)/S74</f>
        <v>#DIV/0!</v>
      </c>
      <c r="V74" s="38">
        <f t="shared" ref="V74" si="18">SUM(G63:G74)</f>
        <v>0</v>
      </c>
      <c r="W74" s="36" t="e">
        <f t="shared" ref="W74" si="19">(V74*100000)/O74</f>
        <v>#DIV/0!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/>
      <c r="C75" s="29"/>
      <c r="D75" s="7">
        <f>'GA2001'!E75</f>
        <v>0</v>
      </c>
      <c r="E75" s="7">
        <f>'GA2001'!F75</f>
        <v>0</v>
      </c>
      <c r="G75" s="31">
        <f>'GA2001'!H75</f>
        <v>0</v>
      </c>
      <c r="H75" s="31">
        <f>'GA2001'!I75</f>
        <v>0</v>
      </c>
      <c r="I75" s="31">
        <f>'GA2001'!J75</f>
        <v>0</v>
      </c>
      <c r="J75" s="31">
        <f>'GA2001'!K75</f>
        <v>0</v>
      </c>
      <c r="K75" s="31">
        <f>'GA2001'!L75</f>
        <v>0</v>
      </c>
      <c r="L75" s="31">
        <f>'GA2001'!M75</f>
        <v>0</v>
      </c>
      <c r="N75" s="20">
        <f t="shared" ref="N75:N76" si="20">SUM(B75:E75)</f>
        <v>0</v>
      </c>
      <c r="O75" s="10">
        <f t="shared" ref="O75:O76" si="21">SUM(N64:N75)</f>
        <v>0</v>
      </c>
      <c r="P75" s="33">
        <f t="shared" ref="P75:P76" si="22">SUM(G64:H75)</f>
        <v>0</v>
      </c>
      <c r="Q75" s="36" t="e">
        <f t="shared" ref="Q75:Q76" si="23">(P75*1000000)/O75</f>
        <v>#DIV/0!</v>
      </c>
      <c r="R75" s="34">
        <f t="shared" ref="R75:R76" si="24">SUM(B75,D75:E75)</f>
        <v>0</v>
      </c>
      <c r="S75" s="10">
        <f t="shared" ref="S75:S76" si="25">SUM(R64:R75)</f>
        <v>0</v>
      </c>
      <c r="T75" s="33">
        <f t="shared" ref="T75:T76" si="26">SUM(G64:H75)</f>
        <v>0</v>
      </c>
      <c r="U75" s="36" t="e">
        <f t="shared" ref="U75:U76" si="27">(T75*1000000)/S75</f>
        <v>#DIV/0!</v>
      </c>
      <c r="V75" s="38">
        <f t="shared" ref="V75:V76" si="28">SUM(G64:G75)</f>
        <v>0</v>
      </c>
      <c r="W75" s="36" t="e">
        <f t="shared" ref="W75:W76" si="29">(V75*100000)/O75</f>
        <v>#DIV/0!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/>
      <c r="C76" s="29"/>
      <c r="D76" s="7">
        <f>'GA2001'!E76</f>
        <v>0</v>
      </c>
      <c r="E76" s="7">
        <f>'GA2001'!F76</f>
        <v>0</v>
      </c>
      <c r="G76" s="31">
        <f>'GA2001'!H76</f>
        <v>0</v>
      </c>
      <c r="H76" s="31">
        <f>'GA2001'!I76</f>
        <v>0</v>
      </c>
      <c r="I76" s="31">
        <f>'GA2001'!J76</f>
        <v>0</v>
      </c>
      <c r="J76" s="31">
        <f>'GA2001'!K76</f>
        <v>0</v>
      </c>
      <c r="K76" s="31">
        <f>'GA2001'!L76</f>
        <v>0</v>
      </c>
      <c r="L76" s="31">
        <f>'GA2001'!M76</f>
        <v>0</v>
      </c>
      <c r="N76" s="20">
        <f t="shared" si="20"/>
        <v>0</v>
      </c>
      <c r="O76" s="10">
        <f t="shared" si="21"/>
        <v>0</v>
      </c>
      <c r="P76" s="33">
        <f t="shared" si="22"/>
        <v>0</v>
      </c>
      <c r="Q76" s="36" t="e">
        <f t="shared" si="23"/>
        <v>#DIV/0!</v>
      </c>
      <c r="R76" s="34">
        <f t="shared" si="24"/>
        <v>0</v>
      </c>
      <c r="S76" s="10">
        <f t="shared" si="25"/>
        <v>0</v>
      </c>
      <c r="T76" s="33">
        <f t="shared" si="26"/>
        <v>0</v>
      </c>
      <c r="U76" s="36" t="e">
        <f t="shared" si="27"/>
        <v>#DIV/0!</v>
      </c>
      <c r="V76" s="38">
        <f t="shared" si="28"/>
        <v>0</v>
      </c>
      <c r="W76" s="36" t="e">
        <f t="shared" si="29"/>
        <v>#DIV/0!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/>
      <c r="C77" s="29"/>
      <c r="D77" s="7">
        <f>'GA2001'!E77</f>
        <v>0</v>
      </c>
      <c r="E77" s="7">
        <f>'GA2001'!F77</f>
        <v>0</v>
      </c>
      <c r="G77" s="31">
        <f>'GA2001'!H77</f>
        <v>0</v>
      </c>
      <c r="H77" s="31">
        <f>'GA2001'!I77</f>
        <v>0</v>
      </c>
      <c r="I77" s="31">
        <f>'GA2001'!J77</f>
        <v>0</v>
      </c>
      <c r="J77" s="31">
        <f>'GA2001'!K77</f>
        <v>0</v>
      </c>
      <c r="K77" s="31">
        <f>'GA2001'!L77</f>
        <v>0</v>
      </c>
      <c r="L77" s="31">
        <f>'GA2001'!M77</f>
        <v>0</v>
      </c>
      <c r="N77" s="20">
        <f t="shared" ref="N77:N78" si="30">SUM(B77:E77)</f>
        <v>0</v>
      </c>
      <c r="O77" s="10">
        <f t="shared" ref="O77:O78" si="31">SUM(N66:N77)</f>
        <v>0</v>
      </c>
      <c r="P77" s="33">
        <f t="shared" ref="P77:P78" si="32">SUM(G66:H77)</f>
        <v>0</v>
      </c>
      <c r="Q77" s="36" t="e">
        <f t="shared" ref="Q77:Q78" si="33">(P77*1000000)/O77</f>
        <v>#DIV/0!</v>
      </c>
      <c r="R77" s="34">
        <f t="shared" ref="R77:R78" si="34">SUM(B77,D77:E77)</f>
        <v>0</v>
      </c>
      <c r="S77" s="10">
        <f t="shared" ref="S77:S78" si="35">SUM(R66:R77)</f>
        <v>0</v>
      </c>
      <c r="T77" s="33">
        <f t="shared" ref="T77:T78" si="36">SUM(G66:H77)</f>
        <v>0</v>
      </c>
      <c r="U77" s="36" t="e">
        <f t="shared" ref="U77:U78" si="37">(T77*1000000)/S77</f>
        <v>#DIV/0!</v>
      </c>
      <c r="V77" s="38">
        <f t="shared" ref="V77:V78" si="38">SUM(G66:G77)</f>
        <v>0</v>
      </c>
      <c r="W77" s="36" t="e">
        <f t="shared" ref="W77:W78" si="39">(V77*100000)/O77</f>
        <v>#DIV/0!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/>
      <c r="C78" s="29"/>
      <c r="D78" s="7">
        <f>'GA2001'!E78</f>
        <v>0</v>
      </c>
      <c r="E78" s="7">
        <f>'GA2001'!F78</f>
        <v>0</v>
      </c>
      <c r="G78" s="31">
        <f>'GA2001'!H78</f>
        <v>0</v>
      </c>
      <c r="H78" s="31">
        <f>'GA2001'!I78</f>
        <v>0</v>
      </c>
      <c r="I78" s="31">
        <f>'GA2001'!J78</f>
        <v>0</v>
      </c>
      <c r="J78" s="31">
        <f>'GA2001'!K78</f>
        <v>0</v>
      </c>
      <c r="K78" s="31">
        <f>'GA2001'!L78</f>
        <v>0</v>
      </c>
      <c r="L78" s="31">
        <f>'GA2001'!M78</f>
        <v>0</v>
      </c>
      <c r="N78" s="20">
        <f t="shared" si="30"/>
        <v>0</v>
      </c>
      <c r="O78" s="10">
        <f t="shared" si="31"/>
        <v>0</v>
      </c>
      <c r="P78" s="33">
        <f t="shared" si="32"/>
        <v>0</v>
      </c>
      <c r="Q78" s="36" t="e">
        <f t="shared" si="33"/>
        <v>#DIV/0!</v>
      </c>
      <c r="R78" s="34">
        <f t="shared" si="34"/>
        <v>0</v>
      </c>
      <c r="S78" s="10">
        <f t="shared" si="35"/>
        <v>0</v>
      </c>
      <c r="T78" s="33">
        <f t="shared" si="36"/>
        <v>0</v>
      </c>
      <c r="U78" s="36" t="e">
        <f t="shared" si="37"/>
        <v>#DIV/0!</v>
      </c>
      <c r="V78" s="38">
        <f t="shared" si="38"/>
        <v>0</v>
      </c>
      <c r="W78" s="36" t="e">
        <f t="shared" si="39"/>
        <v>#DIV/0!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29"/>
      <c r="C79" s="29"/>
      <c r="D79" s="7">
        <f>'GA2001'!E79</f>
        <v>0</v>
      </c>
      <c r="E79" s="7">
        <f>'GA2001'!F79</f>
        <v>0</v>
      </c>
      <c r="G79" s="31">
        <f>'GA2001'!H79</f>
        <v>0</v>
      </c>
      <c r="H79" s="31">
        <f>'GA2001'!I79</f>
        <v>0</v>
      </c>
      <c r="I79" s="31">
        <f>'GA2001'!J79</f>
        <v>0</v>
      </c>
      <c r="J79" s="31">
        <f>'GA2001'!K79</f>
        <v>0</v>
      </c>
      <c r="K79" s="31">
        <f>'GA2001'!L79</f>
        <v>0</v>
      </c>
      <c r="L79" s="31">
        <f>'GA2001'!M79</f>
        <v>0</v>
      </c>
      <c r="N79" s="20">
        <f t="shared" ref="N79:N80" si="40">SUM(B79:E79)</f>
        <v>0</v>
      </c>
      <c r="O79" s="10">
        <f t="shared" ref="O79:O80" si="41">SUM(N68:N79)</f>
        <v>0</v>
      </c>
      <c r="P79" s="33">
        <f t="shared" ref="P79:P80" si="42">SUM(G68:H79)</f>
        <v>0</v>
      </c>
      <c r="Q79" s="36" t="e">
        <f t="shared" ref="Q79:Q80" si="43">(P79*1000000)/O79</f>
        <v>#DIV/0!</v>
      </c>
      <c r="R79" s="34">
        <f t="shared" ref="R79:R80" si="44">SUM(B79,D79:E79)</f>
        <v>0</v>
      </c>
      <c r="S79" s="10">
        <f t="shared" ref="S79:S80" si="45">SUM(R68:R79)</f>
        <v>0</v>
      </c>
      <c r="T79" s="33">
        <f t="shared" ref="T79:T80" si="46">SUM(G68:H79)</f>
        <v>0</v>
      </c>
      <c r="U79" s="36" t="e">
        <f t="shared" ref="U79:U80" si="47">(T79*1000000)/S79</f>
        <v>#DIV/0!</v>
      </c>
      <c r="V79" s="38">
        <f t="shared" ref="V79:V80" si="48">SUM(G68:G79)</f>
        <v>0</v>
      </c>
      <c r="W79" s="36" t="e">
        <f t="shared" ref="W79:W80" si="49">(V79*100000)/O79</f>
        <v>#DIV/0!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29"/>
      <c r="C80" s="29"/>
      <c r="D80" s="7">
        <v>641</v>
      </c>
      <c r="E80" s="7">
        <f>'GA2001'!F80</f>
        <v>0</v>
      </c>
      <c r="G80" s="31">
        <f>'GA2001'!H80</f>
        <v>0</v>
      </c>
      <c r="H80" s="31">
        <f>'GA2001'!I80</f>
        <v>0</v>
      </c>
      <c r="I80" s="31">
        <f>'GA2001'!J80</f>
        <v>0</v>
      </c>
      <c r="J80" s="31">
        <f>'GA2001'!K80</f>
        <v>0</v>
      </c>
      <c r="K80" s="31">
        <f>'GA2001'!L80</f>
        <v>0</v>
      </c>
      <c r="L80" s="31">
        <f>'GA2001'!M80</f>
        <v>0</v>
      </c>
      <c r="N80" s="20">
        <f t="shared" si="40"/>
        <v>641</v>
      </c>
      <c r="O80" s="10">
        <f t="shared" si="41"/>
        <v>641</v>
      </c>
      <c r="P80" s="33">
        <f t="shared" si="42"/>
        <v>0</v>
      </c>
      <c r="Q80" s="36">
        <f t="shared" si="43"/>
        <v>0</v>
      </c>
      <c r="R80" s="34">
        <f t="shared" si="44"/>
        <v>641</v>
      </c>
      <c r="S80" s="10">
        <f t="shared" si="45"/>
        <v>641</v>
      </c>
      <c r="T80" s="33">
        <f t="shared" si="46"/>
        <v>0</v>
      </c>
      <c r="U80" s="36">
        <f t="shared" si="47"/>
        <v>0</v>
      </c>
      <c r="V80" s="38">
        <f t="shared" si="48"/>
        <v>0</v>
      </c>
      <c r="W80" s="36">
        <f t="shared" si="49"/>
        <v>0</v>
      </c>
      <c r="X80" s="41"/>
      <c r="Y80" s="1"/>
      <c r="Z80" s="1"/>
      <c r="AA80" s="1"/>
      <c r="AB80" s="1"/>
      <c r="AC80" s="1">
        <v>2</v>
      </c>
    </row>
  </sheetData>
  <phoneticPr fontId="9" type="noConversion"/>
  <conditionalFormatting sqref="G2:L80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F0"/>
  </sheetPr>
  <dimension ref="A1:AC82"/>
  <sheetViews>
    <sheetView zoomScale="70" zoomScaleNormal="70" workbookViewId="0">
      <pane ySplit="1" topLeftCell="A2" activePane="bottomLeft" state="frozen"/>
      <selection activeCell="O89" sqref="O89"/>
      <selection pane="bottomLeft" activeCell="B80" sqref="B80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/>
      <c r="C62" s="29"/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/>
      <c r="C63" s="29"/>
      <c r="D63" s="7"/>
      <c r="E63" s="7"/>
      <c r="G63" s="31"/>
      <c r="H63" s="31"/>
      <c r="I63" s="31"/>
      <c r="J63" s="31"/>
      <c r="K63" s="31"/>
      <c r="L63" s="31"/>
      <c r="N63" s="20"/>
      <c r="O63" s="10"/>
      <c r="P63" s="33"/>
      <c r="Q63" s="36"/>
      <c r="R63" s="34"/>
      <c r="S63" s="10"/>
      <c r="T63" s="33"/>
      <c r="U63" s="36"/>
      <c r="V63" s="38"/>
      <c r="W63" s="36"/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/>
      <c r="C64" s="29"/>
      <c r="D64" s="7"/>
      <c r="E64" s="7"/>
      <c r="G64" s="31"/>
      <c r="H64" s="31"/>
      <c r="I64" s="31"/>
      <c r="J64" s="31"/>
      <c r="K64" s="31"/>
      <c r="L64" s="31"/>
      <c r="N64" s="20"/>
      <c r="O64" s="10"/>
      <c r="P64" s="33"/>
      <c r="Q64" s="36"/>
      <c r="R64" s="34"/>
      <c r="S64" s="10"/>
      <c r="T64" s="33"/>
      <c r="U64" s="36"/>
      <c r="V64" s="38"/>
      <c r="W64" s="36"/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/>
      <c r="C65" s="29"/>
      <c r="D65" s="7"/>
      <c r="E65" s="7"/>
      <c r="G65" s="31"/>
      <c r="H65" s="31"/>
      <c r="I65" s="31"/>
      <c r="J65" s="31"/>
      <c r="K65" s="31"/>
      <c r="L65" s="31"/>
      <c r="N65" s="20"/>
      <c r="O65" s="10"/>
      <c r="P65" s="33"/>
      <c r="Q65" s="36"/>
      <c r="R65" s="34"/>
      <c r="S65" s="10"/>
      <c r="T65" s="33"/>
      <c r="U65" s="36"/>
      <c r="V65" s="38"/>
      <c r="W65" s="36"/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/>
      <c r="C66" s="29"/>
      <c r="D66" s="7"/>
      <c r="E66" s="7"/>
      <c r="G66" s="31"/>
      <c r="H66" s="31"/>
      <c r="I66" s="31"/>
      <c r="J66" s="31"/>
      <c r="K66" s="31"/>
      <c r="L66" s="31"/>
      <c r="N66" s="20"/>
      <c r="O66" s="10"/>
      <c r="P66" s="33"/>
      <c r="Q66" s="36"/>
      <c r="R66" s="34"/>
      <c r="S66" s="10"/>
      <c r="T66" s="33"/>
      <c r="U66" s="36"/>
      <c r="V66" s="38"/>
      <c r="W66" s="36"/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/>
      <c r="C67" s="29"/>
      <c r="D67" s="7"/>
      <c r="E67" s="7"/>
      <c r="G67" s="31"/>
      <c r="H67" s="31"/>
      <c r="I67" s="31"/>
      <c r="J67" s="31"/>
      <c r="K67" s="31"/>
      <c r="L67" s="31"/>
      <c r="N67" s="20"/>
      <c r="O67" s="10"/>
      <c r="P67" s="33"/>
      <c r="Q67" s="36"/>
      <c r="R67" s="34"/>
      <c r="S67" s="10"/>
      <c r="T67" s="33"/>
      <c r="U67" s="36"/>
      <c r="V67" s="38"/>
      <c r="W67" s="36"/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/>
      <c r="C68" s="29"/>
      <c r="D68" s="7"/>
      <c r="E68" s="7"/>
      <c r="G68" s="31"/>
      <c r="H68" s="31"/>
      <c r="I68" s="31"/>
      <c r="J68" s="31"/>
      <c r="K68" s="31"/>
      <c r="L68" s="31"/>
      <c r="N68" s="20"/>
      <c r="O68" s="10"/>
      <c r="P68" s="33"/>
      <c r="Q68" s="36"/>
      <c r="R68" s="34"/>
      <c r="S68" s="10"/>
      <c r="T68" s="33"/>
      <c r="U68" s="36"/>
      <c r="V68" s="38"/>
      <c r="W68" s="36"/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>
        <f>'GA2001'!E69</f>
        <v>0</v>
      </c>
      <c r="E69" s="7">
        <f>'GA2001'!F69</f>
        <v>0</v>
      </c>
      <c r="G69" s="31">
        <f>'GA2001'!H69</f>
        <v>0</v>
      </c>
      <c r="H69" s="31">
        <f>'GA2001'!I69</f>
        <v>0</v>
      </c>
      <c r="I69" s="31">
        <f>'GA2001'!J69</f>
        <v>0</v>
      </c>
      <c r="J69" s="31">
        <f>'GA2001'!K69</f>
        <v>0</v>
      </c>
      <c r="K69" s="31">
        <f>'GA2001'!L69</f>
        <v>0</v>
      </c>
      <c r="L69" s="31">
        <f>'GA2001'!M69</f>
        <v>0</v>
      </c>
      <c r="N69" s="20">
        <f t="shared" ref="N69:N71" si="0">SUM(B69:E69)</f>
        <v>0</v>
      </c>
      <c r="O69" s="10">
        <f t="shared" ref="O69:O71" si="1">SUM(N58:N69)</f>
        <v>0</v>
      </c>
      <c r="P69" s="33">
        <f t="shared" ref="P69:P71" si="2">SUM(G58:H69)</f>
        <v>0</v>
      </c>
      <c r="Q69" s="36" t="e">
        <f t="shared" ref="Q69:Q71" si="3">(P69*1000000)/O69</f>
        <v>#DIV/0!</v>
      </c>
      <c r="R69" s="34">
        <f t="shared" ref="R69:R71" si="4">SUM(B69,D69:E69)</f>
        <v>0</v>
      </c>
      <c r="S69" s="10">
        <f t="shared" ref="S69:S71" si="5">SUM(R58:R69)</f>
        <v>0</v>
      </c>
      <c r="T69" s="33">
        <f t="shared" ref="T69:T71" si="6">SUM(G58:H69)</f>
        <v>0</v>
      </c>
      <c r="U69" s="36" t="e">
        <f t="shared" ref="U69:U71" si="7">(T69*1000000)/S69</f>
        <v>#DIV/0!</v>
      </c>
      <c r="V69" s="38">
        <f t="shared" ref="V69:V71" si="8">SUM(G58:G69)</f>
        <v>0</v>
      </c>
      <c r="W69" s="36" t="e">
        <f t="shared" ref="W69:W71" si="9">(V69*100000)/O69</f>
        <v>#DIV/0!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>
        <f>'GA2001'!E70</f>
        <v>0</v>
      </c>
      <c r="E70" s="7">
        <f>'GA2001'!F70</f>
        <v>0</v>
      </c>
      <c r="G70" s="31">
        <f>'GA2001'!H70</f>
        <v>0</v>
      </c>
      <c r="H70" s="31">
        <f>'GA2001'!I70</f>
        <v>0</v>
      </c>
      <c r="I70" s="31">
        <f>'GA2001'!J70</f>
        <v>0</v>
      </c>
      <c r="J70" s="31">
        <f>'GA2001'!K70</f>
        <v>0</v>
      </c>
      <c r="K70" s="31">
        <f>'GA2001'!L70</f>
        <v>0</v>
      </c>
      <c r="L70" s="31">
        <f>'GA2001'!M70</f>
        <v>0</v>
      </c>
      <c r="N70" s="20">
        <f t="shared" si="0"/>
        <v>0</v>
      </c>
      <c r="O70" s="10">
        <f t="shared" si="1"/>
        <v>0</v>
      </c>
      <c r="P70" s="33">
        <f t="shared" si="2"/>
        <v>0</v>
      </c>
      <c r="Q70" s="36" t="e">
        <f t="shared" si="3"/>
        <v>#DIV/0!</v>
      </c>
      <c r="R70" s="34">
        <f t="shared" si="4"/>
        <v>0</v>
      </c>
      <c r="S70" s="10">
        <f t="shared" si="5"/>
        <v>0</v>
      </c>
      <c r="T70" s="33">
        <f t="shared" si="6"/>
        <v>0</v>
      </c>
      <c r="U70" s="36" t="e">
        <f t="shared" si="7"/>
        <v>#DIV/0!</v>
      </c>
      <c r="V70" s="38">
        <f t="shared" si="8"/>
        <v>0</v>
      </c>
      <c r="W70" s="36" t="e">
        <f t="shared" si="9"/>
        <v>#DIV/0!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>
        <f>'GA2001'!E71</f>
        <v>0</v>
      </c>
      <c r="E71" s="7">
        <f>'GA2001'!F71</f>
        <v>0</v>
      </c>
      <c r="G71" s="31">
        <f>'GA2001'!H71</f>
        <v>0</v>
      </c>
      <c r="H71" s="31">
        <f>'GA2001'!I71</f>
        <v>0</v>
      </c>
      <c r="I71" s="31">
        <f>'GA2001'!J71</f>
        <v>0</v>
      </c>
      <c r="J71" s="31">
        <f>'GA2001'!K71</f>
        <v>0</v>
      </c>
      <c r="K71" s="31">
        <f>'GA2001'!L71</f>
        <v>0</v>
      </c>
      <c r="L71" s="31">
        <f>'GA2001'!M71</f>
        <v>0</v>
      </c>
      <c r="N71" s="20">
        <f t="shared" si="0"/>
        <v>0</v>
      </c>
      <c r="O71" s="10">
        <f t="shared" si="1"/>
        <v>0</v>
      </c>
      <c r="P71" s="33">
        <f t="shared" si="2"/>
        <v>0</v>
      </c>
      <c r="Q71" s="36" t="e">
        <f t="shared" si="3"/>
        <v>#DIV/0!</v>
      </c>
      <c r="R71" s="34">
        <f t="shared" si="4"/>
        <v>0</v>
      </c>
      <c r="S71" s="10">
        <f t="shared" si="5"/>
        <v>0</v>
      </c>
      <c r="T71" s="33">
        <f t="shared" si="6"/>
        <v>0</v>
      </c>
      <c r="U71" s="36" t="e">
        <f t="shared" si="7"/>
        <v>#DIV/0!</v>
      </c>
      <c r="V71" s="38">
        <f t="shared" si="8"/>
        <v>0</v>
      </c>
      <c r="W71" s="36" t="e">
        <f t="shared" si="9"/>
        <v>#DIV/0!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>
        <f>'GA2001'!E72</f>
        <v>0</v>
      </c>
      <c r="E72" s="7">
        <f>'GA2001'!F72</f>
        <v>0</v>
      </c>
      <c r="G72" s="31">
        <f>'GA2001'!H72</f>
        <v>0</v>
      </c>
      <c r="H72" s="31">
        <f>'GA2001'!I72</f>
        <v>0</v>
      </c>
      <c r="I72" s="31">
        <f>'GA2001'!J72</f>
        <v>0</v>
      </c>
      <c r="J72" s="31">
        <f>'GA2001'!K72</f>
        <v>0</v>
      </c>
      <c r="K72" s="31">
        <f>'GA2001'!L72</f>
        <v>0</v>
      </c>
      <c r="L72" s="31">
        <f>'GA2001'!M72</f>
        <v>0</v>
      </c>
      <c r="N72" s="20">
        <f t="shared" ref="N72:N74" si="10">SUM(B72:E72)</f>
        <v>0</v>
      </c>
      <c r="O72" s="10">
        <f t="shared" ref="O72:O74" si="11">SUM(N61:N72)</f>
        <v>0</v>
      </c>
      <c r="P72" s="33">
        <f t="shared" ref="P72:P74" si="12">SUM(G61:H72)</f>
        <v>0</v>
      </c>
      <c r="Q72" s="36" t="e">
        <f t="shared" ref="Q72:Q74" si="13">(P72*1000000)/O72</f>
        <v>#DIV/0!</v>
      </c>
      <c r="R72" s="34">
        <f t="shared" ref="R72:R74" si="14">SUM(B72,D72:E72)</f>
        <v>0</v>
      </c>
      <c r="S72" s="10">
        <f t="shared" ref="S72:S74" si="15">SUM(R61:R72)</f>
        <v>0</v>
      </c>
      <c r="T72" s="33">
        <f t="shared" ref="T72:T74" si="16">SUM(G61:H72)</f>
        <v>0</v>
      </c>
      <c r="U72" s="36" t="e">
        <f t="shared" ref="U72:U74" si="17">(T72*1000000)/S72</f>
        <v>#DIV/0!</v>
      </c>
      <c r="V72" s="38">
        <f t="shared" ref="V72:V74" si="18">SUM(G61:G72)</f>
        <v>0</v>
      </c>
      <c r="W72" s="36" t="e">
        <f t="shared" ref="W72:W74" si="19">(V72*100000)/O72</f>
        <v>#DIV/0!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1161</v>
      </c>
      <c r="C73" s="29">
        <v>189</v>
      </c>
      <c r="D73" s="7">
        <f>'GA2001'!E73</f>
        <v>0</v>
      </c>
      <c r="E73" s="7">
        <f>'GA2001'!F73</f>
        <v>0</v>
      </c>
      <c r="G73" s="31">
        <f>'GA2001'!H73</f>
        <v>0</v>
      </c>
      <c r="H73" s="31">
        <f>'GA2001'!I73</f>
        <v>0</v>
      </c>
      <c r="I73" s="31">
        <f>'GA2001'!J73</f>
        <v>0</v>
      </c>
      <c r="J73" s="31">
        <f>'GA2001'!K73</f>
        <v>0</v>
      </c>
      <c r="K73" s="31">
        <f>'GA2001'!L73</f>
        <v>0</v>
      </c>
      <c r="L73" s="31">
        <f>'GA2001'!M73</f>
        <v>0</v>
      </c>
      <c r="N73" s="20">
        <f t="shared" si="10"/>
        <v>1350</v>
      </c>
      <c r="O73" s="10">
        <f t="shared" si="11"/>
        <v>1350</v>
      </c>
      <c r="P73" s="33">
        <f t="shared" si="12"/>
        <v>0</v>
      </c>
      <c r="Q73" s="36">
        <f t="shared" si="13"/>
        <v>0</v>
      </c>
      <c r="R73" s="34">
        <f t="shared" si="14"/>
        <v>1161</v>
      </c>
      <c r="S73" s="10">
        <f t="shared" si="15"/>
        <v>1161</v>
      </c>
      <c r="T73" s="33">
        <f t="shared" si="16"/>
        <v>0</v>
      </c>
      <c r="U73" s="36">
        <f t="shared" si="17"/>
        <v>0</v>
      </c>
      <c r="V73" s="38">
        <f t="shared" si="18"/>
        <v>0</v>
      </c>
      <c r="W73" s="36">
        <f t="shared" si="19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650</v>
      </c>
      <c r="D74" s="7">
        <f>'GA2001'!E74</f>
        <v>0</v>
      </c>
      <c r="E74" s="7">
        <f>'GA2001'!F74</f>
        <v>0</v>
      </c>
      <c r="G74" s="31">
        <f>'GA2001'!H74</f>
        <v>0</v>
      </c>
      <c r="H74" s="31">
        <f>'GA2001'!I74</f>
        <v>0</v>
      </c>
      <c r="I74" s="31">
        <f>'GA2001'!J74</f>
        <v>0</v>
      </c>
      <c r="J74" s="31">
        <f>'GA2001'!K74</f>
        <v>0</v>
      </c>
      <c r="K74" s="31">
        <f>'GA2001'!L74</f>
        <v>0</v>
      </c>
      <c r="L74" s="31">
        <f>'GA2001'!M74</f>
        <v>0</v>
      </c>
      <c r="N74" s="20">
        <f t="shared" si="10"/>
        <v>650</v>
      </c>
      <c r="O74" s="10">
        <f t="shared" si="11"/>
        <v>2000</v>
      </c>
      <c r="P74" s="33">
        <f t="shared" si="12"/>
        <v>0</v>
      </c>
      <c r="Q74" s="36">
        <f t="shared" si="13"/>
        <v>0</v>
      </c>
      <c r="R74" s="34">
        <f t="shared" si="14"/>
        <v>650</v>
      </c>
      <c r="S74" s="10">
        <f t="shared" si="15"/>
        <v>1811</v>
      </c>
      <c r="T74" s="33">
        <f t="shared" si="16"/>
        <v>0</v>
      </c>
      <c r="U74" s="36">
        <f t="shared" si="17"/>
        <v>0</v>
      </c>
      <c r="V74" s="38">
        <f t="shared" si="18"/>
        <v>0</v>
      </c>
      <c r="W74" s="36">
        <f t="shared" si="19"/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685</v>
      </c>
      <c r="C75" s="29">
        <v>450</v>
      </c>
      <c r="D75" s="7">
        <f>'GA2001'!E75</f>
        <v>0</v>
      </c>
      <c r="E75" s="7">
        <f>'GA2001'!F75</f>
        <v>0</v>
      </c>
      <c r="G75" s="31">
        <f>'GA2001'!H75</f>
        <v>0</v>
      </c>
      <c r="H75" s="31">
        <f>'GA2001'!I75</f>
        <v>0</v>
      </c>
      <c r="I75" s="31">
        <f>'GA2001'!J75</f>
        <v>0</v>
      </c>
      <c r="J75" s="31">
        <f>'GA2001'!K75</f>
        <v>0</v>
      </c>
      <c r="K75" s="31">
        <f>'GA2001'!L75</f>
        <v>0</v>
      </c>
      <c r="L75" s="31">
        <f>'GA2001'!M75</f>
        <v>0</v>
      </c>
      <c r="N75" s="20">
        <f t="shared" ref="N75:N76" si="20">SUM(B75:E75)</f>
        <v>1135</v>
      </c>
      <c r="O75" s="10">
        <f t="shared" ref="O75:O76" si="21">SUM(N64:N75)</f>
        <v>3135</v>
      </c>
      <c r="P75" s="33">
        <f t="shared" ref="P75:P76" si="22">SUM(G64:H75)</f>
        <v>0</v>
      </c>
      <c r="Q75" s="36">
        <f t="shared" ref="Q75:Q76" si="23">(P75*1000000)/O75</f>
        <v>0</v>
      </c>
      <c r="R75" s="34">
        <f t="shared" ref="R75:R76" si="24">SUM(B75,D75:E75)</f>
        <v>685</v>
      </c>
      <c r="S75" s="10">
        <f t="shared" ref="S75:S76" si="25">SUM(R64:R75)</f>
        <v>2496</v>
      </c>
      <c r="T75" s="33">
        <f t="shared" ref="T75:T76" si="26">SUM(G64:H75)</f>
        <v>0</v>
      </c>
      <c r="U75" s="36">
        <f t="shared" ref="U75:U76" si="27">(T75*1000000)/S75</f>
        <v>0</v>
      </c>
      <c r="V75" s="38">
        <f t="shared" ref="V75:V76" si="28">SUM(G64:G75)</f>
        <v>0</v>
      </c>
      <c r="W75" s="36">
        <f t="shared" ref="W75:W76" si="29">(V75*100000)/O75</f>
        <v>0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1271</v>
      </c>
      <c r="C76" s="29">
        <v>216</v>
      </c>
      <c r="D76" s="7">
        <f>'GA2001'!E76</f>
        <v>0</v>
      </c>
      <c r="E76" s="7">
        <f>'GA2001'!F76</f>
        <v>0</v>
      </c>
      <c r="G76" s="31">
        <f>'GA2001'!H76</f>
        <v>0</v>
      </c>
      <c r="H76" s="31">
        <f>'GA2001'!I76</f>
        <v>0</v>
      </c>
      <c r="I76" s="31">
        <f>'GA2001'!J76</f>
        <v>0</v>
      </c>
      <c r="J76" s="31">
        <f>'GA2001'!K76</f>
        <v>0</v>
      </c>
      <c r="K76" s="31">
        <f>'GA2001'!L76</f>
        <v>0</v>
      </c>
      <c r="L76" s="31">
        <f>'GA2001'!M76</f>
        <v>0</v>
      </c>
      <c r="N76" s="20">
        <f t="shared" si="20"/>
        <v>1487</v>
      </c>
      <c r="O76" s="10">
        <f t="shared" si="21"/>
        <v>4622</v>
      </c>
      <c r="P76" s="33">
        <f t="shared" si="22"/>
        <v>0</v>
      </c>
      <c r="Q76" s="36">
        <f t="shared" si="23"/>
        <v>0</v>
      </c>
      <c r="R76" s="34">
        <f t="shared" si="24"/>
        <v>1271</v>
      </c>
      <c r="S76" s="10">
        <f t="shared" si="25"/>
        <v>3767</v>
      </c>
      <c r="T76" s="33">
        <f t="shared" si="26"/>
        <v>0</v>
      </c>
      <c r="U76" s="36">
        <f t="shared" si="27"/>
        <v>0</v>
      </c>
      <c r="V76" s="38">
        <f t="shared" si="28"/>
        <v>0</v>
      </c>
      <c r="W76" s="36">
        <f t="shared" si="29"/>
        <v>0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1155</v>
      </c>
      <c r="C77" s="29">
        <v>423</v>
      </c>
      <c r="D77" s="7">
        <f>'GA2001'!E77</f>
        <v>0</v>
      </c>
      <c r="E77" s="7">
        <f>'GA2001'!F77</f>
        <v>0</v>
      </c>
      <c r="G77" s="31">
        <f>'GA2001'!H77</f>
        <v>0</v>
      </c>
      <c r="H77" s="31">
        <f>'GA2001'!I77</f>
        <v>0</v>
      </c>
      <c r="I77" s="31">
        <f>'GA2001'!J77</f>
        <v>0</v>
      </c>
      <c r="J77" s="31">
        <f>'GA2001'!K77</f>
        <v>0</v>
      </c>
      <c r="K77" s="31">
        <f>'GA2001'!L77</f>
        <v>0</v>
      </c>
      <c r="L77" s="31">
        <f>'GA2001'!M77</f>
        <v>0</v>
      </c>
      <c r="N77" s="20">
        <f t="shared" ref="N77:N78" si="30">SUM(B77:E77)</f>
        <v>1578</v>
      </c>
      <c r="O77" s="10">
        <f t="shared" ref="O77:O78" si="31">SUM(N66:N77)</f>
        <v>6200</v>
      </c>
      <c r="P77" s="33">
        <f t="shared" ref="P77:P78" si="32">SUM(G66:H77)</f>
        <v>0</v>
      </c>
      <c r="Q77" s="36">
        <f t="shared" ref="Q77:Q78" si="33">(P77*1000000)/O77</f>
        <v>0</v>
      </c>
      <c r="R77" s="34">
        <f t="shared" ref="R77:R78" si="34">SUM(B77,D77:E77)</f>
        <v>1155</v>
      </c>
      <c r="S77" s="10">
        <f t="shared" ref="S77:S78" si="35">SUM(R66:R77)</f>
        <v>4922</v>
      </c>
      <c r="T77" s="33">
        <f t="shared" ref="T77:T78" si="36">SUM(G66:H77)</f>
        <v>0</v>
      </c>
      <c r="U77" s="36">
        <f t="shared" ref="U77:U78" si="37">(T77*1000000)/S77</f>
        <v>0</v>
      </c>
      <c r="V77" s="38">
        <f t="shared" ref="V77:V78" si="38">SUM(G66:G77)</f>
        <v>0</v>
      </c>
      <c r="W77" s="36">
        <f t="shared" ref="W77:W78" si="39">(V77*100000)/O77</f>
        <v>0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65">
        <f>457+857</f>
        <v>1314</v>
      </c>
      <c r="C78" s="65">
        <v>423</v>
      </c>
      <c r="D78" s="66">
        <v>130</v>
      </c>
      <c r="E78" s="7">
        <f>'GA2001'!F78</f>
        <v>0</v>
      </c>
      <c r="G78" s="31">
        <f>'GA2001'!H78</f>
        <v>0</v>
      </c>
      <c r="H78" s="31">
        <f>'GA2001'!I78</f>
        <v>0</v>
      </c>
      <c r="I78" s="31">
        <f>'GA2001'!J78</f>
        <v>0</v>
      </c>
      <c r="J78" s="31">
        <f>'GA2001'!K78</f>
        <v>0</v>
      </c>
      <c r="K78" s="31">
        <f>'GA2001'!L78</f>
        <v>0</v>
      </c>
      <c r="L78" s="31">
        <f>'GA2001'!M78</f>
        <v>0</v>
      </c>
      <c r="N78" s="20">
        <f t="shared" si="30"/>
        <v>1867</v>
      </c>
      <c r="O78" s="10">
        <f t="shared" si="31"/>
        <v>8067</v>
      </c>
      <c r="P78" s="33">
        <f t="shared" si="32"/>
        <v>0</v>
      </c>
      <c r="Q78" s="36">
        <f t="shared" si="33"/>
        <v>0</v>
      </c>
      <c r="R78" s="34">
        <f t="shared" si="34"/>
        <v>1444</v>
      </c>
      <c r="S78" s="10">
        <f t="shared" si="35"/>
        <v>6366</v>
      </c>
      <c r="T78" s="33">
        <f t="shared" si="36"/>
        <v>0</v>
      </c>
      <c r="U78" s="36">
        <f t="shared" si="37"/>
        <v>0</v>
      </c>
      <c r="V78" s="38">
        <f t="shared" si="38"/>
        <v>0</v>
      </c>
      <c r="W78" s="36">
        <f t="shared" si="39"/>
        <v>0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61">
        <v>1334</v>
      </c>
      <c r="C79" s="61">
        <v>126</v>
      </c>
      <c r="D79" s="67">
        <v>662</v>
      </c>
      <c r="E79" s="7">
        <f>'GA2001'!F79</f>
        <v>0</v>
      </c>
      <c r="G79" s="31">
        <f>'GA2001'!H79</f>
        <v>0</v>
      </c>
      <c r="H79" s="31">
        <f>'GA2001'!I79</f>
        <v>0</v>
      </c>
      <c r="I79" s="31">
        <f>'GA2001'!J79</f>
        <v>0</v>
      </c>
      <c r="J79" s="31">
        <f>'GA2001'!K79</f>
        <v>0</v>
      </c>
      <c r="K79" s="31">
        <f>'GA2001'!L79</f>
        <v>0</v>
      </c>
      <c r="L79" s="31">
        <f>'GA2001'!M79</f>
        <v>0</v>
      </c>
      <c r="N79" s="20">
        <f t="shared" ref="N79:N80" si="40">SUM(B79:E79)</f>
        <v>2122</v>
      </c>
      <c r="O79" s="10">
        <f t="shared" ref="O79:O80" si="41">SUM(N68:N79)</f>
        <v>10189</v>
      </c>
      <c r="P79" s="33">
        <f t="shared" ref="P79:P80" si="42">SUM(G68:H79)</f>
        <v>0</v>
      </c>
      <c r="Q79" s="36">
        <f t="shared" ref="Q79:Q80" si="43">(P79*1000000)/O79</f>
        <v>0</v>
      </c>
      <c r="R79" s="34">
        <f t="shared" ref="R79:R80" si="44">SUM(B79,D79:E79)</f>
        <v>1996</v>
      </c>
      <c r="S79" s="10">
        <f t="shared" ref="S79:S80" si="45">SUM(R68:R79)</f>
        <v>8362</v>
      </c>
      <c r="T79" s="33">
        <f t="shared" ref="T79:T80" si="46">SUM(G68:H79)</f>
        <v>0</v>
      </c>
      <c r="U79" s="36">
        <f t="shared" ref="U79:U80" si="47">(T79*1000000)/S79</f>
        <v>0</v>
      </c>
      <c r="V79" s="38">
        <f t="shared" ref="V79:V80" si="48">SUM(G68:G79)</f>
        <v>0</v>
      </c>
      <c r="W79" s="36">
        <f t="shared" ref="W79:W80" si="49">(V79*100000)/O79</f>
        <v>0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62"/>
      <c r="C80" s="62">
        <v>90</v>
      </c>
      <c r="D80" s="68" t="s">
        <v>36</v>
      </c>
      <c r="E80" s="7">
        <f>'GA2001'!F80</f>
        <v>0</v>
      </c>
      <c r="G80" s="31">
        <f>'GA2001'!H80</f>
        <v>0</v>
      </c>
      <c r="H80" s="31">
        <f>'GA2001'!I80</f>
        <v>0</v>
      </c>
      <c r="I80" s="31">
        <f>'GA2001'!J80</f>
        <v>0</v>
      </c>
      <c r="J80" s="31">
        <f>'GA2001'!K80</f>
        <v>0</v>
      </c>
      <c r="K80" s="31">
        <f>'GA2001'!L80</f>
        <v>0</v>
      </c>
      <c r="L80" s="31">
        <f>'GA2001'!M80</f>
        <v>0</v>
      </c>
      <c r="N80" s="20">
        <f t="shared" si="40"/>
        <v>90</v>
      </c>
      <c r="O80" s="10">
        <f t="shared" si="41"/>
        <v>10279</v>
      </c>
      <c r="P80" s="33">
        <f t="shared" si="42"/>
        <v>0</v>
      </c>
      <c r="Q80" s="36">
        <f t="shared" si="43"/>
        <v>0</v>
      </c>
      <c r="R80" s="34">
        <f t="shared" si="44"/>
        <v>0</v>
      </c>
      <c r="S80" s="10">
        <f t="shared" si="45"/>
        <v>8362</v>
      </c>
      <c r="T80" s="33">
        <f t="shared" si="46"/>
        <v>0</v>
      </c>
      <c r="U80" s="36">
        <f t="shared" si="47"/>
        <v>0</v>
      </c>
      <c r="V80" s="38">
        <f t="shared" si="48"/>
        <v>0</v>
      </c>
      <c r="W80" s="36">
        <f t="shared" si="49"/>
        <v>0</v>
      </c>
      <c r="X80" s="41"/>
      <c r="Y80" s="1"/>
      <c r="Z80" s="1"/>
      <c r="AA80" s="1"/>
      <c r="AB80" s="1"/>
      <c r="AC80" s="1">
        <v>2</v>
      </c>
    </row>
    <row r="81" spans="1:29" ht="15.6">
      <c r="A81" s="5">
        <v>44774</v>
      </c>
      <c r="B81" s="63"/>
      <c r="C81" s="63"/>
      <c r="D81" s="69" t="s">
        <v>37</v>
      </c>
      <c r="E81" s="56"/>
      <c r="G81" s="58">
        <v>0</v>
      </c>
      <c r="H81" s="58">
        <v>0</v>
      </c>
      <c r="I81" s="58">
        <v>1</v>
      </c>
      <c r="J81" s="58">
        <v>0</v>
      </c>
      <c r="K81" s="58">
        <v>0</v>
      </c>
      <c r="L81" s="58">
        <v>0</v>
      </c>
      <c r="N81" s="20">
        <f t="shared" ref="N81:N82" si="50">SUM(B81:E81)</f>
        <v>0</v>
      </c>
      <c r="O81" s="10">
        <f t="shared" ref="O81:O82" si="51">SUM(N70:N81)</f>
        <v>10279</v>
      </c>
      <c r="P81" s="33">
        <f t="shared" ref="P81:P82" si="52">SUM(G70:H81)</f>
        <v>0</v>
      </c>
      <c r="Q81" s="36">
        <f t="shared" ref="Q81:Q82" si="53">(P81*1000000)/O81</f>
        <v>0</v>
      </c>
      <c r="R81" s="34">
        <f t="shared" ref="R81:R82" si="54">SUM(B81,D81:E81)</f>
        <v>0</v>
      </c>
      <c r="S81" s="10">
        <f t="shared" ref="S81:S82" si="55">SUM(R70:R81)</f>
        <v>8362</v>
      </c>
      <c r="T81" s="33">
        <f t="shared" ref="T81:T82" si="56">SUM(G70:H81)</f>
        <v>0</v>
      </c>
      <c r="U81" s="36">
        <f t="shared" ref="U81:U82" si="57">(T81*1000000)/S81</f>
        <v>0</v>
      </c>
      <c r="V81" s="38">
        <f t="shared" ref="V81:V82" si="58">SUM(G70:G81)</f>
        <v>0</v>
      </c>
      <c r="W81" s="36">
        <f t="shared" ref="W81:W82" si="59">(V81*100000)/O81</f>
        <v>0</v>
      </c>
      <c r="X81" s="59"/>
      <c r="Y81" s="59"/>
      <c r="Z81" s="59"/>
      <c r="AA81" s="59"/>
      <c r="AB81" s="59"/>
      <c r="AC81" s="1">
        <v>2</v>
      </c>
    </row>
    <row r="82" spans="1:29" ht="15.6">
      <c r="A82" s="5">
        <v>44805</v>
      </c>
      <c r="B82" s="64"/>
      <c r="C82" s="64"/>
      <c r="D82" s="70">
        <v>792</v>
      </c>
      <c r="E82" s="56"/>
      <c r="G82" s="58">
        <v>1</v>
      </c>
      <c r="H82" s="58">
        <v>0</v>
      </c>
      <c r="I82" s="58"/>
      <c r="J82" s="58">
        <v>0</v>
      </c>
      <c r="K82" s="58">
        <v>0</v>
      </c>
      <c r="L82" s="58">
        <v>0</v>
      </c>
      <c r="N82" s="20">
        <f t="shared" si="50"/>
        <v>792</v>
      </c>
      <c r="O82" s="10">
        <f t="shared" si="51"/>
        <v>11071</v>
      </c>
      <c r="P82" s="33">
        <f t="shared" si="52"/>
        <v>1</v>
      </c>
      <c r="Q82" s="36">
        <f t="shared" si="53"/>
        <v>90.32607713846987</v>
      </c>
      <c r="R82" s="34">
        <f t="shared" si="54"/>
        <v>792</v>
      </c>
      <c r="S82" s="10">
        <f t="shared" si="55"/>
        <v>9154</v>
      </c>
      <c r="T82" s="33">
        <f t="shared" si="56"/>
        <v>1</v>
      </c>
      <c r="U82" s="36">
        <f t="shared" si="57"/>
        <v>109.24186148131965</v>
      </c>
      <c r="V82" s="38">
        <f t="shared" si="58"/>
        <v>1</v>
      </c>
      <c r="W82" s="36">
        <f t="shared" si="59"/>
        <v>9.0326077138469874</v>
      </c>
      <c r="X82" s="59"/>
      <c r="Y82" s="59"/>
      <c r="Z82" s="59"/>
      <c r="AA82" s="59"/>
      <c r="AB82" s="59"/>
      <c r="AC82" s="1">
        <v>2</v>
      </c>
    </row>
  </sheetData>
  <phoneticPr fontId="9" type="noConversion"/>
  <conditionalFormatting sqref="G2:L82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13E2-287E-4171-BE50-039AE0D03490}">
  <sheetPr>
    <tabColor rgb="FF00B0F0"/>
  </sheetPr>
  <dimension ref="A1:AC78"/>
  <sheetViews>
    <sheetView zoomScale="85" zoomScaleNormal="85" workbookViewId="0">
      <pane ySplit="1" topLeftCell="A72" activePane="bottomLeft" state="frozen"/>
      <selection activeCell="O89" sqref="O89"/>
      <selection pane="bottomLeft" activeCell="Y86" sqref="Y86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/>
      <c r="C62" s="29"/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/>
      <c r="C63" s="29"/>
      <c r="D63" s="7"/>
      <c r="E63" s="7"/>
      <c r="G63" s="31"/>
      <c r="H63" s="31"/>
      <c r="I63" s="31"/>
      <c r="J63" s="31"/>
      <c r="K63" s="31"/>
      <c r="L63" s="31"/>
      <c r="N63" s="20"/>
      <c r="O63" s="10"/>
      <c r="P63" s="33"/>
      <c r="Q63" s="36"/>
      <c r="R63" s="34"/>
      <c r="S63" s="10"/>
      <c r="T63" s="33"/>
      <c r="U63" s="36"/>
      <c r="V63" s="38"/>
      <c r="W63" s="36"/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/>
      <c r="C64" s="29"/>
      <c r="D64" s="7"/>
      <c r="E64" s="7"/>
      <c r="G64" s="31"/>
      <c r="H64" s="31"/>
      <c r="I64" s="31"/>
      <c r="J64" s="31"/>
      <c r="K64" s="31"/>
      <c r="L64" s="31"/>
      <c r="N64" s="20"/>
      <c r="O64" s="10"/>
      <c r="P64" s="33"/>
      <c r="Q64" s="36"/>
      <c r="R64" s="34"/>
      <c r="S64" s="10"/>
      <c r="T64" s="33"/>
      <c r="U64" s="36"/>
      <c r="V64" s="38"/>
      <c r="W64" s="36"/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/>
      <c r="C65" s="29"/>
      <c r="D65" s="7"/>
      <c r="E65" s="7"/>
      <c r="G65" s="31"/>
      <c r="H65" s="31"/>
      <c r="I65" s="31"/>
      <c r="J65" s="31"/>
      <c r="K65" s="31"/>
      <c r="L65" s="31"/>
      <c r="N65" s="20"/>
      <c r="O65" s="10"/>
      <c r="P65" s="33"/>
      <c r="Q65" s="36"/>
      <c r="R65" s="34"/>
      <c r="S65" s="10"/>
      <c r="T65" s="33"/>
      <c r="U65" s="36"/>
      <c r="V65" s="38"/>
      <c r="W65" s="36"/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/>
      <c r="C66" s="29"/>
      <c r="D66" s="7"/>
      <c r="E66" s="7"/>
      <c r="G66" s="31"/>
      <c r="H66" s="31"/>
      <c r="I66" s="31"/>
      <c r="J66" s="31"/>
      <c r="K66" s="31"/>
      <c r="L66" s="31"/>
      <c r="N66" s="20"/>
      <c r="O66" s="10"/>
      <c r="P66" s="33"/>
      <c r="Q66" s="36"/>
      <c r="R66" s="34"/>
      <c r="S66" s="10"/>
      <c r="T66" s="33"/>
      <c r="U66" s="36"/>
      <c r="V66" s="38"/>
      <c r="W66" s="36"/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/>
      <c r="C67" s="29"/>
      <c r="D67" s="7"/>
      <c r="E67" s="7"/>
      <c r="G67" s="31"/>
      <c r="H67" s="31"/>
      <c r="I67" s="31"/>
      <c r="J67" s="31"/>
      <c r="K67" s="31"/>
      <c r="L67" s="31"/>
      <c r="N67" s="20"/>
      <c r="O67" s="10"/>
      <c r="P67" s="33"/>
      <c r="Q67" s="36"/>
      <c r="R67" s="34"/>
      <c r="S67" s="10"/>
      <c r="T67" s="33"/>
      <c r="U67" s="36"/>
      <c r="V67" s="38"/>
      <c r="W67" s="36"/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/>
      <c r="C68" s="29"/>
      <c r="D68" s="7"/>
      <c r="E68" s="7"/>
      <c r="G68" s="31"/>
      <c r="H68" s="31"/>
      <c r="I68" s="31"/>
      <c r="J68" s="31"/>
      <c r="K68" s="31"/>
      <c r="L68" s="31"/>
      <c r="N68" s="20"/>
      <c r="O68" s="10"/>
      <c r="P68" s="33"/>
      <c r="Q68" s="36"/>
      <c r="R68" s="34"/>
      <c r="S68" s="10"/>
      <c r="T68" s="33"/>
      <c r="U68" s="36"/>
      <c r="V68" s="38"/>
      <c r="W68" s="36"/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/>
      <c r="E69" s="7"/>
      <c r="G69" s="31"/>
      <c r="H69" s="31"/>
      <c r="I69" s="31"/>
      <c r="J69" s="31"/>
      <c r="K69" s="31"/>
      <c r="L69" s="31"/>
      <c r="N69" s="20"/>
      <c r="O69" s="10"/>
      <c r="P69" s="33"/>
      <c r="Q69" s="36"/>
      <c r="R69" s="34"/>
      <c r="S69" s="10"/>
      <c r="T69" s="33"/>
      <c r="U69" s="36"/>
      <c r="V69" s="38"/>
      <c r="W69" s="36"/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/>
      <c r="E70" s="7"/>
      <c r="G70" s="31"/>
      <c r="H70" s="31"/>
      <c r="I70" s="31"/>
      <c r="J70" s="31"/>
      <c r="K70" s="31"/>
      <c r="L70" s="31"/>
      <c r="N70" s="20"/>
      <c r="O70" s="10"/>
      <c r="P70" s="33"/>
      <c r="Q70" s="36"/>
      <c r="R70" s="34"/>
      <c r="S70" s="10"/>
      <c r="T70" s="33"/>
      <c r="U70" s="36"/>
      <c r="V70" s="38"/>
      <c r="W70" s="36"/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/>
      <c r="E71" s="7"/>
      <c r="G71" s="31"/>
      <c r="H71" s="31"/>
      <c r="I71" s="31"/>
      <c r="J71" s="31"/>
      <c r="K71" s="31"/>
      <c r="L71" s="31"/>
      <c r="N71" s="20"/>
      <c r="O71" s="10"/>
      <c r="P71" s="33"/>
      <c r="Q71" s="36"/>
      <c r="R71" s="34"/>
      <c r="S71" s="10"/>
      <c r="T71" s="33"/>
      <c r="U71" s="36"/>
      <c r="V71" s="38"/>
      <c r="W71" s="36"/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/>
      <c r="E72" s="7"/>
      <c r="G72" s="31"/>
      <c r="H72" s="31"/>
      <c r="I72" s="31"/>
      <c r="J72" s="31"/>
      <c r="K72" s="31"/>
      <c r="L72" s="31"/>
      <c r="N72" s="20"/>
      <c r="O72" s="10"/>
      <c r="P72" s="33"/>
      <c r="Q72" s="36"/>
      <c r="R72" s="34"/>
      <c r="S72" s="10"/>
      <c r="T72" s="33"/>
      <c r="U72" s="36"/>
      <c r="V72" s="38"/>
      <c r="W72" s="36"/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/>
      <c r="C73" s="29"/>
      <c r="D73" s="7"/>
      <c r="E73" s="7"/>
      <c r="G73" s="31"/>
      <c r="H73" s="31"/>
      <c r="I73" s="31"/>
      <c r="J73" s="31"/>
      <c r="K73" s="31"/>
      <c r="L73" s="31"/>
      <c r="N73" s="20"/>
      <c r="O73" s="10"/>
      <c r="P73" s="33"/>
      <c r="Q73" s="36"/>
      <c r="R73" s="34"/>
      <c r="S73" s="10"/>
      <c r="T73" s="33"/>
      <c r="U73" s="36"/>
      <c r="V73" s="38"/>
      <c r="W73" s="36"/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/>
      <c r="C74" s="29"/>
      <c r="D74" s="7"/>
      <c r="E74" s="7"/>
      <c r="G74" s="31"/>
      <c r="H74" s="31"/>
      <c r="I74" s="31"/>
      <c r="J74" s="31"/>
      <c r="K74" s="31"/>
      <c r="L74" s="31"/>
      <c r="N74" s="20"/>
      <c r="O74" s="10"/>
      <c r="P74" s="33"/>
      <c r="Q74" s="36"/>
      <c r="R74" s="34"/>
      <c r="S74" s="10"/>
      <c r="T74" s="33"/>
      <c r="U74" s="36"/>
      <c r="V74" s="38"/>
      <c r="W74" s="36"/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/>
      <c r="C75" s="29"/>
      <c r="D75" s="7"/>
      <c r="E75" s="7"/>
      <c r="G75" s="31"/>
      <c r="H75" s="31"/>
      <c r="I75" s="31"/>
      <c r="J75" s="31"/>
      <c r="K75" s="31"/>
      <c r="L75" s="31"/>
      <c r="N75" s="20"/>
      <c r="O75" s="10"/>
      <c r="P75" s="33"/>
      <c r="Q75" s="36"/>
      <c r="R75" s="34"/>
      <c r="S75" s="10"/>
      <c r="T75" s="33"/>
      <c r="U75" s="36"/>
      <c r="V75" s="38"/>
      <c r="W75" s="36"/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/>
      <c r="C76" s="29"/>
      <c r="D76" s="7">
        <f>'GA2001'!E76</f>
        <v>0</v>
      </c>
      <c r="E76" s="7">
        <f>'GA2001'!F76</f>
        <v>0</v>
      </c>
      <c r="G76" s="31">
        <f>'GA2001'!H76</f>
        <v>0</v>
      </c>
      <c r="H76" s="31">
        <f>'GA2001'!I76</f>
        <v>0</v>
      </c>
      <c r="I76" s="31">
        <f>'GA2001'!J76</f>
        <v>0</v>
      </c>
      <c r="J76" s="31">
        <f>'GA2001'!K76</f>
        <v>0</v>
      </c>
      <c r="K76" s="31">
        <f>'GA2001'!L76</f>
        <v>0</v>
      </c>
      <c r="L76" s="31">
        <f>'GA2001'!M76</f>
        <v>0</v>
      </c>
      <c r="N76" s="20">
        <f t="shared" ref="N76" si="0">SUM(B76:E76)</f>
        <v>0</v>
      </c>
      <c r="O76" s="10">
        <f t="shared" ref="O76" si="1">SUM(N65:N76)</f>
        <v>0</v>
      </c>
      <c r="P76" s="33">
        <f t="shared" ref="P76" si="2">SUM(G65:H76)</f>
        <v>0</v>
      </c>
      <c r="Q76" s="36" t="e">
        <f t="shared" ref="Q76" si="3">(P76*1000000)/O76</f>
        <v>#DIV/0!</v>
      </c>
      <c r="R76" s="34">
        <f t="shared" ref="R76" si="4">SUM(B76,D76:E76)</f>
        <v>0</v>
      </c>
      <c r="S76" s="10">
        <f t="shared" ref="S76" si="5">SUM(R65:R76)</f>
        <v>0</v>
      </c>
      <c r="T76" s="33">
        <f t="shared" ref="T76" si="6">SUM(G65:H76)</f>
        <v>0</v>
      </c>
      <c r="U76" s="36" t="e">
        <f t="shared" ref="U76" si="7">(T76*1000000)/S76</f>
        <v>#DIV/0!</v>
      </c>
      <c r="V76" s="38">
        <f t="shared" ref="V76" si="8">SUM(G65:G76)</f>
        <v>0</v>
      </c>
      <c r="W76" s="36" t="e">
        <f t="shared" ref="W76" si="9">(V76*100000)/O76</f>
        <v>#DIV/0!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/>
      <c r="C77" s="29"/>
      <c r="D77" s="7">
        <f>'GA2001'!E77</f>
        <v>0</v>
      </c>
      <c r="E77" s="7">
        <f>'GA2001'!F77</f>
        <v>0</v>
      </c>
      <c r="G77" s="31">
        <f>'GA2001'!H77</f>
        <v>0</v>
      </c>
      <c r="H77" s="31">
        <f>'GA2001'!I77</f>
        <v>0</v>
      </c>
      <c r="I77" s="31">
        <f>'GA2001'!J77</f>
        <v>0</v>
      </c>
      <c r="J77" s="31">
        <f>'GA2001'!K77</f>
        <v>0</v>
      </c>
      <c r="K77" s="31">
        <f>'GA2001'!L77</f>
        <v>0</v>
      </c>
      <c r="L77" s="31">
        <f>'GA2001'!M77</f>
        <v>0</v>
      </c>
      <c r="N77" s="20">
        <f t="shared" ref="N77:N78" si="10">SUM(B77:E77)</f>
        <v>0</v>
      </c>
      <c r="O77" s="10">
        <f t="shared" ref="O77:O78" si="11">SUM(N66:N77)</f>
        <v>0</v>
      </c>
      <c r="P77" s="33">
        <f t="shared" ref="P77:P78" si="12">SUM(G66:H77)</f>
        <v>0</v>
      </c>
      <c r="Q77" s="36" t="e">
        <f t="shared" ref="Q77:Q78" si="13">(P77*1000000)/O77</f>
        <v>#DIV/0!</v>
      </c>
      <c r="R77" s="34">
        <f t="shared" ref="R77:R78" si="14">SUM(B77,D77:E77)</f>
        <v>0</v>
      </c>
      <c r="S77" s="10">
        <f t="shared" ref="S77:S78" si="15">SUM(R66:R77)</f>
        <v>0</v>
      </c>
      <c r="T77" s="33">
        <f t="shared" ref="T77:T78" si="16">SUM(G66:H77)</f>
        <v>0</v>
      </c>
      <c r="U77" s="36" t="e">
        <f t="shared" ref="U77:U78" si="17">(T77*1000000)/S77</f>
        <v>#DIV/0!</v>
      </c>
      <c r="V77" s="38">
        <f t="shared" ref="V77:V78" si="18">SUM(G66:G77)</f>
        <v>0</v>
      </c>
      <c r="W77" s="36" t="e">
        <f t="shared" ref="W77:W78" si="19">(V77*100000)/O77</f>
        <v>#DIV/0!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/>
      <c r="C78" s="29"/>
      <c r="D78" s="7">
        <f>'GA2001'!E78</f>
        <v>0</v>
      </c>
      <c r="E78" s="7">
        <f>'GA2001'!F78</f>
        <v>0</v>
      </c>
      <c r="G78" s="31">
        <f>'GA2001'!H78</f>
        <v>0</v>
      </c>
      <c r="H78" s="31">
        <f>'GA2001'!I78</f>
        <v>0</v>
      </c>
      <c r="I78" s="31">
        <f>'GA2001'!J78</f>
        <v>0</v>
      </c>
      <c r="J78" s="31">
        <f>'GA2001'!K78</f>
        <v>0</v>
      </c>
      <c r="K78" s="31">
        <f>'GA2001'!L78</f>
        <v>0</v>
      </c>
      <c r="L78" s="31">
        <f>'GA2001'!M78</f>
        <v>0</v>
      </c>
      <c r="N78" s="20">
        <f t="shared" si="10"/>
        <v>0</v>
      </c>
      <c r="O78" s="10">
        <f t="shared" si="11"/>
        <v>0</v>
      </c>
      <c r="P78" s="33">
        <f t="shared" si="12"/>
        <v>0</v>
      </c>
      <c r="Q78" s="36" t="e">
        <f t="shared" si="13"/>
        <v>#DIV/0!</v>
      </c>
      <c r="R78" s="34">
        <f t="shared" si="14"/>
        <v>0</v>
      </c>
      <c r="S78" s="10">
        <f t="shared" si="15"/>
        <v>0</v>
      </c>
      <c r="T78" s="33">
        <f t="shared" si="16"/>
        <v>0</v>
      </c>
      <c r="U78" s="36" t="e">
        <f t="shared" si="17"/>
        <v>#DIV/0!</v>
      </c>
      <c r="V78" s="38">
        <f t="shared" si="18"/>
        <v>0</v>
      </c>
      <c r="W78" s="36" t="e">
        <f t="shared" si="19"/>
        <v>#DIV/0!</v>
      </c>
      <c r="X78" s="41"/>
      <c r="Y78" s="1"/>
      <c r="Z78" s="1"/>
      <c r="AA78" s="1"/>
      <c r="AB78" s="1"/>
      <c r="AC78" s="1">
        <v>2</v>
      </c>
    </row>
  </sheetData>
  <phoneticPr fontId="9" type="noConversion"/>
  <conditionalFormatting sqref="G2:L78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7030A0"/>
  </sheetPr>
  <dimension ref="A1:AC82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82" sqref="D82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>
        <v>14038.400000000001</v>
      </c>
      <c r="C2" s="6">
        <v>3509.6000000000004</v>
      </c>
      <c r="D2" s="7">
        <f>Plant!E2</f>
        <v>664</v>
      </c>
      <c r="E2" s="7">
        <f>Plant!F2</f>
        <v>0</v>
      </c>
      <c r="F2" s="8"/>
      <c r="G2" s="31">
        <f>Plant!H2</f>
        <v>2</v>
      </c>
      <c r="H2" s="31">
        <f>Plant!I2</f>
        <v>0</v>
      </c>
      <c r="I2" s="31">
        <f>Plant!J2</f>
        <v>0</v>
      </c>
      <c r="J2" s="31">
        <f>Plant!K2</f>
        <v>0</v>
      </c>
      <c r="K2" s="31">
        <f>Plant!L2</f>
        <v>0</v>
      </c>
      <c r="L2" s="31">
        <f>Plant!M2</f>
        <v>0</v>
      </c>
      <c r="M2" s="8"/>
      <c r="N2" s="20">
        <f t="shared" ref="N2:N33" si="0">SUM(B2:E2)</f>
        <v>18212</v>
      </c>
      <c r="O2" s="10">
        <f>N2</f>
        <v>18212</v>
      </c>
      <c r="P2" s="33">
        <f>SUM(G2:H2)</f>
        <v>2</v>
      </c>
      <c r="Q2" s="36">
        <f t="shared" ref="Q2:Q58" si="1">(P2*1000000)/O2</f>
        <v>109.81770261366133</v>
      </c>
      <c r="R2" s="34">
        <f>SUM(B2,D2:E2)</f>
        <v>14702.400000000001</v>
      </c>
      <c r="S2" s="10">
        <f>R2</f>
        <v>14702.400000000001</v>
      </c>
      <c r="T2" s="33">
        <f>SUM(G2:H2)</f>
        <v>2</v>
      </c>
      <c r="U2" s="36">
        <f>(T2*1000000)/S2</f>
        <v>136.03221242790292</v>
      </c>
      <c r="V2" s="38">
        <f>G2</f>
        <v>2</v>
      </c>
      <c r="W2" s="36">
        <f>(V2*100000)/O2</f>
        <v>10.981770261366131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>
        <v>14338.400000000001</v>
      </c>
      <c r="C3" s="6">
        <v>3584.6000000000004</v>
      </c>
      <c r="D3" s="7">
        <f>Plant!E3</f>
        <v>548</v>
      </c>
      <c r="E3" s="7">
        <f>Plant!F3</f>
        <v>0</v>
      </c>
      <c r="F3" s="8"/>
      <c r="G3" s="31">
        <f>Plant!H3</f>
        <v>0</v>
      </c>
      <c r="H3" s="31">
        <f>Plant!I3</f>
        <v>1</v>
      </c>
      <c r="I3" s="31">
        <f>Plant!J3</f>
        <v>0</v>
      </c>
      <c r="J3" s="31">
        <f>Plant!K3</f>
        <v>0</v>
      </c>
      <c r="K3" s="31">
        <f>Plant!L3</f>
        <v>0</v>
      </c>
      <c r="L3" s="31">
        <f>Plant!M3</f>
        <v>0</v>
      </c>
      <c r="M3" s="8"/>
      <c r="N3" s="20">
        <f t="shared" si="0"/>
        <v>18471</v>
      </c>
      <c r="O3" s="10">
        <f>SUM($N$2:N3)</f>
        <v>36683</v>
      </c>
      <c r="P3" s="33">
        <f>SUM($G$2:H3)</f>
        <v>3</v>
      </c>
      <c r="Q3" s="36">
        <f t="shared" si="1"/>
        <v>81.781751765122806</v>
      </c>
      <c r="R3" s="34">
        <f>SUM(B3,D3:E3)</f>
        <v>14886.400000000001</v>
      </c>
      <c r="S3" s="10">
        <f>SUM($R$2:R3)</f>
        <v>29588.800000000003</v>
      </c>
      <c r="T3" s="33">
        <f>SUM($G$2:H3)</f>
        <v>3</v>
      </c>
      <c r="U3" s="36">
        <f t="shared" ref="U3:U58" si="2">(T3*1000000)/S3</f>
        <v>101.38971502730762</v>
      </c>
      <c r="V3" s="38">
        <f>SUM($G$2:G3)</f>
        <v>2</v>
      </c>
      <c r="W3" s="36">
        <f t="shared" ref="W3:W58" si="3">(V3*100000)/O3</f>
        <v>5.4521167843415208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>
        <v>10894.400000000001</v>
      </c>
      <c r="C4" s="6">
        <v>2723.6000000000004</v>
      </c>
      <c r="D4" s="7">
        <f>Plant!E4</f>
        <v>2270</v>
      </c>
      <c r="E4" s="7">
        <f>Plant!F4</f>
        <v>0</v>
      </c>
      <c r="F4" s="8"/>
      <c r="G4" s="31">
        <f>Plant!H4</f>
        <v>1</v>
      </c>
      <c r="H4" s="31">
        <f>Plant!I4</f>
        <v>0</v>
      </c>
      <c r="I4" s="31">
        <f>Plant!J4</f>
        <v>0</v>
      </c>
      <c r="J4" s="31">
        <f>Plant!K4</f>
        <v>0</v>
      </c>
      <c r="K4" s="31">
        <f>Plant!L4</f>
        <v>0</v>
      </c>
      <c r="L4" s="31">
        <f>Plant!M4</f>
        <v>0</v>
      </c>
      <c r="M4" s="8"/>
      <c r="N4" s="20">
        <f t="shared" si="0"/>
        <v>15888.000000000002</v>
      </c>
      <c r="O4" s="10">
        <f>SUM($N$2:N4)</f>
        <v>52571</v>
      </c>
      <c r="P4" s="33">
        <f>SUM($G$2:H4)</f>
        <v>4</v>
      </c>
      <c r="Q4" s="36">
        <f t="shared" si="1"/>
        <v>76.087576800897835</v>
      </c>
      <c r="R4" s="34">
        <f t="shared" ref="R4:R58" si="4">SUM(B4,D4:E4)</f>
        <v>13164.400000000001</v>
      </c>
      <c r="S4" s="10">
        <f>SUM($R$2:R4)</f>
        <v>42753.200000000004</v>
      </c>
      <c r="T4" s="33">
        <f>SUM($G$2:H4)</f>
        <v>4</v>
      </c>
      <c r="U4" s="36">
        <f t="shared" si="2"/>
        <v>93.560248121778002</v>
      </c>
      <c r="V4" s="38">
        <f>SUM($G$2:G4)</f>
        <v>3</v>
      </c>
      <c r="W4" s="36">
        <f t="shared" si="3"/>
        <v>5.7065682600673373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>
        <v>14152.800000000001</v>
      </c>
      <c r="C5" s="6">
        <v>3538.2000000000003</v>
      </c>
      <c r="D5" s="7">
        <f>Plant!E5</f>
        <v>2868</v>
      </c>
      <c r="E5" s="7">
        <f>Plant!F5</f>
        <v>0</v>
      </c>
      <c r="F5" s="8"/>
      <c r="G5" s="31">
        <f>Plant!H5</f>
        <v>2</v>
      </c>
      <c r="H5" s="31">
        <f>Plant!I5</f>
        <v>1</v>
      </c>
      <c r="I5" s="31">
        <f>Plant!J5</f>
        <v>0</v>
      </c>
      <c r="J5" s="31">
        <f>Plant!K5</f>
        <v>0</v>
      </c>
      <c r="K5" s="31">
        <f>Plant!L5</f>
        <v>0</v>
      </c>
      <c r="L5" s="31">
        <f>Plant!M5</f>
        <v>0</v>
      </c>
      <c r="M5" s="8"/>
      <c r="N5" s="20">
        <f t="shared" si="0"/>
        <v>20559</v>
      </c>
      <c r="O5" s="10">
        <f>SUM($N$2:N5)</f>
        <v>73130</v>
      </c>
      <c r="P5" s="33">
        <f>SUM($G$2:H5)</f>
        <v>7</v>
      </c>
      <c r="Q5" s="36">
        <f t="shared" si="1"/>
        <v>95.719950772596746</v>
      </c>
      <c r="R5" s="34">
        <f>SUM(B5,D5:E5)</f>
        <v>17020.800000000003</v>
      </c>
      <c r="S5" s="10">
        <f>SUM($R$2:R5)</f>
        <v>59774.000000000007</v>
      </c>
      <c r="T5" s="33">
        <f>SUM($G$2:H5)</f>
        <v>7</v>
      </c>
      <c r="U5" s="36">
        <f t="shared" si="2"/>
        <v>117.10777261016494</v>
      </c>
      <c r="V5" s="38">
        <f>SUM($G$2:G5)</f>
        <v>5</v>
      </c>
      <c r="W5" s="36">
        <f t="shared" si="3"/>
        <v>6.8371393408997676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>
        <v>12744</v>
      </c>
      <c r="C6" s="6">
        <v>3186</v>
      </c>
      <c r="D6" s="7">
        <f>Plant!E6</f>
        <v>5659</v>
      </c>
      <c r="E6" s="7">
        <f>Plant!F6</f>
        <v>0</v>
      </c>
      <c r="F6" s="8"/>
      <c r="G6" s="31">
        <f>Plant!H6</f>
        <v>0</v>
      </c>
      <c r="H6" s="31">
        <f>Plant!I6</f>
        <v>0</v>
      </c>
      <c r="I6" s="31">
        <f>Plant!J6</f>
        <v>0</v>
      </c>
      <c r="J6" s="31">
        <f>Plant!K6</f>
        <v>0</v>
      </c>
      <c r="K6" s="31">
        <f>Plant!L6</f>
        <v>0</v>
      </c>
      <c r="L6" s="31">
        <f>Plant!M6</f>
        <v>0</v>
      </c>
      <c r="M6" s="8"/>
      <c r="N6" s="20">
        <f t="shared" si="0"/>
        <v>21589</v>
      </c>
      <c r="O6" s="10">
        <f>SUM($N$2:N6)</f>
        <v>94719</v>
      </c>
      <c r="P6" s="33">
        <f>SUM($G$2:H6)</f>
        <v>7</v>
      </c>
      <c r="Q6" s="36">
        <f t="shared" si="1"/>
        <v>73.902807250921143</v>
      </c>
      <c r="R6" s="34">
        <f t="shared" si="4"/>
        <v>18403</v>
      </c>
      <c r="S6" s="10">
        <f>SUM($R$2:R6)</f>
        <v>78177</v>
      </c>
      <c r="T6" s="33">
        <f>SUM($G$2:H6)</f>
        <v>7</v>
      </c>
      <c r="U6" s="36">
        <f t="shared" si="2"/>
        <v>89.540401908489713</v>
      </c>
      <c r="V6" s="38">
        <f>SUM($G$2:G6)</f>
        <v>5</v>
      </c>
      <c r="W6" s="36">
        <f t="shared" si="3"/>
        <v>5.2787719464943672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>
        <v>14565.6</v>
      </c>
      <c r="C7" s="6">
        <v>3641.4</v>
      </c>
      <c r="D7" s="7">
        <f>Plant!E7</f>
        <v>4493</v>
      </c>
      <c r="E7" s="7">
        <f>Plant!F7</f>
        <v>0</v>
      </c>
      <c r="F7" s="8"/>
      <c r="G7" s="31">
        <f>Plant!H7</f>
        <v>0</v>
      </c>
      <c r="H7" s="31">
        <f>Plant!I7</f>
        <v>2</v>
      </c>
      <c r="I7" s="31">
        <f>Plant!J7</f>
        <v>0</v>
      </c>
      <c r="J7" s="31">
        <f>Plant!K7</f>
        <v>0</v>
      </c>
      <c r="K7" s="31">
        <f>Plant!L7</f>
        <v>0</v>
      </c>
      <c r="L7" s="31">
        <f>Plant!M7</f>
        <v>0</v>
      </c>
      <c r="M7" s="8"/>
      <c r="N7" s="20">
        <f t="shared" si="0"/>
        <v>22700</v>
      </c>
      <c r="O7" s="10">
        <f>SUM($N$2:N7)</f>
        <v>117419</v>
      </c>
      <c r="P7" s="33">
        <f>SUM($G$2:H7)</f>
        <v>9</v>
      </c>
      <c r="Q7" s="36">
        <f t="shared" si="1"/>
        <v>76.648583278685734</v>
      </c>
      <c r="R7" s="34">
        <f t="shared" si="4"/>
        <v>19058.599999999999</v>
      </c>
      <c r="S7" s="10">
        <f>SUM($R$2:R7)</f>
        <v>97235.6</v>
      </c>
      <c r="T7" s="33">
        <f>SUM($G$2:H7)</f>
        <v>9</v>
      </c>
      <c r="U7" s="36">
        <f t="shared" si="2"/>
        <v>92.558692495341205</v>
      </c>
      <c r="V7" s="38">
        <f>SUM($G$2:G7)</f>
        <v>5</v>
      </c>
      <c r="W7" s="36">
        <f t="shared" si="3"/>
        <v>4.2582546265936516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>
        <v>14858.400000000001</v>
      </c>
      <c r="C8" s="6">
        <v>3714.6000000000004</v>
      </c>
      <c r="D8" s="7">
        <f>Plant!E8</f>
        <v>3997</v>
      </c>
      <c r="E8" s="7">
        <f>Plant!F8</f>
        <v>0</v>
      </c>
      <c r="F8" s="8"/>
      <c r="G8" s="31">
        <f>Plant!H8</f>
        <v>2</v>
      </c>
      <c r="H8" s="31">
        <f>Plant!I8</f>
        <v>0</v>
      </c>
      <c r="I8" s="31">
        <f>Plant!J8</f>
        <v>0</v>
      </c>
      <c r="J8" s="31">
        <f>Plant!K8</f>
        <v>0</v>
      </c>
      <c r="K8" s="31">
        <f>Plant!L8</f>
        <v>0</v>
      </c>
      <c r="L8" s="31">
        <f>Plant!M8</f>
        <v>0</v>
      </c>
      <c r="M8" s="8"/>
      <c r="N8" s="20">
        <f t="shared" si="0"/>
        <v>22570</v>
      </c>
      <c r="O8" s="10">
        <f>SUM($N$2:N8)</f>
        <v>139989</v>
      </c>
      <c r="P8" s="33">
        <f>SUM($G$2:H8)</f>
        <v>11</v>
      </c>
      <c r="Q8" s="36">
        <f t="shared" si="1"/>
        <v>78.577602525912752</v>
      </c>
      <c r="R8" s="34">
        <f t="shared" si="4"/>
        <v>18855.400000000001</v>
      </c>
      <c r="S8" s="10">
        <f>SUM($R$2:R8)</f>
        <v>116091</v>
      </c>
      <c r="T8" s="33">
        <f>SUM($G$2:H8)</f>
        <v>11</v>
      </c>
      <c r="U8" s="36">
        <f t="shared" si="2"/>
        <v>94.753253912878691</v>
      </c>
      <c r="V8" s="38">
        <f>SUM($G$2:G8)</f>
        <v>7</v>
      </c>
      <c r="W8" s="36">
        <f t="shared" si="3"/>
        <v>5.0003928880126294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>
        <v>16848</v>
      </c>
      <c r="C9" s="6">
        <v>4212</v>
      </c>
      <c r="D9" s="7">
        <f>Plant!E9</f>
        <v>4212</v>
      </c>
      <c r="E9" s="7">
        <f>Plant!F9</f>
        <v>0</v>
      </c>
      <c r="F9" s="8"/>
      <c r="G9" s="31">
        <f>Plant!H9</f>
        <v>0</v>
      </c>
      <c r="H9" s="31">
        <f>Plant!I9</f>
        <v>0</v>
      </c>
      <c r="I9" s="31">
        <f>Plant!J9</f>
        <v>0</v>
      </c>
      <c r="J9" s="31">
        <f>Plant!K9</f>
        <v>0</v>
      </c>
      <c r="K9" s="31">
        <f>Plant!L9</f>
        <v>0</v>
      </c>
      <c r="L9" s="31">
        <f>Plant!M9</f>
        <v>0</v>
      </c>
      <c r="M9" s="8"/>
      <c r="N9" s="20">
        <f t="shared" si="0"/>
        <v>25272</v>
      </c>
      <c r="O9" s="10">
        <f>SUM($N$2:N9)</f>
        <v>165261</v>
      </c>
      <c r="P9" s="33">
        <f>SUM($G$2:H9)</f>
        <v>11</v>
      </c>
      <c r="Q9" s="36">
        <f t="shared" si="1"/>
        <v>66.561378667683243</v>
      </c>
      <c r="R9" s="34">
        <f t="shared" si="4"/>
        <v>21060</v>
      </c>
      <c r="S9" s="10">
        <f>SUM($R$2:R9)</f>
        <v>137151</v>
      </c>
      <c r="T9" s="33">
        <f>SUM($G$2:H9)</f>
        <v>11</v>
      </c>
      <c r="U9" s="36">
        <f t="shared" si="2"/>
        <v>80.203571246290579</v>
      </c>
      <c r="V9" s="38">
        <f>SUM($G$2:G9)</f>
        <v>7</v>
      </c>
      <c r="W9" s="36">
        <f t="shared" si="3"/>
        <v>4.2357240970343879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>
        <v>21120</v>
      </c>
      <c r="C10" s="6">
        <v>5280</v>
      </c>
      <c r="D10" s="7">
        <f>Plant!E10</f>
        <v>6900</v>
      </c>
      <c r="E10" s="7">
        <f>Plant!F10</f>
        <v>0</v>
      </c>
      <c r="F10" s="8"/>
      <c r="G10" s="31">
        <f>Plant!H10</f>
        <v>1</v>
      </c>
      <c r="H10" s="31">
        <f>Plant!I10</f>
        <v>0</v>
      </c>
      <c r="I10" s="31">
        <f>Plant!J10</f>
        <v>0</v>
      </c>
      <c r="J10" s="31">
        <f>Plant!K10</f>
        <v>1</v>
      </c>
      <c r="K10" s="31">
        <f>Plant!L10</f>
        <v>0</v>
      </c>
      <c r="L10" s="31">
        <f>Plant!M10</f>
        <v>0</v>
      </c>
      <c r="M10" s="8"/>
      <c r="N10" s="20">
        <f t="shared" si="0"/>
        <v>33300</v>
      </c>
      <c r="O10" s="10">
        <f>SUM($N$2:N10)</f>
        <v>198561</v>
      </c>
      <c r="P10" s="33">
        <f>SUM($G$2:H10)</f>
        <v>12</v>
      </c>
      <c r="Q10" s="36">
        <f t="shared" si="1"/>
        <v>60.434828591717405</v>
      </c>
      <c r="R10" s="34">
        <f t="shared" si="4"/>
        <v>28020</v>
      </c>
      <c r="S10" s="10">
        <f>SUM($R$2:R10)</f>
        <v>165171</v>
      </c>
      <c r="T10" s="33">
        <f>SUM($G$2:H10)</f>
        <v>12</v>
      </c>
      <c r="U10" s="36">
        <f t="shared" si="2"/>
        <v>72.651978858274148</v>
      </c>
      <c r="V10" s="38">
        <f>SUM($G$2:G10)</f>
        <v>8</v>
      </c>
      <c r="W10" s="36">
        <f t="shared" si="3"/>
        <v>4.0289885727811603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>
        <v>13764.800000000001</v>
      </c>
      <c r="C11" s="6">
        <v>3441.2000000000003</v>
      </c>
      <c r="D11" s="7">
        <f>Plant!E11</f>
        <v>4554</v>
      </c>
      <c r="E11" s="7">
        <f>Plant!F11</f>
        <v>0</v>
      </c>
      <c r="F11" s="8"/>
      <c r="G11" s="31">
        <f>Plant!H11</f>
        <v>0</v>
      </c>
      <c r="H11" s="31">
        <f>Plant!I11</f>
        <v>0</v>
      </c>
      <c r="I11" s="31">
        <f>Plant!J11</f>
        <v>0</v>
      </c>
      <c r="J11" s="31">
        <f>Plant!K11</f>
        <v>0</v>
      </c>
      <c r="K11" s="31">
        <f>Plant!L11</f>
        <v>0</v>
      </c>
      <c r="L11" s="31">
        <f>Plant!M11</f>
        <v>0</v>
      </c>
      <c r="M11" s="8"/>
      <c r="N11" s="20">
        <f t="shared" si="0"/>
        <v>21760</v>
      </c>
      <c r="O11" s="10">
        <f>SUM($N$2:N11)</f>
        <v>220321</v>
      </c>
      <c r="P11" s="33">
        <f>SUM($G$2:H11)</f>
        <v>12</v>
      </c>
      <c r="Q11" s="36">
        <f t="shared" si="1"/>
        <v>54.465983723748529</v>
      </c>
      <c r="R11" s="34">
        <f t="shared" si="4"/>
        <v>18318.800000000003</v>
      </c>
      <c r="S11" s="10">
        <f>SUM($R$2:R11)</f>
        <v>183489.8</v>
      </c>
      <c r="T11" s="33">
        <f>SUM($G$2:H11)</f>
        <v>12</v>
      </c>
      <c r="U11" s="36">
        <f t="shared" si="2"/>
        <v>65.39873061063885</v>
      </c>
      <c r="V11" s="38">
        <f>SUM($G$2:G11)</f>
        <v>8</v>
      </c>
      <c r="W11" s="36">
        <f t="shared" si="3"/>
        <v>3.6310655815832353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>
        <v>15491.2</v>
      </c>
      <c r="C12" s="6">
        <v>3872.8</v>
      </c>
      <c r="D12" s="7">
        <f>Plant!E12</f>
        <v>4542</v>
      </c>
      <c r="E12" s="7">
        <f>Plant!F12</f>
        <v>0</v>
      </c>
      <c r="F12" s="8"/>
      <c r="G12" s="31">
        <f>Plant!H12</f>
        <v>0</v>
      </c>
      <c r="H12" s="31">
        <f>Plant!I12</f>
        <v>0</v>
      </c>
      <c r="I12" s="31">
        <f>Plant!J12</f>
        <v>0</v>
      </c>
      <c r="J12" s="31">
        <f>Plant!K12</f>
        <v>1</v>
      </c>
      <c r="K12" s="31">
        <f>Plant!L12</f>
        <v>0</v>
      </c>
      <c r="L12" s="31">
        <f>Plant!M12</f>
        <v>0</v>
      </c>
      <c r="M12" s="8"/>
      <c r="N12" s="20">
        <f t="shared" si="0"/>
        <v>23906</v>
      </c>
      <c r="O12" s="10">
        <f>SUM($N$2:N12)</f>
        <v>244227</v>
      </c>
      <c r="P12" s="33">
        <f>SUM($G$2:H12)</f>
        <v>12</v>
      </c>
      <c r="Q12" s="36">
        <f t="shared" si="1"/>
        <v>49.134616565735975</v>
      </c>
      <c r="R12" s="34">
        <f t="shared" si="4"/>
        <v>20033.2</v>
      </c>
      <c r="S12" s="10">
        <f>SUM($R$2:R12)</f>
        <v>203523</v>
      </c>
      <c r="T12" s="33">
        <f>SUM($G$2:H12)</f>
        <v>12</v>
      </c>
      <c r="U12" s="36">
        <f t="shared" si="2"/>
        <v>58.961395026606333</v>
      </c>
      <c r="V12" s="38">
        <f>SUM($G$2:G12)</f>
        <v>8</v>
      </c>
      <c r="W12" s="36">
        <f t="shared" si="3"/>
        <v>3.2756411043823985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>
        <v>14474.400000000001</v>
      </c>
      <c r="C13" s="22">
        <v>3618.6000000000004</v>
      </c>
      <c r="D13" s="7">
        <f>Plant!E13</f>
        <v>3711</v>
      </c>
      <c r="E13" s="7">
        <f>Plant!F13</f>
        <v>0</v>
      </c>
      <c r="F13" s="8"/>
      <c r="G13" s="31">
        <f>Plant!H13</f>
        <v>0</v>
      </c>
      <c r="H13" s="31">
        <f>Plant!I13</f>
        <v>0</v>
      </c>
      <c r="I13" s="31">
        <f>Plant!J13</f>
        <v>0</v>
      </c>
      <c r="J13" s="31">
        <f>Plant!K13</f>
        <v>0</v>
      </c>
      <c r="K13" s="31">
        <f>Plant!L13</f>
        <v>0</v>
      </c>
      <c r="L13" s="31">
        <f>Plant!M13</f>
        <v>0</v>
      </c>
      <c r="M13" s="8"/>
      <c r="N13" s="20">
        <f t="shared" si="0"/>
        <v>21804</v>
      </c>
      <c r="O13" s="10">
        <f>SUM($N$2:N13)</f>
        <v>266031</v>
      </c>
      <c r="P13" s="33">
        <f>SUM($G$2:H13)</f>
        <v>12</v>
      </c>
      <c r="Q13" s="36">
        <f t="shared" si="1"/>
        <v>45.107525062868611</v>
      </c>
      <c r="R13" s="34">
        <f t="shared" si="4"/>
        <v>18185.400000000001</v>
      </c>
      <c r="S13" s="10">
        <f>SUM($R$2:R13)</f>
        <v>221708.4</v>
      </c>
      <c r="T13" s="33">
        <f>SUM($G$2:H13)</f>
        <v>12</v>
      </c>
      <c r="U13" s="36">
        <f t="shared" si="2"/>
        <v>54.12514816759311</v>
      </c>
      <c r="V13" s="38">
        <f>SUM($G$2:G13)</f>
        <v>8</v>
      </c>
      <c r="W13" s="36">
        <f t="shared" si="3"/>
        <v>3.0071683375245741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>
        <v>14474.400000000001</v>
      </c>
      <c r="C14" s="22">
        <v>3618.6000000000004</v>
      </c>
      <c r="D14" s="7">
        <f>Plant!E14</f>
        <v>3711</v>
      </c>
      <c r="E14" s="7">
        <f>Plant!F14</f>
        <v>0</v>
      </c>
      <c r="F14" s="8"/>
      <c r="G14" s="31">
        <f>Plant!H14</f>
        <v>0</v>
      </c>
      <c r="H14" s="31">
        <f>Plant!I14</f>
        <v>0</v>
      </c>
      <c r="I14" s="31">
        <f>Plant!J14</f>
        <v>1</v>
      </c>
      <c r="J14" s="31">
        <f>Plant!K14</f>
        <v>1</v>
      </c>
      <c r="K14" s="31">
        <f>Plant!L14</f>
        <v>0</v>
      </c>
      <c r="L14" s="31">
        <f>Plant!M14</f>
        <v>0</v>
      </c>
      <c r="M14" s="8"/>
      <c r="N14" s="20">
        <f t="shared" si="0"/>
        <v>21804</v>
      </c>
      <c r="O14" s="10">
        <f t="shared" ref="O14:O58" si="5">SUM(N3:N14)</f>
        <v>269623</v>
      </c>
      <c r="P14" s="33">
        <f>SUM(G3:H14)</f>
        <v>10</v>
      </c>
      <c r="Q14" s="36">
        <f t="shared" si="1"/>
        <v>37.088824024656653</v>
      </c>
      <c r="R14" s="34">
        <f t="shared" si="4"/>
        <v>18185.400000000001</v>
      </c>
      <c r="S14" s="10">
        <f>SUM(R3:R14)</f>
        <v>225191.40000000002</v>
      </c>
      <c r="T14" s="33">
        <f>SUM(G3:H14)</f>
        <v>10</v>
      </c>
      <c r="U14" s="36">
        <f t="shared" si="2"/>
        <v>44.4066691712028</v>
      </c>
      <c r="V14" s="38">
        <f>SUM(G3:G14)</f>
        <v>6</v>
      </c>
      <c r="W14" s="36">
        <f t="shared" si="3"/>
        <v>2.2253294414793992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>
        <v>14032</v>
      </c>
      <c r="C15" s="22">
        <v>3508</v>
      </c>
      <c r="D15" s="7">
        <f>Plant!E15</f>
        <v>2113</v>
      </c>
      <c r="E15" s="7">
        <f>Plant!F15</f>
        <v>0</v>
      </c>
      <c r="F15" s="8"/>
      <c r="G15" s="31">
        <f>Plant!H15</f>
        <v>1</v>
      </c>
      <c r="H15" s="31">
        <f>Plant!I15</f>
        <v>0</v>
      </c>
      <c r="I15" s="31">
        <f>Plant!J15</f>
        <v>0</v>
      </c>
      <c r="J15" s="31">
        <f>Plant!K15</f>
        <v>0</v>
      </c>
      <c r="K15" s="31">
        <f>Plant!L15</f>
        <v>0</v>
      </c>
      <c r="L15" s="31">
        <f>Plant!M15</f>
        <v>0</v>
      </c>
      <c r="M15" s="8"/>
      <c r="N15" s="20">
        <f t="shared" si="0"/>
        <v>19653</v>
      </c>
      <c r="O15" s="10">
        <f t="shared" si="5"/>
        <v>270805</v>
      </c>
      <c r="P15" s="33">
        <f t="shared" ref="P15:P57" si="6">SUM(G4:H15)</f>
        <v>10</v>
      </c>
      <c r="Q15" s="36">
        <f t="shared" si="1"/>
        <v>36.926940049112829</v>
      </c>
      <c r="R15" s="34">
        <f t="shared" si="4"/>
        <v>16145</v>
      </c>
      <c r="S15" s="10">
        <f t="shared" ref="S15:S57" si="7">SUM(R4:R15)</f>
        <v>226450</v>
      </c>
      <c r="T15" s="33">
        <f t="shared" ref="T15:T58" si="8">SUM(G4:H15)</f>
        <v>10</v>
      </c>
      <c r="U15" s="36">
        <f t="shared" si="2"/>
        <v>44.159858688452196</v>
      </c>
      <c r="V15" s="38">
        <f t="shared" ref="V15:V58" si="9">SUM(G4:G15)</f>
        <v>7</v>
      </c>
      <c r="W15" s="36">
        <f t="shared" si="3"/>
        <v>2.5848858034378983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>
        <v>14032</v>
      </c>
      <c r="C16" s="22">
        <v>3508</v>
      </c>
      <c r="D16" s="7">
        <f>Plant!E16</f>
        <v>2113</v>
      </c>
      <c r="E16" s="7">
        <f>Plant!F16</f>
        <v>0</v>
      </c>
      <c r="F16" s="8"/>
      <c r="G16" s="31">
        <f>Plant!H16</f>
        <v>0</v>
      </c>
      <c r="H16" s="31">
        <f>Plant!I16</f>
        <v>1</v>
      </c>
      <c r="I16" s="31">
        <f>Plant!J16</f>
        <v>0</v>
      </c>
      <c r="J16" s="31">
        <f>Plant!K16</f>
        <v>0</v>
      </c>
      <c r="K16" s="31">
        <f>Plant!L16</f>
        <v>0</v>
      </c>
      <c r="L16" s="31">
        <f>Plant!M16</f>
        <v>0</v>
      </c>
      <c r="M16" s="8"/>
      <c r="N16" s="20">
        <f t="shared" si="0"/>
        <v>19653</v>
      </c>
      <c r="O16" s="10">
        <f t="shared" si="5"/>
        <v>274570</v>
      </c>
      <c r="P16" s="33">
        <f t="shared" si="6"/>
        <v>10</v>
      </c>
      <c r="Q16" s="36">
        <f t="shared" si="1"/>
        <v>36.420584914593725</v>
      </c>
      <c r="R16" s="34">
        <f t="shared" si="4"/>
        <v>16145</v>
      </c>
      <c r="S16" s="10">
        <f t="shared" si="7"/>
        <v>229430.6</v>
      </c>
      <c r="T16" s="33">
        <f t="shared" si="8"/>
        <v>10</v>
      </c>
      <c r="U16" s="36">
        <f t="shared" si="2"/>
        <v>43.58616505383327</v>
      </c>
      <c r="V16" s="38">
        <f t="shared" si="9"/>
        <v>6</v>
      </c>
      <c r="W16" s="36">
        <f t="shared" si="3"/>
        <v>2.1852350948756238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>
        <v>12530.400000000001</v>
      </c>
      <c r="C17" s="22">
        <v>3132.6000000000004</v>
      </c>
      <c r="D17" s="7">
        <f>Plant!E17</f>
        <v>2237</v>
      </c>
      <c r="E17" s="7">
        <f>Plant!F17</f>
        <v>0</v>
      </c>
      <c r="F17" s="8"/>
      <c r="G17" s="31">
        <f>Plant!H17</f>
        <v>1</v>
      </c>
      <c r="H17" s="31">
        <f>Plant!I17</f>
        <v>0</v>
      </c>
      <c r="I17" s="31">
        <f>Plant!J17</f>
        <v>0</v>
      </c>
      <c r="J17" s="31">
        <f>Plant!K17</f>
        <v>0</v>
      </c>
      <c r="K17" s="31">
        <f>Plant!L17</f>
        <v>0</v>
      </c>
      <c r="L17" s="31">
        <f>Plant!M17</f>
        <v>0</v>
      </c>
      <c r="M17" s="8"/>
      <c r="N17" s="20">
        <f t="shared" si="0"/>
        <v>17900</v>
      </c>
      <c r="O17" s="10">
        <f t="shared" si="5"/>
        <v>271911</v>
      </c>
      <c r="P17" s="33">
        <f t="shared" si="6"/>
        <v>8</v>
      </c>
      <c r="Q17" s="36">
        <f t="shared" si="1"/>
        <v>29.421391558267228</v>
      </c>
      <c r="R17" s="34">
        <f t="shared" si="4"/>
        <v>14767.400000000001</v>
      </c>
      <c r="S17" s="10">
        <f t="shared" si="7"/>
        <v>227177.19999999998</v>
      </c>
      <c r="T17" s="33">
        <f t="shared" si="8"/>
        <v>8</v>
      </c>
      <c r="U17" s="36">
        <f t="shared" si="2"/>
        <v>35.214801485360333</v>
      </c>
      <c r="V17" s="38">
        <f t="shared" si="9"/>
        <v>5</v>
      </c>
      <c r="W17" s="36">
        <f t="shared" si="3"/>
        <v>1.8388369723917017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>
        <v>15282.400000000001</v>
      </c>
      <c r="C18" s="22">
        <v>3820.6000000000004</v>
      </c>
      <c r="D18" s="7">
        <f>Plant!E18</f>
        <v>2122</v>
      </c>
      <c r="E18" s="7">
        <f>Plant!F18</f>
        <v>0</v>
      </c>
      <c r="F18" s="8"/>
      <c r="G18" s="31">
        <f>Plant!H18</f>
        <v>0</v>
      </c>
      <c r="H18" s="31">
        <f>Plant!I18</f>
        <v>0</v>
      </c>
      <c r="I18" s="31">
        <f>Plant!J18</f>
        <v>0</v>
      </c>
      <c r="J18" s="31">
        <f>Plant!K18</f>
        <v>0</v>
      </c>
      <c r="K18" s="31">
        <f>Plant!L18</f>
        <v>0</v>
      </c>
      <c r="L18" s="31">
        <f>Plant!M18</f>
        <v>0</v>
      </c>
      <c r="M18" s="8"/>
      <c r="N18" s="20">
        <f t="shared" si="0"/>
        <v>21225</v>
      </c>
      <c r="O18" s="10">
        <f t="shared" si="5"/>
        <v>271547</v>
      </c>
      <c r="P18" s="33">
        <f t="shared" si="6"/>
        <v>8</v>
      </c>
      <c r="Q18" s="36">
        <f t="shared" si="1"/>
        <v>29.46082998523276</v>
      </c>
      <c r="R18" s="34">
        <f t="shared" si="4"/>
        <v>17404.400000000001</v>
      </c>
      <c r="S18" s="10">
        <f t="shared" si="7"/>
        <v>226178.59999999998</v>
      </c>
      <c r="T18" s="33">
        <f t="shared" si="8"/>
        <v>8</v>
      </c>
      <c r="U18" s="36">
        <f t="shared" si="2"/>
        <v>35.37027817839531</v>
      </c>
      <c r="V18" s="38">
        <f t="shared" si="9"/>
        <v>5</v>
      </c>
      <c r="W18" s="36">
        <f t="shared" si="3"/>
        <v>1.8413018740770475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>
        <v>15600</v>
      </c>
      <c r="C19" s="22">
        <v>3900</v>
      </c>
      <c r="D19" s="7">
        <f>Plant!E19</f>
        <v>2860</v>
      </c>
      <c r="E19" s="7">
        <f>Plant!F19</f>
        <v>0</v>
      </c>
      <c r="F19" s="8"/>
      <c r="G19" s="31">
        <f>Plant!H19</f>
        <v>0</v>
      </c>
      <c r="H19" s="31">
        <f>Plant!I19</f>
        <v>0</v>
      </c>
      <c r="I19" s="31">
        <f>Plant!J19</f>
        <v>0</v>
      </c>
      <c r="J19" s="31">
        <f>Plant!K19</f>
        <v>1</v>
      </c>
      <c r="K19" s="31">
        <f>Plant!L19</f>
        <v>0</v>
      </c>
      <c r="L19" s="31">
        <f>Plant!M19</f>
        <v>0</v>
      </c>
      <c r="M19" s="8"/>
      <c r="N19" s="20">
        <f t="shared" si="0"/>
        <v>22360</v>
      </c>
      <c r="O19" s="10">
        <f t="shared" si="5"/>
        <v>271207</v>
      </c>
      <c r="P19" s="33">
        <f t="shared" si="6"/>
        <v>6</v>
      </c>
      <c r="Q19" s="36">
        <f t="shared" si="1"/>
        <v>22.123322775592076</v>
      </c>
      <c r="R19" s="34">
        <f t="shared" si="4"/>
        <v>18460</v>
      </c>
      <c r="S19" s="10">
        <f t="shared" si="7"/>
        <v>225579.99999999997</v>
      </c>
      <c r="T19" s="33">
        <f t="shared" si="8"/>
        <v>6</v>
      </c>
      <c r="U19" s="36">
        <f t="shared" si="2"/>
        <v>26.598102668676304</v>
      </c>
      <c r="V19" s="38">
        <f t="shared" si="9"/>
        <v>5</v>
      </c>
      <c r="W19" s="36">
        <f t="shared" si="3"/>
        <v>1.8436102312993397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>
        <v>15026.400000000001</v>
      </c>
      <c r="C20" s="22">
        <v>3756.6000000000004</v>
      </c>
      <c r="D20" s="7">
        <f>Plant!E20</f>
        <v>2086</v>
      </c>
      <c r="E20" s="7">
        <f>Plant!F20</f>
        <v>0</v>
      </c>
      <c r="F20" s="8"/>
      <c r="G20" s="31">
        <f>Plant!H20</f>
        <v>0</v>
      </c>
      <c r="H20" s="31">
        <f>Plant!I20</f>
        <v>1</v>
      </c>
      <c r="I20" s="31">
        <f>Plant!J20</f>
        <v>0</v>
      </c>
      <c r="J20" s="31">
        <f>Plant!K20</f>
        <v>0</v>
      </c>
      <c r="K20" s="31">
        <f>Plant!L20</f>
        <v>0</v>
      </c>
      <c r="L20" s="31">
        <f>Plant!M20</f>
        <v>0</v>
      </c>
      <c r="M20" s="8"/>
      <c r="N20" s="20">
        <f t="shared" si="0"/>
        <v>20869</v>
      </c>
      <c r="O20" s="10">
        <f t="shared" si="5"/>
        <v>269506</v>
      </c>
      <c r="P20" s="33">
        <f t="shared" si="6"/>
        <v>5</v>
      </c>
      <c r="Q20" s="36">
        <f t="shared" si="1"/>
        <v>18.552462653892679</v>
      </c>
      <c r="R20" s="34">
        <f t="shared" si="4"/>
        <v>17112.400000000001</v>
      </c>
      <c r="S20" s="10">
        <f t="shared" si="7"/>
        <v>223836.99999999997</v>
      </c>
      <c r="T20" s="33">
        <f t="shared" si="8"/>
        <v>5</v>
      </c>
      <c r="U20" s="36">
        <f t="shared" si="2"/>
        <v>22.337683224846653</v>
      </c>
      <c r="V20" s="38">
        <f t="shared" si="9"/>
        <v>3</v>
      </c>
      <c r="W20" s="36">
        <f t="shared" si="3"/>
        <v>1.1131477592335606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>
        <v>14115.2</v>
      </c>
      <c r="C21" s="22">
        <v>3528.8</v>
      </c>
      <c r="D21" s="7">
        <f>Plant!E21</f>
        <v>1192</v>
      </c>
      <c r="E21" s="7">
        <f>Plant!F21</f>
        <v>0</v>
      </c>
      <c r="F21" s="8"/>
      <c r="G21" s="31">
        <f>Plant!H21</f>
        <v>0</v>
      </c>
      <c r="H21" s="31">
        <f>Plant!I21</f>
        <v>0</v>
      </c>
      <c r="I21" s="31">
        <f>Plant!J21</f>
        <v>0</v>
      </c>
      <c r="J21" s="31">
        <f>Plant!K21</f>
        <v>0</v>
      </c>
      <c r="K21" s="31">
        <f>Plant!L21</f>
        <v>0</v>
      </c>
      <c r="L21" s="31">
        <f>Plant!M21</f>
        <v>0</v>
      </c>
      <c r="M21" s="8"/>
      <c r="N21" s="20">
        <f t="shared" si="0"/>
        <v>18836</v>
      </c>
      <c r="O21" s="10">
        <f t="shared" si="5"/>
        <v>263070</v>
      </c>
      <c r="P21" s="33">
        <f>SUM(G10:H21)</f>
        <v>5</v>
      </c>
      <c r="Q21" s="36">
        <f t="shared" si="1"/>
        <v>19.006348120272172</v>
      </c>
      <c r="R21" s="34">
        <f t="shared" si="4"/>
        <v>15307.2</v>
      </c>
      <c r="S21" s="10">
        <f t="shared" si="7"/>
        <v>218084.19999999998</v>
      </c>
      <c r="T21" s="33">
        <f t="shared" si="8"/>
        <v>5</v>
      </c>
      <c r="U21" s="36">
        <f t="shared" si="2"/>
        <v>22.926924554827909</v>
      </c>
      <c r="V21" s="38">
        <f t="shared" si="9"/>
        <v>3</v>
      </c>
      <c r="W21" s="36">
        <f t="shared" si="3"/>
        <v>1.1403808872163304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>
        <v>14226.400000000001</v>
      </c>
      <c r="C22" s="22">
        <v>3556.6000000000004</v>
      </c>
      <c r="D22" s="7">
        <f>Plant!E22</f>
        <v>1978</v>
      </c>
      <c r="E22" s="7">
        <f>Plant!F22</f>
        <v>0</v>
      </c>
      <c r="F22" s="8"/>
      <c r="G22" s="31">
        <f>Plant!H22</f>
        <v>0</v>
      </c>
      <c r="H22" s="31">
        <f>Plant!I22</f>
        <v>0</v>
      </c>
      <c r="I22" s="31">
        <f>Plant!J22</f>
        <v>0</v>
      </c>
      <c r="J22" s="31">
        <f>Plant!K22</f>
        <v>0</v>
      </c>
      <c r="K22" s="31">
        <f>Plant!L22</f>
        <v>0</v>
      </c>
      <c r="L22" s="31">
        <f>Plant!M22</f>
        <v>0</v>
      </c>
      <c r="M22" s="8"/>
      <c r="N22" s="20">
        <f t="shared" si="0"/>
        <v>19761</v>
      </c>
      <c r="O22" s="10">
        <f t="shared" si="5"/>
        <v>249531</v>
      </c>
      <c r="P22" s="33">
        <f>SUM(G11:H22)</f>
        <v>4</v>
      </c>
      <c r="Q22" s="36">
        <f t="shared" si="1"/>
        <v>16.030072415852139</v>
      </c>
      <c r="R22" s="34">
        <f t="shared" si="4"/>
        <v>16204.400000000001</v>
      </c>
      <c r="S22" s="10">
        <f t="shared" si="7"/>
        <v>206268.6</v>
      </c>
      <c r="T22" s="33">
        <f t="shared" si="8"/>
        <v>4</v>
      </c>
      <c r="U22" s="36">
        <f t="shared" si="2"/>
        <v>19.392190570935178</v>
      </c>
      <c r="V22" s="38">
        <f t="shared" si="9"/>
        <v>2</v>
      </c>
      <c r="W22" s="36">
        <f t="shared" si="3"/>
        <v>0.80150362079260695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>
        <v>12168</v>
      </c>
      <c r="C23" s="22">
        <v>3042</v>
      </c>
      <c r="D23" s="7">
        <f>Plant!E23</f>
        <v>1285</v>
      </c>
      <c r="E23" s="7">
        <f>Plant!F23</f>
        <v>0</v>
      </c>
      <c r="F23" s="8"/>
      <c r="G23" s="31">
        <f>Plant!H23</f>
        <v>0</v>
      </c>
      <c r="H23" s="31">
        <f>Plant!I23</f>
        <v>0</v>
      </c>
      <c r="I23" s="31">
        <f>Plant!J23</f>
        <v>0</v>
      </c>
      <c r="J23" s="31">
        <f>Plant!K23</f>
        <v>0</v>
      </c>
      <c r="K23" s="31">
        <f>Plant!L23</f>
        <v>0</v>
      </c>
      <c r="L23" s="31">
        <f>Plant!M23</f>
        <v>0</v>
      </c>
      <c r="M23" s="8"/>
      <c r="N23" s="20">
        <f t="shared" si="0"/>
        <v>16495</v>
      </c>
      <c r="O23" s="10">
        <f t="shared" si="5"/>
        <v>244266</v>
      </c>
      <c r="P23" s="33">
        <f t="shared" si="6"/>
        <v>4</v>
      </c>
      <c r="Q23" s="36">
        <f t="shared" si="1"/>
        <v>16.37559054473402</v>
      </c>
      <c r="R23" s="34">
        <f t="shared" si="4"/>
        <v>13453</v>
      </c>
      <c r="S23" s="10">
        <f t="shared" si="7"/>
        <v>201402.8</v>
      </c>
      <c r="T23" s="33">
        <f t="shared" si="8"/>
        <v>4</v>
      </c>
      <c r="U23" s="36">
        <f t="shared" si="2"/>
        <v>19.86069707074579</v>
      </c>
      <c r="V23" s="38">
        <f t="shared" si="9"/>
        <v>2</v>
      </c>
      <c r="W23" s="36">
        <f t="shared" si="3"/>
        <v>0.818779527236701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>
        <v>13532</v>
      </c>
      <c r="C24" s="22">
        <v>3383</v>
      </c>
      <c r="D24" s="7">
        <f>Plant!E24</f>
        <v>2002</v>
      </c>
      <c r="E24" s="7">
        <f>Plant!F24</f>
        <v>0</v>
      </c>
      <c r="F24" s="8"/>
      <c r="G24" s="31">
        <f>Plant!H24</f>
        <v>0</v>
      </c>
      <c r="H24" s="31">
        <f>Plant!I24</f>
        <v>0</v>
      </c>
      <c r="I24" s="31">
        <f>Plant!J24</f>
        <v>0</v>
      </c>
      <c r="J24" s="31">
        <f>Plant!K24</f>
        <v>0</v>
      </c>
      <c r="K24" s="31">
        <f>Plant!L24</f>
        <v>0</v>
      </c>
      <c r="L24" s="31">
        <f>Plant!M24</f>
        <v>0</v>
      </c>
      <c r="M24" s="8"/>
      <c r="N24" s="20">
        <f t="shared" si="0"/>
        <v>18917</v>
      </c>
      <c r="O24" s="10">
        <f t="shared" si="5"/>
        <v>239277</v>
      </c>
      <c r="P24" s="33">
        <f t="shared" si="6"/>
        <v>4</v>
      </c>
      <c r="Q24" s="36">
        <f t="shared" si="1"/>
        <v>16.717026709629426</v>
      </c>
      <c r="R24" s="34">
        <f t="shared" si="4"/>
        <v>15534</v>
      </c>
      <c r="S24" s="10">
        <f t="shared" si="7"/>
        <v>196903.6</v>
      </c>
      <c r="T24" s="33">
        <f t="shared" si="8"/>
        <v>4</v>
      </c>
      <c r="U24" s="36">
        <f t="shared" si="2"/>
        <v>20.314509231928721</v>
      </c>
      <c r="V24" s="38">
        <f t="shared" si="9"/>
        <v>2</v>
      </c>
      <c r="W24" s="36">
        <f t="shared" si="3"/>
        <v>0.83585133548147128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>
        <v>13936.800000000001</v>
      </c>
      <c r="C25" s="22">
        <v>3484.2000000000003</v>
      </c>
      <c r="D25" s="7">
        <f>Plant!E25</f>
        <v>2589</v>
      </c>
      <c r="E25" s="7">
        <f>Plant!F25</f>
        <v>0</v>
      </c>
      <c r="F25" s="8"/>
      <c r="G25" s="31">
        <f>Plant!H25</f>
        <v>0</v>
      </c>
      <c r="H25" s="31">
        <f>Plant!I25</f>
        <v>0</v>
      </c>
      <c r="I25" s="31">
        <f>Plant!J25</f>
        <v>0</v>
      </c>
      <c r="J25" s="31">
        <f>Plant!K25</f>
        <v>0</v>
      </c>
      <c r="K25" s="31">
        <f>Plant!L25</f>
        <v>0</v>
      </c>
      <c r="L25" s="31">
        <f>Plant!M25</f>
        <v>0</v>
      </c>
      <c r="M25" s="8"/>
      <c r="N25" s="20">
        <f t="shared" si="0"/>
        <v>20010</v>
      </c>
      <c r="O25" s="10">
        <f t="shared" si="5"/>
        <v>237483</v>
      </c>
      <c r="P25" s="33">
        <f t="shared" si="6"/>
        <v>4</v>
      </c>
      <c r="Q25" s="36">
        <f t="shared" si="1"/>
        <v>16.843310889621574</v>
      </c>
      <c r="R25" s="34">
        <f t="shared" si="4"/>
        <v>16525.800000000003</v>
      </c>
      <c r="S25" s="10">
        <f t="shared" si="7"/>
        <v>195244</v>
      </c>
      <c r="T25" s="33">
        <f t="shared" si="8"/>
        <v>4</v>
      </c>
      <c r="U25" s="36">
        <f t="shared" si="2"/>
        <v>20.487185265616358</v>
      </c>
      <c r="V25" s="38">
        <f t="shared" si="9"/>
        <v>2</v>
      </c>
      <c r="W25" s="36">
        <f t="shared" si="3"/>
        <v>0.84216554448107861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>
        <v>13165.6</v>
      </c>
      <c r="C26" s="22">
        <v>3291.4</v>
      </c>
      <c r="D26" s="7">
        <f>Plant!E26</f>
        <v>2137</v>
      </c>
      <c r="E26" s="7">
        <f>Plant!F26</f>
        <v>0</v>
      </c>
      <c r="F26" s="8"/>
      <c r="G26" s="31">
        <f>Plant!H26</f>
        <v>0</v>
      </c>
      <c r="H26" s="31">
        <f>Plant!I26</f>
        <v>0</v>
      </c>
      <c r="I26" s="31">
        <f>Plant!J26</f>
        <v>0</v>
      </c>
      <c r="J26" s="31">
        <f>Plant!K26</f>
        <v>0</v>
      </c>
      <c r="K26" s="31">
        <f>Plant!L26</f>
        <v>0</v>
      </c>
      <c r="L26" s="31">
        <f>Plant!M26</f>
        <v>0</v>
      </c>
      <c r="M26" s="8"/>
      <c r="N26" s="20">
        <f t="shared" si="0"/>
        <v>18594</v>
      </c>
      <c r="O26" s="10">
        <f t="shared" si="5"/>
        <v>234273</v>
      </c>
      <c r="P26" s="33">
        <f t="shared" si="6"/>
        <v>4</v>
      </c>
      <c r="Q26" s="36">
        <f t="shared" si="1"/>
        <v>17.074097313817639</v>
      </c>
      <c r="R26" s="34">
        <f t="shared" si="4"/>
        <v>15302.6</v>
      </c>
      <c r="S26" s="10">
        <f t="shared" si="7"/>
        <v>192361.20000000004</v>
      </c>
      <c r="T26" s="33">
        <f t="shared" si="8"/>
        <v>4</v>
      </c>
      <c r="U26" s="36">
        <f t="shared" si="2"/>
        <v>20.794214217836025</v>
      </c>
      <c r="V26" s="38">
        <f t="shared" si="9"/>
        <v>2</v>
      </c>
      <c r="W26" s="36">
        <f t="shared" si="3"/>
        <v>0.853704865690882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>
        <v>14342.400000000001</v>
      </c>
      <c r="C27" s="22">
        <v>3585.6000000000004</v>
      </c>
      <c r="D27" s="7">
        <f>Plant!E27</f>
        <v>2182</v>
      </c>
      <c r="E27" s="7">
        <f>Plant!F27</f>
        <v>0</v>
      </c>
      <c r="F27" s="8"/>
      <c r="G27" s="31">
        <f>Plant!H27</f>
        <v>0</v>
      </c>
      <c r="H27" s="31">
        <f>Plant!I27</f>
        <v>0</v>
      </c>
      <c r="I27" s="31">
        <f>Plant!J27</f>
        <v>0</v>
      </c>
      <c r="J27" s="31">
        <f>Plant!K27</f>
        <v>0</v>
      </c>
      <c r="K27" s="31">
        <f>Plant!L27</f>
        <v>0</v>
      </c>
      <c r="L27" s="31">
        <f>Plant!M27</f>
        <v>1</v>
      </c>
      <c r="M27" s="8"/>
      <c r="N27" s="20">
        <f t="shared" si="0"/>
        <v>20110</v>
      </c>
      <c r="O27" s="10">
        <f t="shared" si="5"/>
        <v>234730</v>
      </c>
      <c r="P27" s="33">
        <f t="shared" si="6"/>
        <v>3</v>
      </c>
      <c r="Q27" s="36">
        <f t="shared" si="1"/>
        <v>12.780641588207729</v>
      </c>
      <c r="R27" s="34">
        <f t="shared" si="4"/>
        <v>16524.400000000001</v>
      </c>
      <c r="S27" s="10">
        <f t="shared" si="7"/>
        <v>192740.60000000003</v>
      </c>
      <c r="T27" s="33">
        <f t="shared" si="8"/>
        <v>3</v>
      </c>
      <c r="U27" s="36">
        <f t="shared" si="2"/>
        <v>15.564961404084036</v>
      </c>
      <c r="V27" s="38">
        <f t="shared" si="9"/>
        <v>1</v>
      </c>
      <c r="W27" s="36">
        <f t="shared" si="3"/>
        <v>0.42602138627359093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>
        <v>13220</v>
      </c>
      <c r="C28" s="22">
        <v>3305</v>
      </c>
      <c r="D28" s="7">
        <f>Plant!E28</f>
        <v>1673</v>
      </c>
      <c r="E28" s="7">
        <f>Plant!F28</f>
        <v>0</v>
      </c>
      <c r="F28" s="8"/>
      <c r="G28" s="31">
        <f>Plant!H28</f>
        <v>0</v>
      </c>
      <c r="H28" s="31">
        <f>Plant!I28</f>
        <v>0</v>
      </c>
      <c r="I28" s="31">
        <f>Plant!J28</f>
        <v>0</v>
      </c>
      <c r="J28" s="31">
        <f>Plant!K28</f>
        <v>0</v>
      </c>
      <c r="K28" s="31">
        <f>Plant!L28</f>
        <v>0</v>
      </c>
      <c r="L28" s="31">
        <f>Plant!M28</f>
        <v>1</v>
      </c>
      <c r="M28" s="8"/>
      <c r="N28" s="20">
        <f t="shared" si="0"/>
        <v>18198</v>
      </c>
      <c r="O28" s="10">
        <f t="shared" si="5"/>
        <v>233275</v>
      </c>
      <c r="P28" s="33">
        <f t="shared" si="6"/>
        <v>2</v>
      </c>
      <c r="Q28" s="36">
        <f t="shared" si="1"/>
        <v>8.573571964419676</v>
      </c>
      <c r="R28" s="34">
        <f t="shared" si="4"/>
        <v>14893</v>
      </c>
      <c r="S28" s="10">
        <f t="shared" si="7"/>
        <v>191488.60000000003</v>
      </c>
      <c r="T28" s="33">
        <f t="shared" si="8"/>
        <v>2</v>
      </c>
      <c r="U28" s="36">
        <f t="shared" si="2"/>
        <v>10.444485990288715</v>
      </c>
      <c r="V28" s="38">
        <f t="shared" si="9"/>
        <v>1</v>
      </c>
      <c r="W28" s="36">
        <f t="shared" si="3"/>
        <v>0.42867859822098381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>
        <v>13800.800000000001</v>
      </c>
      <c r="C29" s="22">
        <v>3450.2000000000003</v>
      </c>
      <c r="D29" s="7">
        <f>Plant!E29</f>
        <v>2464</v>
      </c>
      <c r="E29" s="7">
        <f>Plant!F29</f>
        <v>0</v>
      </c>
      <c r="F29" s="8"/>
      <c r="G29" s="31">
        <f>Plant!H29</f>
        <v>0</v>
      </c>
      <c r="H29" s="31">
        <f>Plant!I29</f>
        <v>0</v>
      </c>
      <c r="I29" s="31">
        <f>Plant!J29</f>
        <v>0</v>
      </c>
      <c r="J29" s="31">
        <f>Plant!K29</f>
        <v>0</v>
      </c>
      <c r="K29" s="31">
        <f>Plant!L29</f>
        <v>0</v>
      </c>
      <c r="L29" s="31">
        <f>Plant!M29</f>
        <v>0</v>
      </c>
      <c r="M29" s="8"/>
      <c r="N29" s="20">
        <f t="shared" si="0"/>
        <v>19715</v>
      </c>
      <c r="O29" s="10">
        <f t="shared" si="5"/>
        <v>235090</v>
      </c>
      <c r="P29" s="33">
        <f t="shared" si="6"/>
        <v>1</v>
      </c>
      <c r="Q29" s="36">
        <f t="shared" si="1"/>
        <v>4.2536900761410523</v>
      </c>
      <c r="R29" s="34">
        <f t="shared" si="4"/>
        <v>16264.800000000001</v>
      </c>
      <c r="S29" s="10">
        <f t="shared" si="7"/>
        <v>192985.99999999997</v>
      </c>
      <c r="T29" s="33">
        <f t="shared" si="8"/>
        <v>1</v>
      </c>
      <c r="U29" s="36">
        <f t="shared" si="2"/>
        <v>5.1817230265407863</v>
      </c>
      <c r="V29" s="38">
        <f t="shared" si="9"/>
        <v>0</v>
      </c>
      <c r="W29" s="36">
        <f t="shared" si="3"/>
        <v>0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>
        <v>15552.800000000001</v>
      </c>
      <c r="C30" s="22">
        <v>3888.2000000000003</v>
      </c>
      <c r="D30" s="7">
        <f>Plant!E30</f>
        <v>2108</v>
      </c>
      <c r="E30" s="7">
        <f>Plant!F30</f>
        <v>0</v>
      </c>
      <c r="F30" s="8"/>
      <c r="G30" s="31">
        <f>Plant!H30</f>
        <v>0</v>
      </c>
      <c r="H30" s="31">
        <f>Plant!I30</f>
        <v>0</v>
      </c>
      <c r="I30" s="31">
        <f>Plant!J30</f>
        <v>0</v>
      </c>
      <c r="J30" s="31">
        <f>Plant!K30</f>
        <v>0</v>
      </c>
      <c r="K30" s="31">
        <f>Plant!L30</f>
        <v>0</v>
      </c>
      <c r="L30" s="31">
        <f>Plant!M30</f>
        <v>0</v>
      </c>
      <c r="M30" s="8"/>
      <c r="N30" s="20">
        <f t="shared" si="0"/>
        <v>21549</v>
      </c>
      <c r="O30" s="10">
        <f t="shared" si="5"/>
        <v>235414</v>
      </c>
      <c r="P30" s="33">
        <f t="shared" si="6"/>
        <v>1</v>
      </c>
      <c r="Q30" s="36">
        <f t="shared" si="1"/>
        <v>4.2478357276967387</v>
      </c>
      <c r="R30" s="34">
        <f t="shared" si="4"/>
        <v>17660.800000000003</v>
      </c>
      <c r="S30" s="10">
        <f t="shared" si="7"/>
        <v>193242.40000000002</v>
      </c>
      <c r="T30" s="33">
        <f t="shared" si="8"/>
        <v>1</v>
      </c>
      <c r="U30" s="36">
        <f t="shared" si="2"/>
        <v>5.1748477559790187</v>
      </c>
      <c r="V30" s="38">
        <f t="shared" si="9"/>
        <v>0</v>
      </c>
      <c r="W30" s="36">
        <f t="shared" si="3"/>
        <v>0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>
        <v>14367.2</v>
      </c>
      <c r="C31" s="22">
        <v>3591.8</v>
      </c>
      <c r="D31" s="7">
        <f>Plant!E31</f>
        <v>2439</v>
      </c>
      <c r="E31" s="7">
        <f>Plant!F31</f>
        <v>0</v>
      </c>
      <c r="F31" s="8"/>
      <c r="G31" s="31">
        <f>Plant!H31</f>
        <v>0</v>
      </c>
      <c r="H31" s="31">
        <f>Plant!I31</f>
        <v>0</v>
      </c>
      <c r="I31" s="31">
        <f>Plant!J31</f>
        <v>0</v>
      </c>
      <c r="J31" s="31">
        <f>Plant!K31</f>
        <v>0</v>
      </c>
      <c r="K31" s="31">
        <f>Plant!L31</f>
        <v>0</v>
      </c>
      <c r="L31" s="31">
        <f>Plant!M31</f>
        <v>0</v>
      </c>
      <c r="M31" s="8"/>
      <c r="N31" s="20">
        <f t="shared" si="0"/>
        <v>20398</v>
      </c>
      <c r="O31" s="10">
        <f t="shared" si="5"/>
        <v>233452</v>
      </c>
      <c r="P31" s="33">
        <f t="shared" si="6"/>
        <v>1</v>
      </c>
      <c r="Q31" s="36">
        <f t="shared" si="1"/>
        <v>4.2835358017922314</v>
      </c>
      <c r="R31" s="34">
        <f t="shared" si="4"/>
        <v>16806.2</v>
      </c>
      <c r="S31" s="10">
        <f t="shared" si="7"/>
        <v>191588.60000000003</v>
      </c>
      <c r="T31" s="33">
        <f t="shared" si="8"/>
        <v>1</v>
      </c>
      <c r="U31" s="36">
        <f t="shared" si="2"/>
        <v>5.219517236411769</v>
      </c>
      <c r="V31" s="38">
        <f t="shared" si="9"/>
        <v>0</v>
      </c>
      <c r="W31" s="36">
        <f t="shared" si="3"/>
        <v>0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>
        <v>15510.400000000001</v>
      </c>
      <c r="C32" s="22">
        <v>3877.6000000000004</v>
      </c>
      <c r="D32" s="7">
        <f>Plant!E32</f>
        <v>1824</v>
      </c>
      <c r="E32" s="7">
        <f>Plant!F32</f>
        <v>0</v>
      </c>
      <c r="F32" s="8"/>
      <c r="G32" s="31">
        <f>Plant!H32</f>
        <v>0</v>
      </c>
      <c r="H32" s="31">
        <f>Plant!I32</f>
        <v>0</v>
      </c>
      <c r="I32" s="31">
        <f>Plant!J32</f>
        <v>0</v>
      </c>
      <c r="J32" s="31">
        <f>Plant!K32</f>
        <v>0</v>
      </c>
      <c r="K32" s="31">
        <f>Plant!L32</f>
        <v>0</v>
      </c>
      <c r="L32" s="31">
        <f>Plant!M32</f>
        <v>0</v>
      </c>
      <c r="M32" s="8"/>
      <c r="N32" s="20">
        <f t="shared" si="0"/>
        <v>21212</v>
      </c>
      <c r="O32" s="10">
        <f t="shared" si="5"/>
        <v>233795</v>
      </c>
      <c r="P32" s="33">
        <f t="shared" si="6"/>
        <v>0</v>
      </c>
      <c r="Q32" s="36">
        <f t="shared" si="1"/>
        <v>0</v>
      </c>
      <c r="R32" s="34">
        <f t="shared" si="4"/>
        <v>17334.400000000001</v>
      </c>
      <c r="S32" s="10">
        <f t="shared" si="7"/>
        <v>191810.6</v>
      </c>
      <c r="T32" s="33">
        <f t="shared" si="8"/>
        <v>0</v>
      </c>
      <c r="U32" s="36">
        <f t="shared" si="2"/>
        <v>0</v>
      </c>
      <c r="V32" s="38">
        <f t="shared" si="9"/>
        <v>0</v>
      </c>
      <c r="W32" s="36">
        <f t="shared" si="3"/>
        <v>0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>
        <v>17017.600000000002</v>
      </c>
      <c r="C33" s="22">
        <v>4254.4000000000005</v>
      </c>
      <c r="D33" s="7">
        <f>Plant!E33</f>
        <v>1731</v>
      </c>
      <c r="E33" s="7">
        <f>Plant!F33</f>
        <v>0</v>
      </c>
      <c r="F33" s="8"/>
      <c r="G33" s="31">
        <f>Plant!H33</f>
        <v>0</v>
      </c>
      <c r="H33" s="31">
        <f>Plant!I33</f>
        <v>0</v>
      </c>
      <c r="I33" s="31">
        <f>Plant!J33</f>
        <v>0</v>
      </c>
      <c r="J33" s="31">
        <f>Plant!K33</f>
        <v>0</v>
      </c>
      <c r="K33" s="31">
        <f>Plant!L33</f>
        <v>0</v>
      </c>
      <c r="L33" s="31">
        <f>Plant!M33</f>
        <v>1</v>
      </c>
      <c r="M33" s="8"/>
      <c r="N33" s="20">
        <f t="shared" si="0"/>
        <v>23003.000000000004</v>
      </c>
      <c r="O33" s="10">
        <f t="shared" si="5"/>
        <v>237962</v>
      </c>
      <c r="P33" s="33">
        <f t="shared" si="6"/>
        <v>0</v>
      </c>
      <c r="Q33" s="36">
        <f t="shared" si="1"/>
        <v>0</v>
      </c>
      <c r="R33" s="34">
        <f t="shared" si="4"/>
        <v>18748.600000000002</v>
      </c>
      <c r="S33" s="10">
        <f t="shared" si="7"/>
        <v>195252.00000000003</v>
      </c>
      <c r="T33" s="33">
        <f t="shared" si="8"/>
        <v>0</v>
      </c>
      <c r="U33" s="36">
        <f t="shared" si="2"/>
        <v>0</v>
      </c>
      <c r="V33" s="38">
        <f t="shared" si="9"/>
        <v>0</v>
      </c>
      <c r="W33" s="36">
        <f t="shared" si="3"/>
        <v>0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>
        <v>16065.6</v>
      </c>
      <c r="C34" s="22">
        <v>4016.4</v>
      </c>
      <c r="D34" s="7">
        <f>Plant!E34</f>
        <v>2390</v>
      </c>
      <c r="E34" s="7">
        <f>Plant!F34</f>
        <v>0</v>
      </c>
      <c r="G34" s="31">
        <f>Plant!H34</f>
        <v>0</v>
      </c>
      <c r="H34" s="31">
        <f>Plant!I34</f>
        <v>0</v>
      </c>
      <c r="I34" s="31">
        <f>Plant!J34</f>
        <v>0</v>
      </c>
      <c r="J34" s="31">
        <f>Plant!K34</f>
        <v>0</v>
      </c>
      <c r="K34" s="31">
        <f>Plant!L34</f>
        <v>0</v>
      </c>
      <c r="L34" s="31">
        <f>Plant!M34</f>
        <v>0</v>
      </c>
      <c r="N34" s="20">
        <f t="shared" ref="N34:N58" si="10">SUM(B34:E34)</f>
        <v>22472</v>
      </c>
      <c r="O34" s="10">
        <f t="shared" si="5"/>
        <v>240673</v>
      </c>
      <c r="P34" s="33">
        <f t="shared" si="6"/>
        <v>0</v>
      </c>
      <c r="Q34" s="36">
        <f t="shared" si="1"/>
        <v>0</v>
      </c>
      <c r="R34" s="34">
        <f t="shared" si="4"/>
        <v>18455.599999999999</v>
      </c>
      <c r="S34" s="10">
        <f t="shared" si="7"/>
        <v>197503.2</v>
      </c>
      <c r="T34" s="33">
        <f t="shared" si="8"/>
        <v>0</v>
      </c>
      <c r="U34" s="36">
        <f t="shared" si="2"/>
        <v>0</v>
      </c>
      <c r="V34" s="38">
        <f t="shared" si="9"/>
        <v>0</v>
      </c>
      <c r="W34" s="36">
        <f t="shared" si="3"/>
        <v>0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>
        <v>14015.2</v>
      </c>
      <c r="C35" s="22">
        <v>3503.8</v>
      </c>
      <c r="D35" s="7">
        <f>Plant!E35</f>
        <v>1408</v>
      </c>
      <c r="E35" s="7">
        <f>Plant!F35</f>
        <v>0</v>
      </c>
      <c r="G35" s="31">
        <f>Plant!H35</f>
        <v>0</v>
      </c>
      <c r="H35" s="31">
        <f>Plant!I35</f>
        <v>0</v>
      </c>
      <c r="I35" s="31">
        <f>Plant!J35</f>
        <v>0</v>
      </c>
      <c r="J35" s="31">
        <f>Plant!K35</f>
        <v>0</v>
      </c>
      <c r="K35" s="31">
        <f>Plant!L35</f>
        <v>0</v>
      </c>
      <c r="L35" s="31">
        <f>Plant!M35</f>
        <v>0</v>
      </c>
      <c r="N35" s="20">
        <f t="shared" si="10"/>
        <v>18927</v>
      </c>
      <c r="O35" s="10">
        <f t="shared" si="5"/>
        <v>243105</v>
      </c>
      <c r="P35" s="33">
        <f t="shared" si="6"/>
        <v>0</v>
      </c>
      <c r="Q35" s="36">
        <f t="shared" si="1"/>
        <v>0</v>
      </c>
      <c r="R35" s="34">
        <f t="shared" si="4"/>
        <v>15423.2</v>
      </c>
      <c r="S35" s="10">
        <f t="shared" si="7"/>
        <v>199473.40000000002</v>
      </c>
      <c r="T35" s="33">
        <f t="shared" si="8"/>
        <v>0</v>
      </c>
      <c r="U35" s="36">
        <f t="shared" si="2"/>
        <v>0</v>
      </c>
      <c r="V35" s="38">
        <f t="shared" si="9"/>
        <v>0</v>
      </c>
      <c r="W35" s="36">
        <f t="shared" si="3"/>
        <v>0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>
        <v>16437.600000000002</v>
      </c>
      <c r="C36" s="22">
        <v>4109.4000000000005</v>
      </c>
      <c r="D36" s="7">
        <f>Plant!E36</f>
        <v>966</v>
      </c>
      <c r="E36" s="7">
        <f>Plant!F36</f>
        <v>0</v>
      </c>
      <c r="G36" s="31">
        <f>Plant!H36</f>
        <v>0</v>
      </c>
      <c r="H36" s="31">
        <f>Plant!I36</f>
        <v>0</v>
      </c>
      <c r="I36" s="31">
        <f>Plant!J36</f>
        <v>0</v>
      </c>
      <c r="J36" s="31">
        <f>Plant!K36</f>
        <v>0</v>
      </c>
      <c r="K36" s="31">
        <f>Plant!L36</f>
        <v>0</v>
      </c>
      <c r="L36" s="31">
        <f>Plant!M36</f>
        <v>0</v>
      </c>
      <c r="N36" s="20">
        <f t="shared" si="10"/>
        <v>21513.000000000004</v>
      </c>
      <c r="O36" s="10">
        <f t="shared" si="5"/>
        <v>245701</v>
      </c>
      <c r="P36" s="33">
        <f t="shared" si="6"/>
        <v>0</v>
      </c>
      <c r="Q36" s="36">
        <f t="shared" si="1"/>
        <v>0</v>
      </c>
      <c r="R36" s="34">
        <f t="shared" si="4"/>
        <v>17403.600000000002</v>
      </c>
      <c r="S36" s="10">
        <f t="shared" si="7"/>
        <v>201343.00000000003</v>
      </c>
      <c r="T36" s="33">
        <f t="shared" si="8"/>
        <v>0</v>
      </c>
      <c r="U36" s="36">
        <f t="shared" si="2"/>
        <v>0</v>
      </c>
      <c r="V36" s="38">
        <f t="shared" si="9"/>
        <v>0</v>
      </c>
      <c r="W36" s="36">
        <f t="shared" si="3"/>
        <v>0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>
        <v>14657.6</v>
      </c>
      <c r="C37" s="22">
        <v>3664.4</v>
      </c>
      <c r="D37" s="7">
        <f>Plant!E37</f>
        <v>1508</v>
      </c>
      <c r="E37" s="7">
        <f>Plant!F37</f>
        <v>0</v>
      </c>
      <c r="G37" s="31">
        <f>Plant!H37</f>
        <v>1</v>
      </c>
      <c r="H37" s="31">
        <f>Plant!I37</f>
        <v>0</v>
      </c>
      <c r="I37" s="31">
        <f>Plant!J37</f>
        <v>0</v>
      </c>
      <c r="J37" s="31">
        <f>Plant!K37</f>
        <v>0</v>
      </c>
      <c r="K37" s="31">
        <f>Plant!L37</f>
        <v>0</v>
      </c>
      <c r="L37" s="31">
        <f>Plant!M37</f>
        <v>0</v>
      </c>
      <c r="N37" s="20">
        <f t="shared" si="10"/>
        <v>19830</v>
      </c>
      <c r="O37" s="10">
        <f t="shared" si="5"/>
        <v>245521</v>
      </c>
      <c r="P37" s="33">
        <f t="shared" si="6"/>
        <v>1</v>
      </c>
      <c r="Q37" s="36">
        <f t="shared" si="1"/>
        <v>4.072971354792462</v>
      </c>
      <c r="R37" s="34">
        <f t="shared" si="4"/>
        <v>16165.6</v>
      </c>
      <c r="S37" s="10">
        <f t="shared" si="7"/>
        <v>200982.80000000005</v>
      </c>
      <c r="T37" s="33">
        <f t="shared" si="8"/>
        <v>1</v>
      </c>
      <c r="U37" s="36">
        <f t="shared" si="2"/>
        <v>4.9755501465797058</v>
      </c>
      <c r="V37" s="38">
        <f t="shared" si="9"/>
        <v>1</v>
      </c>
      <c r="W37" s="36">
        <f t="shared" si="3"/>
        <v>0.40729713547924618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>
        <v>12596</v>
      </c>
      <c r="C38" s="22">
        <v>3149</v>
      </c>
      <c r="D38" s="7">
        <f>Plant!E38</f>
        <v>1022</v>
      </c>
      <c r="E38" s="7">
        <f>Plant!F38</f>
        <v>0</v>
      </c>
      <c r="G38" s="31">
        <f>Plant!H38</f>
        <v>0</v>
      </c>
      <c r="H38" s="31">
        <f>Plant!I38</f>
        <v>0</v>
      </c>
      <c r="I38" s="31">
        <f>Plant!J38</f>
        <v>0</v>
      </c>
      <c r="J38" s="31">
        <f>Plant!K38</f>
        <v>0</v>
      </c>
      <c r="K38" s="31">
        <f>Plant!L38</f>
        <v>0</v>
      </c>
      <c r="L38" s="31">
        <f>Plant!M38</f>
        <v>0</v>
      </c>
      <c r="N38" s="20">
        <f t="shared" si="10"/>
        <v>16767</v>
      </c>
      <c r="O38" s="10">
        <f t="shared" si="5"/>
        <v>243694</v>
      </c>
      <c r="P38" s="33">
        <f t="shared" si="6"/>
        <v>1</v>
      </c>
      <c r="Q38" s="36">
        <f t="shared" si="1"/>
        <v>4.1035068569599575</v>
      </c>
      <c r="R38" s="34">
        <f t="shared" si="4"/>
        <v>13618</v>
      </c>
      <c r="S38" s="10">
        <f t="shared" si="7"/>
        <v>199298.20000000004</v>
      </c>
      <c r="T38" s="33">
        <f t="shared" si="8"/>
        <v>1</v>
      </c>
      <c r="U38" s="36">
        <f t="shared" si="2"/>
        <v>5.017606782198734</v>
      </c>
      <c r="V38" s="38">
        <f t="shared" si="9"/>
        <v>1</v>
      </c>
      <c r="W38" s="36">
        <f t="shared" si="3"/>
        <v>0.41035068569599581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>
        <v>17677.600000000002</v>
      </c>
      <c r="C39" s="22">
        <v>4419.4000000000005</v>
      </c>
      <c r="D39" s="7">
        <f>Plant!E39</f>
        <v>719</v>
      </c>
      <c r="E39" s="7">
        <f>Plant!F39</f>
        <v>0</v>
      </c>
      <c r="G39" s="31">
        <f>Plant!H39</f>
        <v>0</v>
      </c>
      <c r="H39" s="31">
        <f>Plant!I39</f>
        <v>0</v>
      </c>
      <c r="I39" s="31">
        <f>Plant!J39</f>
        <v>0</v>
      </c>
      <c r="J39" s="31">
        <f>Plant!K39</f>
        <v>0</v>
      </c>
      <c r="K39" s="31">
        <f>Plant!L39</f>
        <v>0</v>
      </c>
      <c r="L39" s="31">
        <f>Plant!M39</f>
        <v>0</v>
      </c>
      <c r="N39" s="20">
        <f t="shared" si="10"/>
        <v>22816.000000000004</v>
      </c>
      <c r="O39" s="10">
        <f t="shared" si="5"/>
        <v>246400</v>
      </c>
      <c r="P39" s="33">
        <f t="shared" si="6"/>
        <v>1</v>
      </c>
      <c r="Q39" s="36">
        <f t="shared" si="1"/>
        <v>4.0584415584415581</v>
      </c>
      <c r="R39" s="34">
        <f t="shared" si="4"/>
        <v>18396.600000000002</v>
      </c>
      <c r="S39" s="10">
        <f t="shared" si="7"/>
        <v>201170.40000000005</v>
      </c>
      <c r="T39" s="33">
        <f t="shared" si="8"/>
        <v>1</v>
      </c>
      <c r="U39" s="36">
        <f t="shared" si="2"/>
        <v>4.9709102333146413</v>
      </c>
      <c r="V39" s="38">
        <f t="shared" si="9"/>
        <v>1</v>
      </c>
      <c r="W39" s="36">
        <f t="shared" si="3"/>
        <v>0.40584415584415584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>
        <v>19163.2</v>
      </c>
      <c r="C40" s="22">
        <v>4790.8</v>
      </c>
      <c r="D40" s="7">
        <f>Plant!E40</f>
        <v>767</v>
      </c>
      <c r="E40" s="7">
        <f>Plant!F40</f>
        <v>0</v>
      </c>
      <c r="G40" s="31">
        <f>Plant!H40</f>
        <v>0</v>
      </c>
      <c r="H40" s="31">
        <f>Plant!I40</f>
        <v>0</v>
      </c>
      <c r="I40" s="31">
        <f>Plant!J40</f>
        <v>0</v>
      </c>
      <c r="J40" s="31">
        <f>Plant!K40</f>
        <v>0</v>
      </c>
      <c r="K40" s="31">
        <f>Plant!L40</f>
        <v>0</v>
      </c>
      <c r="L40" s="31">
        <f>Plant!M40</f>
        <v>2</v>
      </c>
      <c r="N40" s="20">
        <f t="shared" si="10"/>
        <v>24721</v>
      </c>
      <c r="O40" s="10">
        <f t="shared" si="5"/>
        <v>252923</v>
      </c>
      <c r="P40" s="33">
        <f t="shared" si="6"/>
        <v>1</v>
      </c>
      <c r="Q40" s="36">
        <f t="shared" si="1"/>
        <v>3.9537724920232642</v>
      </c>
      <c r="R40" s="34">
        <f t="shared" si="4"/>
        <v>19930.2</v>
      </c>
      <c r="S40" s="10">
        <f t="shared" si="7"/>
        <v>206207.60000000003</v>
      </c>
      <c r="T40" s="33">
        <f t="shared" si="8"/>
        <v>1</v>
      </c>
      <c r="U40" s="36">
        <f t="shared" si="2"/>
        <v>4.849481784376521</v>
      </c>
      <c r="V40" s="38">
        <f t="shared" si="9"/>
        <v>1</v>
      </c>
      <c r="W40" s="36">
        <f t="shared" si="3"/>
        <v>0.39537724920232642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>
        <v>18118.400000000001</v>
      </c>
      <c r="C41" s="22">
        <v>4529.6000000000004</v>
      </c>
      <c r="D41" s="7">
        <f>Plant!E41</f>
        <v>761</v>
      </c>
      <c r="E41" s="7">
        <f>Plant!F41</f>
        <v>0</v>
      </c>
      <c r="G41" s="31">
        <f>Plant!H41</f>
        <v>0</v>
      </c>
      <c r="H41" s="31">
        <f>Plant!I41</f>
        <v>0</v>
      </c>
      <c r="I41" s="31">
        <f>Plant!J41</f>
        <v>0</v>
      </c>
      <c r="J41" s="31">
        <f>Plant!K41</f>
        <v>0</v>
      </c>
      <c r="K41" s="31">
        <f>Plant!L41</f>
        <v>0</v>
      </c>
      <c r="L41" s="31">
        <f>Plant!M41</f>
        <v>0</v>
      </c>
      <c r="N41" s="20">
        <f t="shared" si="10"/>
        <v>23409</v>
      </c>
      <c r="O41" s="10">
        <f t="shared" si="5"/>
        <v>256617</v>
      </c>
      <c r="P41" s="33">
        <f t="shared" si="6"/>
        <v>1</v>
      </c>
      <c r="Q41" s="36">
        <f t="shared" si="1"/>
        <v>3.896857963424091</v>
      </c>
      <c r="R41" s="34">
        <f t="shared" si="4"/>
        <v>18879.400000000001</v>
      </c>
      <c r="S41" s="10">
        <f t="shared" si="7"/>
        <v>208822.2</v>
      </c>
      <c r="T41" s="33">
        <f t="shared" si="8"/>
        <v>1</v>
      </c>
      <c r="U41" s="36">
        <f t="shared" si="2"/>
        <v>4.788762880574958</v>
      </c>
      <c r="V41" s="38">
        <f t="shared" si="9"/>
        <v>1</v>
      </c>
      <c r="W41" s="36">
        <f t="shared" si="3"/>
        <v>0.38968579634240913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>
        <v>15783.2</v>
      </c>
      <c r="C42" s="22">
        <v>3945.8</v>
      </c>
      <c r="D42" s="7">
        <f>Plant!E42</f>
        <v>340</v>
      </c>
      <c r="E42" s="7">
        <f>Plant!F42</f>
        <v>0</v>
      </c>
      <c r="G42" s="31">
        <f>Plant!H42</f>
        <v>0</v>
      </c>
      <c r="H42" s="31">
        <f>Plant!I42</f>
        <v>0</v>
      </c>
      <c r="I42" s="31">
        <f>Plant!J42</f>
        <v>0</v>
      </c>
      <c r="J42" s="31">
        <f>Plant!K42</f>
        <v>0</v>
      </c>
      <c r="K42" s="31">
        <f>Plant!L42</f>
        <v>0</v>
      </c>
      <c r="L42" s="31">
        <f>Plant!M42</f>
        <v>0</v>
      </c>
      <c r="N42" s="20">
        <f t="shared" si="10"/>
        <v>20069</v>
      </c>
      <c r="O42" s="10">
        <f t="shared" si="5"/>
        <v>255137</v>
      </c>
      <c r="P42" s="33">
        <f t="shared" si="6"/>
        <v>1</v>
      </c>
      <c r="Q42" s="36">
        <f t="shared" si="1"/>
        <v>3.9194628768073625</v>
      </c>
      <c r="R42" s="34">
        <f t="shared" si="4"/>
        <v>16123.2</v>
      </c>
      <c r="S42" s="10">
        <f t="shared" si="7"/>
        <v>207284.60000000003</v>
      </c>
      <c r="T42" s="33">
        <f t="shared" si="8"/>
        <v>1</v>
      </c>
      <c r="U42" s="36">
        <f t="shared" si="2"/>
        <v>4.8242850650747808</v>
      </c>
      <c r="V42" s="38">
        <f t="shared" si="9"/>
        <v>1</v>
      </c>
      <c r="W42" s="36">
        <f t="shared" si="3"/>
        <v>0.39194628768073625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>
        <v>17308</v>
      </c>
      <c r="C43" s="22">
        <v>4327</v>
      </c>
      <c r="D43" s="7">
        <f>Plant!E43</f>
        <v>370</v>
      </c>
      <c r="E43" s="7">
        <f>Plant!F43</f>
        <v>0</v>
      </c>
      <c r="G43" s="31">
        <f>Plant!H43</f>
        <v>0</v>
      </c>
      <c r="H43" s="31">
        <f>Plant!I43</f>
        <v>0</v>
      </c>
      <c r="I43" s="31">
        <f>Plant!J43</f>
        <v>0</v>
      </c>
      <c r="J43" s="31">
        <f>Plant!K43</f>
        <v>0</v>
      </c>
      <c r="K43" s="31">
        <f>Plant!L43</f>
        <v>0</v>
      </c>
      <c r="L43" s="31">
        <f>Plant!M43</f>
        <v>0</v>
      </c>
      <c r="N43" s="20">
        <f t="shared" si="10"/>
        <v>22005</v>
      </c>
      <c r="O43" s="10">
        <f t="shared" si="5"/>
        <v>256744</v>
      </c>
      <c r="P43" s="33">
        <f t="shared" si="6"/>
        <v>1</v>
      </c>
      <c r="Q43" s="36">
        <f t="shared" si="1"/>
        <v>3.8949303586451873</v>
      </c>
      <c r="R43" s="34">
        <f t="shared" si="4"/>
        <v>17678</v>
      </c>
      <c r="S43" s="10">
        <f t="shared" si="7"/>
        <v>208156.40000000002</v>
      </c>
      <c r="T43" s="33">
        <f t="shared" si="8"/>
        <v>1</v>
      </c>
      <c r="U43" s="36">
        <f t="shared" si="2"/>
        <v>4.8040800090701028</v>
      </c>
      <c r="V43" s="38">
        <f t="shared" si="9"/>
        <v>1</v>
      </c>
      <c r="W43" s="36">
        <f t="shared" si="3"/>
        <v>0.38949303586451872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>
        <v>19215.2</v>
      </c>
      <c r="C44" s="22">
        <v>4803.8</v>
      </c>
      <c r="D44" s="7">
        <f>Plant!E44</f>
        <v>390</v>
      </c>
      <c r="E44" s="7">
        <f>Plant!F44</f>
        <v>0</v>
      </c>
      <c r="G44" s="31">
        <f>Plant!H44</f>
        <v>0</v>
      </c>
      <c r="H44" s="31">
        <f>Plant!I44</f>
        <v>0</v>
      </c>
      <c r="I44" s="31">
        <f>Plant!J44</f>
        <v>0</v>
      </c>
      <c r="J44" s="31">
        <f>Plant!K44</f>
        <v>0</v>
      </c>
      <c r="K44" s="31">
        <f>Plant!L44</f>
        <v>0</v>
      </c>
      <c r="L44" s="31">
        <f>Plant!M44</f>
        <v>0</v>
      </c>
      <c r="N44" s="20">
        <f t="shared" si="10"/>
        <v>24409</v>
      </c>
      <c r="O44" s="10">
        <f t="shared" si="5"/>
        <v>259941</v>
      </c>
      <c r="P44" s="33">
        <f t="shared" si="6"/>
        <v>1</v>
      </c>
      <c r="Q44" s="36">
        <f t="shared" si="1"/>
        <v>3.8470268253180531</v>
      </c>
      <c r="R44" s="34">
        <f t="shared" si="4"/>
        <v>19605.2</v>
      </c>
      <c r="S44" s="10">
        <f t="shared" si="7"/>
        <v>210427.20000000004</v>
      </c>
      <c r="T44" s="33">
        <f t="shared" si="8"/>
        <v>1</v>
      </c>
      <c r="U44" s="36">
        <f t="shared" si="2"/>
        <v>4.7522373533459543</v>
      </c>
      <c r="V44" s="38">
        <f t="shared" si="9"/>
        <v>1</v>
      </c>
      <c r="W44" s="36">
        <f t="shared" si="3"/>
        <v>0.38470268253180528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>
        <v>19312.8</v>
      </c>
      <c r="C45" s="22">
        <v>4828.2</v>
      </c>
      <c r="D45" s="7">
        <f>Plant!E45</f>
        <v>450</v>
      </c>
      <c r="E45" s="7">
        <f>Plant!F45</f>
        <v>0</v>
      </c>
      <c r="G45" s="31">
        <f>Plant!H45</f>
        <v>0</v>
      </c>
      <c r="H45" s="31">
        <f>Plant!I45</f>
        <v>0</v>
      </c>
      <c r="I45" s="31">
        <f>Plant!J45</f>
        <v>0</v>
      </c>
      <c r="J45" s="31">
        <f>Plant!K45</f>
        <v>0</v>
      </c>
      <c r="K45" s="31">
        <f>Plant!L45</f>
        <v>0</v>
      </c>
      <c r="L45" s="31">
        <f>Plant!M45</f>
        <v>0</v>
      </c>
      <c r="N45" s="20">
        <f t="shared" si="10"/>
        <v>24591</v>
      </c>
      <c r="O45" s="10">
        <f t="shared" si="5"/>
        <v>261529</v>
      </c>
      <c r="P45" s="33">
        <f t="shared" si="6"/>
        <v>1</v>
      </c>
      <c r="Q45" s="36">
        <f t="shared" si="1"/>
        <v>3.8236677385681892</v>
      </c>
      <c r="R45" s="34">
        <f t="shared" si="4"/>
        <v>19762.8</v>
      </c>
      <c r="S45" s="10">
        <f t="shared" si="7"/>
        <v>211441.40000000002</v>
      </c>
      <c r="T45" s="33">
        <f t="shared" si="8"/>
        <v>1</v>
      </c>
      <c r="U45" s="36">
        <f t="shared" si="2"/>
        <v>4.7294427675942359</v>
      </c>
      <c r="V45" s="38">
        <f t="shared" si="9"/>
        <v>1</v>
      </c>
      <c r="W45" s="36">
        <f t="shared" si="3"/>
        <v>0.38236677385681894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>
        <v>21600</v>
      </c>
      <c r="C46" s="22">
        <v>5400</v>
      </c>
      <c r="D46" s="7">
        <f>Plant!E46</f>
        <v>450</v>
      </c>
      <c r="E46" s="7">
        <f>Plant!F46</f>
        <v>0</v>
      </c>
      <c r="G46" s="31">
        <f>Plant!H46</f>
        <v>0</v>
      </c>
      <c r="H46" s="31">
        <f>Plant!I46</f>
        <v>1</v>
      </c>
      <c r="I46" s="31">
        <f>Plant!J46</f>
        <v>0</v>
      </c>
      <c r="J46" s="31">
        <f>Plant!K46</f>
        <v>0</v>
      </c>
      <c r="K46" s="31">
        <f>Plant!L46</f>
        <v>0</v>
      </c>
      <c r="L46" s="31">
        <f>Plant!M46</f>
        <v>0</v>
      </c>
      <c r="N46" s="20">
        <f t="shared" si="10"/>
        <v>27450</v>
      </c>
      <c r="O46" s="10">
        <f t="shared" si="5"/>
        <v>266507</v>
      </c>
      <c r="P46" s="33">
        <f t="shared" si="6"/>
        <v>2</v>
      </c>
      <c r="Q46" s="36">
        <f t="shared" si="1"/>
        <v>7.5044933153725797</v>
      </c>
      <c r="R46" s="34">
        <f t="shared" si="4"/>
        <v>22050</v>
      </c>
      <c r="S46" s="10">
        <f t="shared" si="7"/>
        <v>215035.80000000002</v>
      </c>
      <c r="T46" s="33">
        <f t="shared" si="8"/>
        <v>2</v>
      </c>
      <c r="U46" s="36">
        <f t="shared" si="2"/>
        <v>9.3007768938939464</v>
      </c>
      <c r="V46" s="38">
        <f t="shared" si="9"/>
        <v>1</v>
      </c>
      <c r="W46" s="36">
        <f t="shared" si="3"/>
        <v>0.37522466576862895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>
        <v>21780</v>
      </c>
      <c r="C47" s="22">
        <v>5445</v>
      </c>
      <c r="D47" s="7">
        <f>Plant!E47</f>
        <v>1800</v>
      </c>
      <c r="E47" s="7">
        <f>Plant!F47</f>
        <v>0</v>
      </c>
      <c r="G47" s="31">
        <f>Plant!H47</f>
        <v>0</v>
      </c>
      <c r="H47" s="31">
        <f>Plant!I47</f>
        <v>0</v>
      </c>
      <c r="I47" s="31">
        <f>Plant!J47</f>
        <v>0</v>
      </c>
      <c r="J47" s="31">
        <f>Plant!K47</f>
        <v>2</v>
      </c>
      <c r="K47" s="31">
        <f>Plant!L47</f>
        <v>0</v>
      </c>
      <c r="L47" s="31">
        <f>Plant!M47</f>
        <v>0</v>
      </c>
      <c r="N47" s="20">
        <f t="shared" si="10"/>
        <v>29025</v>
      </c>
      <c r="O47" s="10">
        <f t="shared" si="5"/>
        <v>276605</v>
      </c>
      <c r="P47" s="33">
        <f t="shared" si="6"/>
        <v>2</v>
      </c>
      <c r="Q47" s="36">
        <f t="shared" si="1"/>
        <v>7.2305272862023466</v>
      </c>
      <c r="R47" s="34">
        <f t="shared" si="4"/>
        <v>23580</v>
      </c>
      <c r="S47" s="10">
        <f t="shared" si="7"/>
        <v>223192.59999999998</v>
      </c>
      <c r="T47" s="33">
        <f t="shared" si="8"/>
        <v>2</v>
      </c>
      <c r="U47" s="36">
        <f t="shared" si="2"/>
        <v>8.9608705664972774</v>
      </c>
      <c r="V47" s="38">
        <f t="shared" si="9"/>
        <v>1</v>
      </c>
      <c r="W47" s="36">
        <f t="shared" si="3"/>
        <v>0.36152636431011731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>
        <v>15840</v>
      </c>
      <c r="C48" s="22">
        <v>3960</v>
      </c>
      <c r="D48" s="7">
        <f>Plant!E48</f>
        <v>2700</v>
      </c>
      <c r="E48" s="7">
        <f>Plant!F48</f>
        <v>0</v>
      </c>
      <c r="G48" s="31">
        <f>Plant!H48</f>
        <v>0</v>
      </c>
      <c r="H48" s="31">
        <f>Plant!I48</f>
        <v>0</v>
      </c>
      <c r="I48" s="31">
        <f>Plant!J48</f>
        <v>0</v>
      </c>
      <c r="J48" s="31">
        <f>Plant!K48</f>
        <v>0</v>
      </c>
      <c r="K48" s="31">
        <f>Plant!L48</f>
        <v>0</v>
      </c>
      <c r="L48" s="31">
        <f>Plant!M48</f>
        <v>0</v>
      </c>
      <c r="N48" s="20">
        <f t="shared" si="10"/>
        <v>22500</v>
      </c>
      <c r="O48" s="10">
        <f t="shared" si="5"/>
        <v>277592</v>
      </c>
      <c r="P48" s="33">
        <f t="shared" si="6"/>
        <v>2</v>
      </c>
      <c r="Q48" s="36">
        <f t="shared" si="1"/>
        <v>7.2048185826680884</v>
      </c>
      <c r="R48" s="34">
        <f t="shared" si="4"/>
        <v>18540</v>
      </c>
      <c r="S48" s="10">
        <f t="shared" si="7"/>
        <v>224328.99999999997</v>
      </c>
      <c r="T48" s="33">
        <f t="shared" si="8"/>
        <v>2</v>
      </c>
      <c r="U48" s="36">
        <f t="shared" si="2"/>
        <v>8.9154768219891327</v>
      </c>
      <c r="V48" s="38">
        <f t="shared" si="9"/>
        <v>1</v>
      </c>
      <c r="W48" s="36">
        <f t="shared" si="3"/>
        <v>0.36024092913340444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>
        <v>13680</v>
      </c>
      <c r="C49" s="22">
        <v>3420</v>
      </c>
      <c r="D49" s="7">
        <f>Plant!E49</f>
        <v>2475</v>
      </c>
      <c r="E49" s="7">
        <f>Plant!F49</f>
        <v>0</v>
      </c>
      <c r="G49" s="31">
        <f>Plant!H49</f>
        <v>0</v>
      </c>
      <c r="H49" s="31">
        <f>Plant!I49</f>
        <v>0</v>
      </c>
      <c r="I49" s="31">
        <f>Plant!J49</f>
        <v>0</v>
      </c>
      <c r="J49" s="31">
        <f>Plant!K49</f>
        <v>1</v>
      </c>
      <c r="K49" s="31">
        <f>Plant!L49</f>
        <v>0</v>
      </c>
      <c r="L49" s="31">
        <f>Plant!M49</f>
        <v>0</v>
      </c>
      <c r="N49" s="20">
        <f t="shared" si="10"/>
        <v>19575</v>
      </c>
      <c r="O49" s="10">
        <f t="shared" si="5"/>
        <v>277337</v>
      </c>
      <c r="P49" s="33">
        <f t="shared" si="6"/>
        <v>1</v>
      </c>
      <c r="Q49" s="36">
        <f t="shared" si="1"/>
        <v>3.6057215589697731</v>
      </c>
      <c r="R49" s="34">
        <f t="shared" si="4"/>
        <v>16155</v>
      </c>
      <c r="S49" s="10">
        <f t="shared" si="7"/>
        <v>224318.4</v>
      </c>
      <c r="T49" s="33">
        <f t="shared" si="8"/>
        <v>1</v>
      </c>
      <c r="U49" s="36">
        <f t="shared" si="2"/>
        <v>4.4579490581245231</v>
      </c>
      <c r="V49" s="38">
        <f t="shared" si="9"/>
        <v>0</v>
      </c>
      <c r="W49" s="36">
        <f t="shared" si="3"/>
        <v>0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>
        <v>7337</v>
      </c>
      <c r="C50" s="22">
        <v>3265</v>
      </c>
      <c r="D50" s="7">
        <f>Plant!E50</f>
        <v>2475</v>
      </c>
      <c r="E50" s="7">
        <f>Plant!F50</f>
        <v>0</v>
      </c>
      <c r="G50" s="31">
        <f>Plant!H50</f>
        <v>0</v>
      </c>
      <c r="H50" s="31">
        <f>Plant!I50</f>
        <v>0</v>
      </c>
      <c r="I50" s="31">
        <f>Plant!J50</f>
        <v>0</v>
      </c>
      <c r="J50" s="31">
        <f>Plant!K50</f>
        <v>0</v>
      </c>
      <c r="K50" s="31">
        <f>Plant!L50</f>
        <v>0</v>
      </c>
      <c r="L50" s="31">
        <f>Plant!M50</f>
        <v>0</v>
      </c>
      <c r="N50" s="20">
        <f t="shared" si="10"/>
        <v>13077</v>
      </c>
      <c r="O50" s="10">
        <f t="shared" si="5"/>
        <v>273647</v>
      </c>
      <c r="P50" s="33">
        <f t="shared" si="6"/>
        <v>1</v>
      </c>
      <c r="Q50" s="36">
        <f t="shared" si="1"/>
        <v>3.654343003943036</v>
      </c>
      <c r="R50" s="34">
        <f t="shared" si="4"/>
        <v>9812</v>
      </c>
      <c r="S50" s="10">
        <f t="shared" si="7"/>
        <v>220512.40000000002</v>
      </c>
      <c r="T50" s="33">
        <f t="shared" si="8"/>
        <v>1</v>
      </c>
      <c r="U50" s="36">
        <f t="shared" si="2"/>
        <v>4.5348923688645169</v>
      </c>
      <c r="V50" s="38">
        <f t="shared" si="9"/>
        <v>0</v>
      </c>
      <c r="W50" s="36">
        <f t="shared" si="3"/>
        <v>0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>
        <v>10410</v>
      </c>
      <c r="C51" s="22">
        <v>3385</v>
      </c>
      <c r="D51" s="7">
        <f>Plant!E51</f>
        <v>1125</v>
      </c>
      <c r="E51" s="7">
        <f>Plant!F51</f>
        <v>0</v>
      </c>
      <c r="G51" s="31">
        <f>Plant!H51</f>
        <v>0</v>
      </c>
      <c r="H51" s="31">
        <f>Plant!I51</f>
        <v>0</v>
      </c>
      <c r="I51" s="31">
        <f>Plant!J51</f>
        <v>0</v>
      </c>
      <c r="J51" s="31">
        <f>Plant!K51</f>
        <v>0</v>
      </c>
      <c r="K51" s="31">
        <f>Plant!L51</f>
        <v>0</v>
      </c>
      <c r="L51" s="31">
        <f>Plant!M51</f>
        <v>0</v>
      </c>
      <c r="N51" s="20">
        <f t="shared" si="10"/>
        <v>14920</v>
      </c>
      <c r="O51" s="10">
        <f t="shared" si="5"/>
        <v>265751</v>
      </c>
      <c r="P51" s="33">
        <f t="shared" si="6"/>
        <v>1</v>
      </c>
      <c r="Q51" s="36">
        <f t="shared" si="1"/>
        <v>3.7629209297425033</v>
      </c>
      <c r="R51" s="34">
        <f t="shared" si="4"/>
        <v>11535</v>
      </c>
      <c r="S51" s="10">
        <f t="shared" si="7"/>
        <v>213650.8</v>
      </c>
      <c r="T51" s="33">
        <f t="shared" si="8"/>
        <v>1</v>
      </c>
      <c r="U51" s="36">
        <f t="shared" si="2"/>
        <v>4.6805347791817304</v>
      </c>
      <c r="V51" s="38">
        <f t="shared" si="9"/>
        <v>0</v>
      </c>
      <c r="W51" s="36">
        <f t="shared" si="3"/>
        <v>0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>
        <v>9631</v>
      </c>
      <c r="C52" s="22">
        <v>2875</v>
      </c>
      <c r="D52" s="7">
        <f>Plant!E52</f>
        <v>1575</v>
      </c>
      <c r="E52" s="7">
        <f>Plant!F52</f>
        <v>0</v>
      </c>
      <c r="G52" s="31">
        <f>Plant!H52</f>
        <v>0</v>
      </c>
      <c r="H52" s="31">
        <f>Plant!I52</f>
        <v>0</v>
      </c>
      <c r="I52" s="31">
        <f>Plant!J52</f>
        <v>0</v>
      </c>
      <c r="J52" s="31">
        <f>Plant!K52</f>
        <v>0</v>
      </c>
      <c r="K52" s="31">
        <f>Plant!L52</f>
        <v>0</v>
      </c>
      <c r="L52" s="31">
        <f>Plant!M52</f>
        <v>1</v>
      </c>
      <c r="N52" s="20">
        <f t="shared" si="10"/>
        <v>14081</v>
      </c>
      <c r="O52" s="10">
        <f t="shared" si="5"/>
        <v>255111</v>
      </c>
      <c r="P52" s="33">
        <f t="shared" si="6"/>
        <v>1</v>
      </c>
      <c r="Q52" s="36">
        <f t="shared" si="1"/>
        <v>3.9198623344348147</v>
      </c>
      <c r="R52" s="34">
        <f t="shared" si="4"/>
        <v>11206</v>
      </c>
      <c r="S52" s="10">
        <f t="shared" si="7"/>
        <v>204926.6</v>
      </c>
      <c r="T52" s="33">
        <f t="shared" si="8"/>
        <v>1</v>
      </c>
      <c r="U52" s="36">
        <f t="shared" si="2"/>
        <v>4.8797959854894382</v>
      </c>
      <c r="V52" s="38">
        <f t="shared" si="9"/>
        <v>0</v>
      </c>
      <c r="W52" s="36">
        <f t="shared" si="3"/>
        <v>0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>
        <v>8250</v>
      </c>
      <c r="C53" s="22">
        <v>2250</v>
      </c>
      <c r="D53" s="7">
        <f>Plant!E53</f>
        <v>3150</v>
      </c>
      <c r="E53" s="7">
        <f>Plant!F53</f>
        <v>0</v>
      </c>
      <c r="G53" s="31">
        <f>Plant!H53</f>
        <v>0</v>
      </c>
      <c r="H53" s="31">
        <f>Plant!I53</f>
        <v>0</v>
      </c>
      <c r="I53" s="31">
        <f>Plant!J53</f>
        <v>0</v>
      </c>
      <c r="J53" s="31">
        <f>Plant!K53</f>
        <v>0</v>
      </c>
      <c r="K53" s="31">
        <f>Plant!L53</f>
        <v>0</v>
      </c>
      <c r="L53" s="31">
        <f>Plant!M53</f>
        <v>0</v>
      </c>
      <c r="N53" s="20">
        <f t="shared" si="10"/>
        <v>13650</v>
      </c>
      <c r="O53" s="10">
        <f t="shared" si="5"/>
        <v>245352</v>
      </c>
      <c r="P53" s="33">
        <f t="shared" si="6"/>
        <v>1</v>
      </c>
      <c r="Q53" s="36">
        <f t="shared" si="1"/>
        <v>4.0757768430662882</v>
      </c>
      <c r="R53" s="34">
        <f t="shared" si="4"/>
        <v>11400</v>
      </c>
      <c r="S53" s="10">
        <f t="shared" si="7"/>
        <v>197447.2</v>
      </c>
      <c r="T53" s="33">
        <f t="shared" si="8"/>
        <v>1</v>
      </c>
      <c r="U53" s="36">
        <f t="shared" si="2"/>
        <v>5.0646451304449993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>
        <v>9083</v>
      </c>
      <c r="C54" s="22">
        <v>2823</v>
      </c>
      <c r="D54" s="7">
        <f>Plant!E54</f>
        <v>2925</v>
      </c>
      <c r="E54" s="7">
        <f>Plant!F54</f>
        <v>0</v>
      </c>
      <c r="G54" s="31">
        <f>Plant!H54</f>
        <v>0</v>
      </c>
      <c r="H54" s="31">
        <f>Plant!I54</f>
        <v>0</v>
      </c>
      <c r="I54" s="31">
        <f>Plant!J54</f>
        <v>0</v>
      </c>
      <c r="J54" s="31">
        <f>Plant!K54</f>
        <v>0</v>
      </c>
      <c r="K54" s="31">
        <f>Plant!L54</f>
        <v>0</v>
      </c>
      <c r="L54" s="31">
        <f>Plant!M54</f>
        <v>1</v>
      </c>
      <c r="N54" s="20">
        <f t="shared" si="10"/>
        <v>14831</v>
      </c>
      <c r="O54" s="10">
        <f t="shared" si="5"/>
        <v>240114</v>
      </c>
      <c r="P54" s="33">
        <f t="shared" si="6"/>
        <v>1</v>
      </c>
      <c r="Q54" s="36">
        <f t="shared" si="1"/>
        <v>4.1646884396578292</v>
      </c>
      <c r="R54" s="34">
        <f t="shared" si="4"/>
        <v>12008</v>
      </c>
      <c r="S54" s="10">
        <f t="shared" si="7"/>
        <v>193332</v>
      </c>
      <c r="T54" s="33">
        <f t="shared" si="8"/>
        <v>1</v>
      </c>
      <c r="U54" s="36">
        <f t="shared" si="2"/>
        <v>5.1724494651687252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>
        <v>10121</v>
      </c>
      <c r="C55" s="22">
        <v>2804</v>
      </c>
      <c r="D55" s="7">
        <f>Plant!E55</f>
        <v>2250</v>
      </c>
      <c r="E55" s="7">
        <f>Plant!F55</f>
        <v>0</v>
      </c>
      <c r="G55" s="31">
        <f>Plant!H55</f>
        <v>0</v>
      </c>
      <c r="H55" s="31">
        <f>Plant!I55</f>
        <v>0</v>
      </c>
      <c r="I55" s="31">
        <f>Plant!J55</f>
        <v>0</v>
      </c>
      <c r="J55" s="31">
        <f>Plant!K55</f>
        <v>0</v>
      </c>
      <c r="K55" s="31">
        <f>Plant!L55</f>
        <v>0</v>
      </c>
      <c r="L55" s="31">
        <f>Plant!M55</f>
        <v>0</v>
      </c>
      <c r="N55" s="20">
        <f t="shared" si="10"/>
        <v>15175</v>
      </c>
      <c r="O55" s="10">
        <f t="shared" si="5"/>
        <v>233284</v>
      </c>
      <c r="P55" s="33">
        <f t="shared" si="6"/>
        <v>1</v>
      </c>
      <c r="Q55" s="36">
        <f t="shared" si="1"/>
        <v>4.2866205997839542</v>
      </c>
      <c r="R55" s="34">
        <f t="shared" si="4"/>
        <v>12371</v>
      </c>
      <c r="S55" s="10">
        <f t="shared" si="7"/>
        <v>188025</v>
      </c>
      <c r="T55" s="33">
        <f t="shared" si="8"/>
        <v>1</v>
      </c>
      <c r="U55" s="36">
        <f t="shared" si="2"/>
        <v>5.3184416965829016</v>
      </c>
      <c r="V55" s="38">
        <f t="shared" si="9"/>
        <v>0</v>
      </c>
      <c r="W55" s="36">
        <f t="shared" si="3"/>
        <v>0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10697</v>
      </c>
      <c r="C56" s="22">
        <v>2985</v>
      </c>
      <c r="D56" s="7">
        <f>Plant!E56</f>
        <v>2475</v>
      </c>
      <c r="E56" s="7">
        <f>Plant!F56</f>
        <v>0</v>
      </c>
      <c r="G56" s="31">
        <f>Plant!H56</f>
        <v>0</v>
      </c>
      <c r="H56" s="31">
        <f>Plant!I56</f>
        <v>1</v>
      </c>
      <c r="I56" s="31">
        <f>Plant!J56</f>
        <v>0</v>
      </c>
      <c r="J56" s="31">
        <f>Plant!K56</f>
        <v>0</v>
      </c>
      <c r="K56" s="31">
        <f>Plant!L56</f>
        <v>1</v>
      </c>
      <c r="L56" s="31">
        <f>Plant!M56</f>
        <v>0</v>
      </c>
      <c r="N56" s="20">
        <f t="shared" si="10"/>
        <v>16157</v>
      </c>
      <c r="O56" s="10">
        <f t="shared" si="5"/>
        <v>225032</v>
      </c>
      <c r="P56" s="33">
        <f t="shared" si="6"/>
        <v>2</v>
      </c>
      <c r="Q56" s="36">
        <f t="shared" si="1"/>
        <v>8.8876248711294394</v>
      </c>
      <c r="R56" s="34">
        <f t="shared" si="4"/>
        <v>13172</v>
      </c>
      <c r="S56" s="10">
        <f t="shared" si="7"/>
        <v>181591.8</v>
      </c>
      <c r="T56" s="33">
        <f t="shared" si="8"/>
        <v>2</v>
      </c>
      <c r="U56" s="36">
        <f t="shared" si="2"/>
        <v>11.013713174273288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10607</v>
      </c>
      <c r="C57" s="22">
        <v>3110</v>
      </c>
      <c r="D57" s="7">
        <f>Plant!E57</f>
        <v>2450</v>
      </c>
      <c r="E57" s="7">
        <f>Plant!F57</f>
        <v>0</v>
      </c>
      <c r="G57" s="31">
        <f>Plant!H57</f>
        <v>0</v>
      </c>
      <c r="H57" s="31">
        <f>Plant!I57</f>
        <v>0</v>
      </c>
      <c r="I57" s="31">
        <f>Plant!J57</f>
        <v>0</v>
      </c>
      <c r="J57" s="31">
        <f>Plant!K57</f>
        <v>0</v>
      </c>
      <c r="K57" s="31">
        <f>Plant!L57</f>
        <v>0</v>
      </c>
      <c r="L57" s="31">
        <f>Plant!M57</f>
        <v>0</v>
      </c>
      <c r="N57" s="20">
        <f t="shared" si="10"/>
        <v>16167</v>
      </c>
      <c r="O57" s="10">
        <f t="shared" si="5"/>
        <v>216608</v>
      </c>
      <c r="P57" s="33">
        <f t="shared" si="6"/>
        <v>2</v>
      </c>
      <c r="Q57" s="36">
        <f t="shared" si="1"/>
        <v>9.2332693159994097</v>
      </c>
      <c r="R57" s="34">
        <f t="shared" si="4"/>
        <v>13057</v>
      </c>
      <c r="S57" s="10">
        <f t="shared" si="7"/>
        <v>174886</v>
      </c>
      <c r="T57" s="33">
        <f t="shared" si="8"/>
        <v>2</v>
      </c>
      <c r="U57" s="36">
        <f t="shared" si="2"/>
        <v>11.436021179511224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10005</v>
      </c>
      <c r="C58" s="29">
        <v>3054</v>
      </c>
      <c r="D58" s="7">
        <f>Plant!E58</f>
        <v>2025</v>
      </c>
      <c r="E58" s="7">
        <f>Plant!F58</f>
        <v>0</v>
      </c>
      <c r="G58" s="31">
        <f>Plant!H58</f>
        <v>0</v>
      </c>
      <c r="H58" s="31">
        <f>Plant!I58</f>
        <v>0</v>
      </c>
      <c r="I58" s="31">
        <f>Plant!J58</f>
        <v>0</v>
      </c>
      <c r="J58" s="31">
        <f>Plant!K58</f>
        <v>1</v>
      </c>
      <c r="K58" s="31">
        <f>Plant!L58</f>
        <v>0</v>
      </c>
      <c r="L58" s="31">
        <f>Plant!M58</f>
        <v>0</v>
      </c>
      <c r="N58" s="20">
        <f t="shared" si="10"/>
        <v>15084</v>
      </c>
      <c r="O58" s="10">
        <f t="shared" si="5"/>
        <v>204242</v>
      </c>
      <c r="P58" s="33">
        <f t="shared" ref="P58:P63" si="11">SUM(G47:H58)</f>
        <v>1</v>
      </c>
      <c r="Q58" s="36">
        <f t="shared" si="1"/>
        <v>4.8961526032843388</v>
      </c>
      <c r="R58" s="34">
        <f t="shared" si="4"/>
        <v>12030</v>
      </c>
      <c r="S58" s="10">
        <f t="shared" ref="S58:S63" si="12">SUM(R47:R58)</f>
        <v>164866</v>
      </c>
      <c r="T58" s="33">
        <f t="shared" si="8"/>
        <v>1</v>
      </c>
      <c r="U58" s="36">
        <f t="shared" si="2"/>
        <v>6.0655320078124051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8259</v>
      </c>
      <c r="C59" s="29">
        <v>2684</v>
      </c>
      <c r="D59" s="7">
        <f>Plant!E59</f>
        <v>5850</v>
      </c>
      <c r="E59" s="7">
        <f>Plant!F59</f>
        <v>0</v>
      </c>
      <c r="G59" s="31">
        <f>Plant!H59</f>
        <v>1</v>
      </c>
      <c r="H59" s="31">
        <f>Plant!I59</f>
        <v>0</v>
      </c>
      <c r="I59" s="31">
        <f>Plant!J59</f>
        <v>0</v>
      </c>
      <c r="J59" s="31">
        <f>Plant!K59</f>
        <v>2</v>
      </c>
      <c r="K59" s="31">
        <f>Plant!L59</f>
        <v>0</v>
      </c>
      <c r="L59" s="31">
        <f>Plant!M59</f>
        <v>0</v>
      </c>
      <c r="N59" s="20">
        <f t="shared" ref="N59:N64" si="13">SUM(B59:E59)</f>
        <v>16793</v>
      </c>
      <c r="O59" s="10">
        <f t="shared" ref="O59:O64" si="14">SUM(N48:N59)</f>
        <v>192010</v>
      </c>
      <c r="P59" s="33">
        <f t="shared" si="11"/>
        <v>2</v>
      </c>
      <c r="Q59" s="36">
        <f t="shared" ref="Q59:Q64" si="15">(P59*1000000)/O59</f>
        <v>10.41612416019999</v>
      </c>
      <c r="R59" s="34">
        <f t="shared" ref="R59:R64" si="16">SUM(B59,D59:E59)</f>
        <v>14109</v>
      </c>
      <c r="S59" s="10">
        <f t="shared" si="12"/>
        <v>155395</v>
      </c>
      <c r="T59" s="33">
        <f t="shared" ref="T59:T64" si="17">SUM(G48:H59)</f>
        <v>2</v>
      </c>
      <c r="U59" s="36">
        <f t="shared" ref="U59:U64" si="18">(T59*1000000)/S59</f>
        <v>12.870426976414942</v>
      </c>
      <c r="V59" s="38">
        <f t="shared" ref="V59:V64" si="19">SUM(G48:G59)</f>
        <v>1</v>
      </c>
      <c r="W59" s="36">
        <f t="shared" ref="W59:W64" si="20">(V59*100000)/O59</f>
        <v>0.52080620800999944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9423</v>
      </c>
      <c r="C60" s="29">
        <v>2996</v>
      </c>
      <c r="D60" s="7">
        <f>Plant!E60</f>
        <v>2925</v>
      </c>
      <c r="E60" s="7">
        <f>Plant!F60</f>
        <v>0</v>
      </c>
      <c r="G60" s="31">
        <f>Plant!H60</f>
        <v>0</v>
      </c>
      <c r="H60" s="31">
        <f>Plant!I60</f>
        <v>0</v>
      </c>
      <c r="I60" s="31">
        <f>Plant!J60</f>
        <v>0</v>
      </c>
      <c r="J60" s="31">
        <f>Plant!K60</f>
        <v>0</v>
      </c>
      <c r="K60" s="31">
        <f>Plant!L60</f>
        <v>0</v>
      </c>
      <c r="L60" s="31">
        <f>Plant!M60</f>
        <v>1</v>
      </c>
      <c r="N60" s="20">
        <f t="shared" si="13"/>
        <v>15344</v>
      </c>
      <c r="O60" s="10">
        <f t="shared" si="14"/>
        <v>184854</v>
      </c>
      <c r="P60" s="33">
        <f t="shared" si="11"/>
        <v>2</v>
      </c>
      <c r="Q60" s="36">
        <f t="shared" si="15"/>
        <v>10.819349324331634</v>
      </c>
      <c r="R60" s="34">
        <f t="shared" si="16"/>
        <v>12348</v>
      </c>
      <c r="S60" s="10">
        <f t="shared" si="12"/>
        <v>149203</v>
      </c>
      <c r="T60" s="33">
        <f t="shared" si="17"/>
        <v>2</v>
      </c>
      <c r="U60" s="36">
        <f t="shared" si="18"/>
        <v>13.404556208655322</v>
      </c>
      <c r="V60" s="38">
        <f t="shared" si="19"/>
        <v>1</v>
      </c>
      <c r="W60" s="36">
        <f t="shared" si="20"/>
        <v>0.54096746621658176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6">
        <v>9491</v>
      </c>
      <c r="C61" s="29">
        <v>3004</v>
      </c>
      <c r="D61" s="7">
        <f>Plant!E61</f>
        <v>2025</v>
      </c>
      <c r="E61" s="7">
        <f>Plant!F61</f>
        <v>0</v>
      </c>
      <c r="G61" s="31">
        <f>Plant!H61</f>
        <v>0</v>
      </c>
      <c r="H61" s="31">
        <f>Plant!I61</f>
        <v>1</v>
      </c>
      <c r="I61" s="31">
        <f>Plant!J61</f>
        <v>0</v>
      </c>
      <c r="J61" s="31">
        <f>Plant!K61</f>
        <v>0</v>
      </c>
      <c r="K61" s="31">
        <f>Plant!L61</f>
        <v>0</v>
      </c>
      <c r="L61" s="31">
        <f>Plant!M61</f>
        <v>0</v>
      </c>
      <c r="N61" s="20">
        <f t="shared" si="13"/>
        <v>14520</v>
      </c>
      <c r="O61" s="10">
        <f t="shared" si="14"/>
        <v>179799</v>
      </c>
      <c r="P61" s="33">
        <f t="shared" si="11"/>
        <v>3</v>
      </c>
      <c r="Q61" s="36">
        <f t="shared" si="15"/>
        <v>16.685298583418149</v>
      </c>
      <c r="R61" s="34">
        <f t="shared" si="16"/>
        <v>11516</v>
      </c>
      <c r="S61" s="10">
        <f t="shared" si="12"/>
        <v>144564</v>
      </c>
      <c r="T61" s="33">
        <f t="shared" si="17"/>
        <v>3</v>
      </c>
      <c r="U61" s="36">
        <f t="shared" si="18"/>
        <v>20.752054453390887</v>
      </c>
      <c r="V61" s="38">
        <f t="shared" si="19"/>
        <v>1</v>
      </c>
      <c r="W61" s="36">
        <f t="shared" si="20"/>
        <v>0.5561766194472717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6">
        <v>8687</v>
      </c>
      <c r="C62" s="29">
        <v>3098</v>
      </c>
      <c r="D62" s="7">
        <v>2025</v>
      </c>
      <c r="E62" s="7">
        <f>Plant!F62</f>
        <v>0</v>
      </c>
      <c r="G62" s="31">
        <v>1</v>
      </c>
      <c r="H62" s="31">
        <f>Plant!I62</f>
        <v>0</v>
      </c>
      <c r="I62" s="31">
        <f>Plant!J62</f>
        <v>0</v>
      </c>
      <c r="J62" s="31">
        <f>Plant!K62</f>
        <v>0</v>
      </c>
      <c r="K62" s="31">
        <v>0</v>
      </c>
      <c r="L62" s="31">
        <f>Plant!M62</f>
        <v>0</v>
      </c>
      <c r="N62" s="20">
        <f t="shared" si="13"/>
        <v>13810</v>
      </c>
      <c r="O62" s="10">
        <f t="shared" si="14"/>
        <v>180532</v>
      </c>
      <c r="P62" s="33">
        <f t="shared" si="11"/>
        <v>4</v>
      </c>
      <c r="Q62" s="36">
        <f t="shared" si="15"/>
        <v>22.156736755810606</v>
      </c>
      <c r="R62" s="34">
        <f t="shared" si="16"/>
        <v>10712</v>
      </c>
      <c r="S62" s="10">
        <f t="shared" si="12"/>
        <v>145464</v>
      </c>
      <c r="T62" s="33">
        <f t="shared" si="17"/>
        <v>4</v>
      </c>
      <c r="U62" s="36">
        <f t="shared" si="18"/>
        <v>27.498212616179948</v>
      </c>
      <c r="V62" s="38">
        <f t="shared" si="19"/>
        <v>2</v>
      </c>
      <c r="W62" s="36">
        <f t="shared" si="20"/>
        <v>1.1078368377905301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6">
        <v>6948</v>
      </c>
      <c r="C63" s="29">
        <v>2588</v>
      </c>
      <c r="D63" s="7">
        <v>0</v>
      </c>
      <c r="E63" s="7">
        <f>Plant!F63</f>
        <v>0</v>
      </c>
      <c r="G63" s="31">
        <f>Plant!H63</f>
        <v>0</v>
      </c>
      <c r="H63" s="31">
        <f>Plant!I63</f>
        <v>0</v>
      </c>
      <c r="I63" s="31">
        <f>Plant!J63</f>
        <v>0</v>
      </c>
      <c r="J63" s="31">
        <f>Plant!K63</f>
        <v>0</v>
      </c>
      <c r="K63" s="31">
        <f>Plant!L63</f>
        <v>1</v>
      </c>
      <c r="L63" s="31">
        <f>Plant!M63</f>
        <v>1</v>
      </c>
      <c r="N63" s="20">
        <f t="shared" si="13"/>
        <v>9536</v>
      </c>
      <c r="O63" s="10">
        <f t="shared" si="14"/>
        <v>175148</v>
      </c>
      <c r="P63" s="33">
        <f t="shared" si="11"/>
        <v>4</v>
      </c>
      <c r="Q63" s="36">
        <f t="shared" si="15"/>
        <v>22.837828579258684</v>
      </c>
      <c r="R63" s="34">
        <f t="shared" si="16"/>
        <v>6948</v>
      </c>
      <c r="S63" s="10">
        <f t="shared" si="12"/>
        <v>140877</v>
      </c>
      <c r="T63" s="33">
        <f t="shared" si="17"/>
        <v>4</v>
      </c>
      <c r="U63" s="36">
        <f t="shared" si="18"/>
        <v>28.393563179227268</v>
      </c>
      <c r="V63" s="38">
        <f t="shared" si="19"/>
        <v>2</v>
      </c>
      <c r="W63" s="36">
        <f t="shared" si="20"/>
        <v>1.1418914289629343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6">
        <v>9769</v>
      </c>
      <c r="C64" s="29">
        <v>3325</v>
      </c>
      <c r="D64" s="7">
        <v>2025</v>
      </c>
      <c r="E64" s="7">
        <f>Plant!F64</f>
        <v>0</v>
      </c>
      <c r="G64" s="31">
        <f>Plant!H64</f>
        <v>0</v>
      </c>
      <c r="H64" s="31">
        <f>Plant!I64</f>
        <v>0</v>
      </c>
      <c r="I64" s="31">
        <f>Plant!J64</f>
        <v>0</v>
      </c>
      <c r="J64" s="31">
        <f>Plant!K64</f>
        <v>0</v>
      </c>
      <c r="K64" s="31">
        <f>Plant!L64</f>
        <v>0</v>
      </c>
      <c r="L64" s="31">
        <f>Plant!M64</f>
        <v>1</v>
      </c>
      <c r="N64" s="20">
        <f t="shared" si="13"/>
        <v>15119</v>
      </c>
      <c r="O64" s="10">
        <f t="shared" si="14"/>
        <v>176186</v>
      </c>
      <c r="P64" s="33">
        <f t="shared" ref="P64" si="21">SUM(G53:H64)</f>
        <v>4</v>
      </c>
      <c r="Q64" s="36">
        <f t="shared" si="15"/>
        <v>22.703279488722146</v>
      </c>
      <c r="R64" s="34">
        <f t="shared" si="16"/>
        <v>11794</v>
      </c>
      <c r="S64" s="10">
        <f t="shared" ref="S64" si="22">SUM(R53:R64)</f>
        <v>141465</v>
      </c>
      <c r="T64" s="33">
        <f t="shared" si="17"/>
        <v>4</v>
      </c>
      <c r="U64" s="36">
        <f t="shared" si="18"/>
        <v>28.275545187855652</v>
      </c>
      <c r="V64" s="38">
        <f t="shared" si="19"/>
        <v>2</v>
      </c>
      <c r="W64" s="36">
        <f t="shared" si="20"/>
        <v>1.1351639744361073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6">
        <v>8388</v>
      </c>
      <c r="C65" s="29">
        <v>2705</v>
      </c>
      <c r="D65" s="7">
        <v>0</v>
      </c>
      <c r="E65" s="7">
        <f>Plant!F65</f>
        <v>0</v>
      </c>
      <c r="G65" s="31">
        <v>1</v>
      </c>
      <c r="H65" s="31">
        <f>Plant!I65</f>
        <v>0</v>
      </c>
      <c r="I65" s="31">
        <f>Plant!J65</f>
        <v>0</v>
      </c>
      <c r="J65" s="31">
        <f>Plant!K65</f>
        <v>0</v>
      </c>
      <c r="K65" s="31">
        <f>Plant!L65</f>
        <v>0</v>
      </c>
      <c r="L65" s="31">
        <v>1</v>
      </c>
      <c r="N65" s="20">
        <f t="shared" ref="N65" si="23">SUM(B65:E65)</f>
        <v>11093</v>
      </c>
      <c r="O65" s="10">
        <f t="shared" ref="O65" si="24">SUM(N54:N65)</f>
        <v>173629</v>
      </c>
      <c r="P65" s="33">
        <f t="shared" ref="P65" si="25">SUM(G54:H65)</f>
        <v>5</v>
      </c>
      <c r="Q65" s="36">
        <f t="shared" ref="Q65" si="26">(P65*1000000)/O65</f>
        <v>28.797032753745054</v>
      </c>
      <c r="R65" s="34">
        <f t="shared" ref="R65" si="27">SUM(B65,D65:E65)</f>
        <v>8388</v>
      </c>
      <c r="S65" s="10">
        <f t="shared" ref="S65" si="28">SUM(R54:R65)</f>
        <v>138453</v>
      </c>
      <c r="T65" s="33">
        <f t="shared" ref="T65" si="29">SUM(G54:H65)</f>
        <v>5</v>
      </c>
      <c r="U65" s="36">
        <f t="shared" ref="U65" si="30">(T65*1000000)/S65</f>
        <v>36.113338100293966</v>
      </c>
      <c r="V65" s="38">
        <f t="shared" ref="V65" si="31">SUM(G54:G65)</f>
        <v>3</v>
      </c>
      <c r="W65" s="36">
        <f t="shared" ref="W65" si="32">(V65*100000)/O65</f>
        <v>1.7278219652247033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6">
        <v>8834</v>
      </c>
      <c r="C66" s="29">
        <v>2849</v>
      </c>
      <c r="D66" s="7">
        <v>2700</v>
      </c>
      <c r="E66" s="7">
        <f>Plant!F66</f>
        <v>0</v>
      </c>
      <c r="G66" s="31">
        <v>0</v>
      </c>
      <c r="H66" s="31">
        <v>1</v>
      </c>
      <c r="I66" s="31">
        <f>Plant!J66</f>
        <v>0</v>
      </c>
      <c r="J66" s="31">
        <f>Plant!K66</f>
        <v>0</v>
      </c>
      <c r="K66" s="31">
        <f>Plant!L66</f>
        <v>0</v>
      </c>
      <c r="L66" s="31">
        <f>Plant!M66</f>
        <v>0</v>
      </c>
      <c r="N66" s="20">
        <f t="shared" ref="N66" si="33">SUM(B66:E66)</f>
        <v>14383</v>
      </c>
      <c r="O66" s="10">
        <f t="shared" ref="O66" si="34">SUM(N55:N66)</f>
        <v>173181</v>
      </c>
      <c r="P66" s="33">
        <f t="shared" ref="P66" si="35">SUM(G55:H66)</f>
        <v>6</v>
      </c>
      <c r="Q66" s="36">
        <f t="shared" ref="Q66" si="36">(P66*1000000)/O66</f>
        <v>34.645832972439237</v>
      </c>
      <c r="R66" s="34">
        <f t="shared" ref="R66" si="37">SUM(B66,D66:E66)</f>
        <v>11534</v>
      </c>
      <c r="S66" s="10">
        <f t="shared" ref="S66" si="38">SUM(R55:R66)</f>
        <v>137979</v>
      </c>
      <c r="T66" s="33">
        <f t="shared" ref="T66" si="39">SUM(G55:H66)</f>
        <v>6</v>
      </c>
      <c r="U66" s="36">
        <f t="shared" ref="U66" si="40">(T66*1000000)/S66</f>
        <v>43.484878133629032</v>
      </c>
      <c r="V66" s="38">
        <f>SUM(G55:G66)</f>
        <v>3</v>
      </c>
      <c r="W66" s="36">
        <f t="shared" ref="W66" si="41">(V66*100000)/O66</f>
        <v>1.7322916486219619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6">
        <v>9244</v>
      </c>
      <c r="C67" s="29">
        <v>2970</v>
      </c>
      <c r="D67" s="7">
        <v>1800</v>
      </c>
      <c r="E67" s="7">
        <f>Plant!F67</f>
        <v>0</v>
      </c>
      <c r="G67" s="31">
        <v>0</v>
      </c>
      <c r="H67" s="31">
        <v>0</v>
      </c>
      <c r="I67" s="31">
        <f>Plant!J67</f>
        <v>0</v>
      </c>
      <c r="J67" s="31">
        <f>Plant!K67</f>
        <v>0</v>
      </c>
      <c r="K67" s="31">
        <f>Plant!L67</f>
        <v>0</v>
      </c>
      <c r="L67" s="31">
        <f>Plant!M67</f>
        <v>0</v>
      </c>
      <c r="N67" s="20">
        <f t="shared" ref="N67" si="42">SUM(B67:E67)</f>
        <v>14014</v>
      </c>
      <c r="O67" s="10">
        <f t="shared" ref="O67" si="43">SUM(N56:N67)</f>
        <v>172020</v>
      </c>
      <c r="P67" s="33">
        <f t="shared" ref="P67" si="44">SUM(G56:H67)</f>
        <v>6</v>
      </c>
      <c r="Q67" s="36">
        <f t="shared" ref="Q67" si="45">(P67*1000000)/O67</f>
        <v>34.879665155214511</v>
      </c>
      <c r="R67" s="34">
        <f t="shared" ref="R67" si="46">SUM(B67,D67:E67)</f>
        <v>11044</v>
      </c>
      <c r="S67" s="10">
        <f t="shared" ref="S67" si="47">SUM(R56:R67)</f>
        <v>136652</v>
      </c>
      <c r="T67" s="33">
        <f t="shared" ref="T67" si="48">SUM(G56:H67)</f>
        <v>6</v>
      </c>
      <c r="U67" s="36">
        <f t="shared" ref="U67" si="49">(T67*1000000)/S67</f>
        <v>43.907151011328047</v>
      </c>
      <c r="V67" s="38">
        <f t="shared" ref="V67" si="50">SUM(G56:G67)</f>
        <v>3</v>
      </c>
      <c r="W67" s="36">
        <f t="shared" ref="W67" si="51">(V67*100000)/O67</f>
        <v>1.7439832577607255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6">
        <v>9235</v>
      </c>
      <c r="C68" s="29">
        <v>2871</v>
      </c>
      <c r="D68" s="7">
        <v>1810</v>
      </c>
      <c r="E68" s="7">
        <v>0</v>
      </c>
      <c r="G68" s="31">
        <v>0</v>
      </c>
      <c r="H68" s="31">
        <v>0</v>
      </c>
      <c r="I68" s="31">
        <f>Plant!J68</f>
        <v>0</v>
      </c>
      <c r="J68" s="31">
        <f>Plant!K68</f>
        <v>0</v>
      </c>
      <c r="K68" s="31">
        <f>Plant!L68</f>
        <v>0</v>
      </c>
      <c r="L68" s="31">
        <f>Plant!M68</f>
        <v>0</v>
      </c>
      <c r="N68" s="20">
        <f t="shared" ref="N68" si="52">SUM(B68:E68)</f>
        <v>13916</v>
      </c>
      <c r="O68" s="10">
        <f t="shared" ref="O68" si="53">SUM(N57:N68)</f>
        <v>169779</v>
      </c>
      <c r="P68" s="33">
        <f t="shared" ref="P68" si="54">SUM(G57:H68)</f>
        <v>5</v>
      </c>
      <c r="Q68" s="36">
        <f t="shared" ref="Q68" si="55">(P68*1000000)/O68</f>
        <v>29.450049770584112</v>
      </c>
      <c r="R68" s="34">
        <f t="shared" ref="R68" si="56">SUM(B68,D68:E68)</f>
        <v>11045</v>
      </c>
      <c r="S68" s="10">
        <f t="shared" ref="S68" si="57">SUM(R57:R68)</f>
        <v>134525</v>
      </c>
      <c r="T68" s="33">
        <f t="shared" ref="T68" si="58">SUM(G57:H68)</f>
        <v>5</v>
      </c>
      <c r="U68" s="36">
        <f t="shared" ref="U68" si="59">(T68*1000000)/S68</f>
        <v>37.167812674224123</v>
      </c>
      <c r="V68" s="38">
        <f t="shared" ref="V68" si="60">SUM(G57:G68)</f>
        <v>3</v>
      </c>
      <c r="W68" s="36">
        <f t="shared" ref="W68" si="61">(V68*100000)/O68</f>
        <v>1.7670029862350467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6">
        <v>9791</v>
      </c>
      <c r="C69" s="29">
        <v>3799</v>
      </c>
      <c r="D69" s="7">
        <v>1575</v>
      </c>
      <c r="E69" s="7">
        <v>0</v>
      </c>
      <c r="G69" s="31">
        <v>0</v>
      </c>
      <c r="H69" s="31">
        <v>0</v>
      </c>
      <c r="I69" s="31">
        <f>Plant!J69</f>
        <v>0</v>
      </c>
      <c r="J69" s="31">
        <v>1</v>
      </c>
      <c r="K69" s="31">
        <f>Plant!L69</f>
        <v>0</v>
      </c>
      <c r="L69" s="31">
        <v>2</v>
      </c>
      <c r="N69" s="20">
        <f t="shared" ref="N69" si="62">SUM(B69:E69)</f>
        <v>15165</v>
      </c>
      <c r="O69" s="10">
        <f t="shared" ref="O69" si="63">SUM(N58:N69)</f>
        <v>168777</v>
      </c>
      <c r="P69" s="33">
        <f t="shared" ref="P69" si="64">SUM(G58:H69)</f>
        <v>5</v>
      </c>
      <c r="Q69" s="36">
        <f t="shared" ref="Q69" si="65">(P69*1000000)/O69</f>
        <v>29.624889647286064</v>
      </c>
      <c r="R69" s="34">
        <f t="shared" ref="R69" si="66">SUM(B69,D69:E69)</f>
        <v>11366</v>
      </c>
      <c r="S69" s="10">
        <f t="shared" ref="S69" si="67">SUM(R58:R69)</f>
        <v>132834</v>
      </c>
      <c r="T69" s="33">
        <f t="shared" ref="T69" si="68">SUM(G58:H69)</f>
        <v>5</v>
      </c>
      <c r="U69" s="36">
        <f t="shared" ref="U69" si="69">(T69*1000000)/S69</f>
        <v>37.640965415480977</v>
      </c>
      <c r="V69" s="38">
        <f t="shared" ref="V69" si="70">SUM(G58:G69)</f>
        <v>3</v>
      </c>
      <c r="W69" s="36">
        <f t="shared" ref="W69" si="71">(V69*100000)/O69</f>
        <v>1.7774933788371639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6">
        <v>8761</v>
      </c>
      <c r="C70" s="29">
        <v>3808</v>
      </c>
      <c r="D70" s="7">
        <v>1575</v>
      </c>
      <c r="E70" s="7">
        <v>0</v>
      </c>
      <c r="G70" s="31">
        <v>0</v>
      </c>
      <c r="H70" s="31">
        <v>0</v>
      </c>
      <c r="I70" s="31">
        <f>Plant!J70</f>
        <v>0</v>
      </c>
      <c r="J70" s="31">
        <v>0</v>
      </c>
      <c r="K70" s="31">
        <v>0</v>
      </c>
      <c r="L70" s="31">
        <v>0</v>
      </c>
      <c r="N70" s="20">
        <f t="shared" ref="N70:N71" si="72">SUM(B70:E70)</f>
        <v>14144</v>
      </c>
      <c r="O70" s="10">
        <f t="shared" ref="O70:O71" si="73">SUM(N59:N70)</f>
        <v>167837</v>
      </c>
      <c r="P70" s="33">
        <f t="shared" ref="P70:P71" si="74">SUM(G59:H70)</f>
        <v>5</v>
      </c>
      <c r="Q70" s="36">
        <f t="shared" ref="Q70:Q71" si="75">(P70*1000000)/O70</f>
        <v>29.790808939625947</v>
      </c>
      <c r="R70" s="34">
        <f t="shared" ref="R70:R71" si="76">SUM(B70,D70:E70)</f>
        <v>10336</v>
      </c>
      <c r="S70" s="10">
        <f t="shared" ref="S70:S71" si="77">SUM(R59:R70)</f>
        <v>131140</v>
      </c>
      <c r="T70" s="33">
        <f t="shared" ref="T70:T71" si="78">SUM(G59:H70)</f>
        <v>5</v>
      </c>
      <c r="U70" s="36">
        <f t="shared" ref="U70:U71" si="79">(T70*1000000)/S70</f>
        <v>38.127192313558027</v>
      </c>
      <c r="V70" s="38">
        <f t="shared" ref="V70:V71" si="80">SUM(G59:G70)</f>
        <v>3</v>
      </c>
      <c r="W70" s="36">
        <f t="shared" ref="W70:W71" si="81">(V70*100000)/O70</f>
        <v>1.7874485363775567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6">
        <v>6201</v>
      </c>
      <c r="C71" s="29">
        <v>1976</v>
      </c>
      <c r="D71" s="7">
        <v>1575</v>
      </c>
      <c r="E71" s="7">
        <v>0</v>
      </c>
      <c r="G71" s="31">
        <v>1</v>
      </c>
      <c r="H71" s="31">
        <v>0</v>
      </c>
      <c r="I71" s="31">
        <f>Plant!J71</f>
        <v>0</v>
      </c>
      <c r="J71" s="31">
        <v>0</v>
      </c>
      <c r="K71" s="31">
        <v>0</v>
      </c>
      <c r="L71" s="31">
        <v>0</v>
      </c>
      <c r="N71" s="20">
        <f t="shared" si="72"/>
        <v>9752</v>
      </c>
      <c r="O71" s="10">
        <f t="shared" si="73"/>
        <v>160796</v>
      </c>
      <c r="P71" s="33">
        <f t="shared" si="74"/>
        <v>5</v>
      </c>
      <c r="Q71" s="36">
        <f t="shared" si="75"/>
        <v>31.095300878131297</v>
      </c>
      <c r="R71" s="34">
        <f t="shared" si="76"/>
        <v>7776</v>
      </c>
      <c r="S71" s="10">
        <f t="shared" si="77"/>
        <v>124807</v>
      </c>
      <c r="T71" s="33">
        <f t="shared" si="78"/>
        <v>5</v>
      </c>
      <c r="U71" s="36">
        <f t="shared" si="79"/>
        <v>40.061855504899562</v>
      </c>
      <c r="V71" s="38">
        <f t="shared" si="80"/>
        <v>3</v>
      </c>
      <c r="W71" s="36">
        <f t="shared" si="81"/>
        <v>1.8657180526878778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6">
        <v>7378</v>
      </c>
      <c r="C72" s="29">
        <v>2331</v>
      </c>
      <c r="D72" s="7">
        <v>1575</v>
      </c>
      <c r="E72" s="7">
        <v>0</v>
      </c>
      <c r="G72" s="31">
        <v>0</v>
      </c>
      <c r="H72" s="31">
        <v>0</v>
      </c>
      <c r="I72" s="31">
        <f>Plant!J72</f>
        <v>0</v>
      </c>
      <c r="J72" s="31">
        <v>0</v>
      </c>
      <c r="K72" s="31">
        <v>0</v>
      </c>
      <c r="L72" s="31">
        <v>0</v>
      </c>
      <c r="N72" s="20">
        <f t="shared" ref="N72" si="82">SUM(B72:E72)</f>
        <v>11284</v>
      </c>
      <c r="O72" s="10">
        <f t="shared" ref="O72" si="83">SUM(N61:N72)</f>
        <v>156736</v>
      </c>
      <c r="P72" s="33">
        <f t="shared" ref="P72" si="84">SUM(G61:H72)</f>
        <v>5</v>
      </c>
      <c r="Q72" s="36">
        <f t="shared" ref="Q72" si="85">(P72*1000000)/O72</f>
        <v>31.900775826868109</v>
      </c>
      <c r="R72" s="34">
        <f t="shared" ref="R72" si="86">SUM(B72,D72:E72)</f>
        <v>8953</v>
      </c>
      <c r="S72" s="10">
        <f t="shared" ref="S72" si="87">SUM(R61:R72)</f>
        <v>121412</v>
      </c>
      <c r="T72" s="33">
        <f t="shared" ref="T72" si="88">SUM(G61:H72)</f>
        <v>5</v>
      </c>
      <c r="U72" s="36">
        <f t="shared" ref="U72" si="89">(T72*1000000)/S72</f>
        <v>41.182090732382299</v>
      </c>
      <c r="V72" s="38">
        <f t="shared" ref="V72:V77" si="90">SUM(G61:G72)</f>
        <v>3</v>
      </c>
      <c r="W72" s="36">
        <f t="shared" ref="W72" si="91">(V72*100000)/O72</f>
        <v>1.9140465496120866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6">
        <v>6104</v>
      </c>
      <c r="C73" s="29">
        <v>2052</v>
      </c>
      <c r="D73" s="7">
        <v>1575</v>
      </c>
      <c r="E73" s="7">
        <v>0</v>
      </c>
      <c r="G73" s="31">
        <v>0</v>
      </c>
      <c r="H73" s="31">
        <v>0</v>
      </c>
      <c r="I73" s="31">
        <f>Plant!J73</f>
        <v>0</v>
      </c>
      <c r="J73" s="31">
        <v>1</v>
      </c>
      <c r="K73" s="31">
        <v>0</v>
      </c>
      <c r="L73" s="31">
        <v>0</v>
      </c>
      <c r="N73" s="20">
        <f t="shared" ref="N73" si="92">SUM(B73:E73)</f>
        <v>9731</v>
      </c>
      <c r="O73" s="10">
        <f t="shared" ref="O73" si="93">SUM(N62:N73)</f>
        <v>151947</v>
      </c>
      <c r="P73" s="33">
        <f t="shared" ref="P73" si="94">SUM(G62:H73)</f>
        <v>4</v>
      </c>
      <c r="Q73" s="36">
        <f t="shared" ref="Q73" si="95">(P73*1000000)/O73</f>
        <v>26.324968574568764</v>
      </c>
      <c r="R73" s="34">
        <f t="shared" ref="R73" si="96">SUM(B73,D73:E73)</f>
        <v>7679</v>
      </c>
      <c r="S73" s="10">
        <f t="shared" ref="S73" si="97">SUM(R62:R73)</f>
        <v>117575</v>
      </c>
      <c r="T73" s="33">
        <f t="shared" ref="T73" si="98">SUM(G62:H73)</f>
        <v>4</v>
      </c>
      <c r="U73" s="36">
        <f t="shared" ref="U73" si="99">(T73*1000000)/S73</f>
        <v>34.020837763129919</v>
      </c>
      <c r="V73" s="38">
        <f t="shared" si="90"/>
        <v>3</v>
      </c>
      <c r="W73" s="36">
        <f t="shared" ref="W73" si="100">(V73*100000)/O73</f>
        <v>1.9743726430926574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6">
        <v>6447</v>
      </c>
      <c r="C74" s="29">
        <v>2430</v>
      </c>
      <c r="D74" s="7">
        <v>0</v>
      </c>
      <c r="E74" s="7">
        <v>0</v>
      </c>
      <c r="G74" s="31">
        <v>0</v>
      </c>
      <c r="H74" s="31">
        <v>0</v>
      </c>
      <c r="I74" s="31">
        <f>Plant!J74</f>
        <v>0</v>
      </c>
      <c r="J74" s="31">
        <v>0</v>
      </c>
      <c r="K74" s="31">
        <v>0</v>
      </c>
      <c r="L74" s="31">
        <v>0</v>
      </c>
      <c r="N74" s="20">
        <f t="shared" ref="N74" si="101">SUM(B74:E74)</f>
        <v>8877</v>
      </c>
      <c r="O74" s="10">
        <f t="shared" ref="O74" si="102">SUM(N63:N74)</f>
        <v>147014</v>
      </c>
      <c r="P74" s="33">
        <f t="shared" ref="P74" si="103">SUM(G63:H74)</f>
        <v>3</v>
      </c>
      <c r="Q74" s="36">
        <f t="shared" ref="Q74" si="104">(P74*1000000)/O74</f>
        <v>20.406219815799854</v>
      </c>
      <c r="R74" s="34">
        <f t="shared" ref="R74" si="105">SUM(B74,D74:E74)</f>
        <v>6447</v>
      </c>
      <c r="S74" s="10">
        <f t="shared" ref="S74" si="106">SUM(R63:R74)</f>
        <v>113310</v>
      </c>
      <c r="T74" s="33">
        <f t="shared" ref="T74" si="107">SUM(G63:H74)</f>
        <v>3</v>
      </c>
      <c r="U74" s="36">
        <f t="shared" ref="U74" si="108">(T74*1000000)/S74</f>
        <v>26.476039184537992</v>
      </c>
      <c r="V74" s="38">
        <f t="shared" si="90"/>
        <v>2</v>
      </c>
      <c r="W74" s="36">
        <f t="shared" ref="W74" si="109">(V74*100000)/O74</f>
        <v>1.3604146543866571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6">
        <v>4747</v>
      </c>
      <c r="C75" s="29">
        <v>2088</v>
      </c>
      <c r="D75" s="7">
        <v>0</v>
      </c>
      <c r="E75" s="7">
        <v>0</v>
      </c>
      <c r="G75" s="31">
        <v>0</v>
      </c>
      <c r="H75" s="31">
        <v>0</v>
      </c>
      <c r="I75" s="31">
        <f>Plant!J75</f>
        <v>0</v>
      </c>
      <c r="J75" s="31">
        <v>0</v>
      </c>
      <c r="K75" s="31">
        <v>0</v>
      </c>
      <c r="L75" s="31">
        <v>1</v>
      </c>
      <c r="N75" s="20">
        <f t="shared" ref="N75" si="110">SUM(B75:E75)</f>
        <v>6835</v>
      </c>
      <c r="O75" s="10">
        <f t="shared" ref="O75" si="111">SUM(N64:N75)</f>
        <v>144313</v>
      </c>
      <c r="P75" s="33">
        <f t="shared" ref="P75" si="112">SUM(G64:H75)</f>
        <v>3</v>
      </c>
      <c r="Q75" s="36">
        <f t="shared" ref="Q75" si="113">(P75*1000000)/O75</f>
        <v>20.788147983896113</v>
      </c>
      <c r="R75" s="34">
        <f t="shared" ref="R75" si="114">SUM(B75,D75:E75)</f>
        <v>4747</v>
      </c>
      <c r="S75" s="10">
        <f t="shared" ref="S75" si="115">SUM(R64:R75)</f>
        <v>111109</v>
      </c>
      <c r="T75" s="33">
        <f t="shared" ref="T75" si="116">SUM(G64:H75)</f>
        <v>3</v>
      </c>
      <c r="U75" s="36">
        <f t="shared" ref="U75" si="117">(T75*1000000)/S75</f>
        <v>27.000513009747184</v>
      </c>
      <c r="V75" s="38">
        <f t="shared" si="90"/>
        <v>2</v>
      </c>
      <c r="W75" s="36">
        <f t="shared" ref="W75:W80" si="118">(V75*100000)/O75</f>
        <v>1.3858765322597411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6">
        <v>5572</v>
      </c>
      <c r="C76" s="29">
        <v>2997</v>
      </c>
      <c r="D76" s="7">
        <v>0</v>
      </c>
      <c r="E76" s="7">
        <v>0</v>
      </c>
      <c r="G76" s="31">
        <v>0</v>
      </c>
      <c r="H76" s="31">
        <v>0</v>
      </c>
      <c r="I76" s="31">
        <f>Plant!J76</f>
        <v>0</v>
      </c>
      <c r="J76" s="31">
        <v>2</v>
      </c>
      <c r="K76" s="31">
        <v>0</v>
      </c>
      <c r="L76" s="31">
        <v>0</v>
      </c>
      <c r="N76" s="20">
        <f t="shared" ref="N76" si="119">SUM(B76:E76)</f>
        <v>8569</v>
      </c>
      <c r="O76" s="10">
        <f t="shared" ref="O76" si="120">SUM(N65:N76)</f>
        <v>137763</v>
      </c>
      <c r="P76" s="33">
        <f t="shared" ref="P76" si="121">SUM(G65:H76)</f>
        <v>3</v>
      </c>
      <c r="Q76" s="36">
        <f t="shared" ref="Q76" si="122">(P76*1000000)/O76</f>
        <v>21.776529256767056</v>
      </c>
      <c r="R76" s="34">
        <f t="shared" ref="R76" si="123">SUM(B76,D76:E76)</f>
        <v>5572</v>
      </c>
      <c r="S76" s="10">
        <f t="shared" ref="S76" si="124">SUM(R65:R76)</f>
        <v>104887</v>
      </c>
      <c r="T76" s="33">
        <f t="shared" ref="T76" si="125">SUM(G65:H76)</f>
        <v>3</v>
      </c>
      <c r="U76" s="36">
        <f t="shared" ref="U76" si="126">(T76*1000000)/S76</f>
        <v>28.602209997425803</v>
      </c>
      <c r="V76" s="38">
        <f t="shared" si="90"/>
        <v>2</v>
      </c>
      <c r="W76" s="36">
        <f t="shared" si="118"/>
        <v>1.4517686171178037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6">
        <v>4516</v>
      </c>
      <c r="C77" s="29">
        <v>2242</v>
      </c>
      <c r="D77" s="7">
        <v>0</v>
      </c>
      <c r="E77" s="7">
        <v>0</v>
      </c>
      <c r="G77" s="31">
        <v>0</v>
      </c>
      <c r="H77" s="31">
        <v>0</v>
      </c>
      <c r="I77" s="31">
        <f>Plant!J77</f>
        <v>0</v>
      </c>
      <c r="J77" s="31">
        <v>0</v>
      </c>
      <c r="K77" s="31">
        <v>0</v>
      </c>
      <c r="L77" s="31">
        <v>0</v>
      </c>
      <c r="N77" s="20">
        <f t="shared" ref="N77" si="127">SUM(B77:E77)</f>
        <v>6758</v>
      </c>
      <c r="O77" s="10">
        <f t="shared" ref="O77" si="128">SUM(N66:N77)</f>
        <v>133428</v>
      </c>
      <c r="P77" s="33">
        <f t="shared" ref="P77" si="129">SUM(G66:H77)</f>
        <v>2</v>
      </c>
      <c r="Q77" s="36">
        <f t="shared" ref="Q77" si="130">(P77*1000000)/O77</f>
        <v>14.989357556135143</v>
      </c>
      <c r="R77" s="34">
        <f t="shared" ref="R77" si="131">SUM(B77,D77:E77)</f>
        <v>4516</v>
      </c>
      <c r="S77" s="10">
        <f t="shared" ref="S77" si="132">SUM(R66:R77)</f>
        <v>101015</v>
      </c>
      <c r="T77" s="33">
        <f t="shared" ref="T77" si="133">SUM(G66:H77)</f>
        <v>2</v>
      </c>
      <c r="U77" s="36">
        <f t="shared" ref="U77" si="134">(T77*1000000)/S77</f>
        <v>19.799039746572291</v>
      </c>
      <c r="V77" s="38">
        <f t="shared" si="90"/>
        <v>1</v>
      </c>
      <c r="W77" s="36">
        <f t="shared" si="118"/>
        <v>0.74946787780675717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6">
        <v>5209</v>
      </c>
      <c r="C78" s="29">
        <v>2600</v>
      </c>
      <c r="D78" s="7">
        <v>0</v>
      </c>
      <c r="E78" s="7">
        <v>0</v>
      </c>
      <c r="G78" s="31">
        <v>0</v>
      </c>
      <c r="H78" s="31">
        <v>0</v>
      </c>
      <c r="I78" s="31">
        <f>Plant!J78</f>
        <v>0</v>
      </c>
      <c r="J78" s="31">
        <v>0</v>
      </c>
      <c r="K78" s="31">
        <v>0</v>
      </c>
      <c r="L78" s="31">
        <v>0</v>
      </c>
      <c r="N78" s="20">
        <f t="shared" ref="N78" si="135">SUM(B78:E78)</f>
        <v>7809</v>
      </c>
      <c r="O78" s="10">
        <f t="shared" ref="O78" si="136">SUM(N67:N78)</f>
        <v>126854</v>
      </c>
      <c r="P78" s="33">
        <f t="shared" ref="P78" si="137">SUM(G67:H78)</f>
        <v>1</v>
      </c>
      <c r="Q78" s="36">
        <f t="shared" ref="Q78" si="138">(P78*1000000)/O78</f>
        <v>7.8830781843694329</v>
      </c>
      <c r="R78" s="34">
        <f t="shared" ref="R78" si="139">SUM(B78,D78:E78)</f>
        <v>5209</v>
      </c>
      <c r="S78" s="10">
        <f t="shared" ref="S78" si="140">SUM(R67:R78)</f>
        <v>94690</v>
      </c>
      <c r="T78" s="33">
        <f t="shared" ref="T78" si="141">SUM(G67:H78)</f>
        <v>1</v>
      </c>
      <c r="U78" s="36">
        <f t="shared" ref="U78" si="142">(T78*1000000)/S78</f>
        <v>10.560777273207307</v>
      </c>
      <c r="V78" s="38">
        <f t="shared" ref="V78" si="143">SUM(G67:G78)</f>
        <v>1</v>
      </c>
      <c r="W78" s="36">
        <f t="shared" si="118"/>
        <v>0.78830781843694331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6">
        <v>4614</v>
      </c>
      <c r="C79" s="29">
        <v>2382</v>
      </c>
      <c r="D79" s="7">
        <v>0</v>
      </c>
      <c r="E79" s="7">
        <v>0</v>
      </c>
      <c r="G79" s="31">
        <v>0</v>
      </c>
      <c r="H79" s="31">
        <v>0</v>
      </c>
      <c r="I79" s="31">
        <f>Plant!J79</f>
        <v>0</v>
      </c>
      <c r="J79" s="31">
        <v>0</v>
      </c>
      <c r="K79" s="31">
        <v>0</v>
      </c>
      <c r="L79" s="31">
        <v>0</v>
      </c>
      <c r="N79" s="20">
        <f t="shared" ref="N79" si="144">SUM(B79:E79)</f>
        <v>6996</v>
      </c>
      <c r="O79" s="10">
        <f t="shared" ref="O79" si="145">SUM(N68:N79)</f>
        <v>119836</v>
      </c>
      <c r="P79" s="33">
        <f t="shared" ref="P79" si="146">SUM(G68:H79)</f>
        <v>1</v>
      </c>
      <c r="Q79" s="36">
        <f t="shared" ref="Q79" si="147">(P79*1000000)/O79</f>
        <v>8.3447378083380617</v>
      </c>
      <c r="R79" s="34">
        <f t="shared" ref="R79" si="148">SUM(B79,D79:E79)</f>
        <v>4614</v>
      </c>
      <c r="S79" s="10">
        <f t="shared" ref="S79" si="149">SUM(R68:R79)</f>
        <v>88260</v>
      </c>
      <c r="T79" s="33">
        <f t="shared" ref="T79" si="150">SUM(G68:H79)</f>
        <v>1</v>
      </c>
      <c r="U79" s="36">
        <f t="shared" ref="U79" si="151">(T79*1000000)/S79</f>
        <v>11.330160888284613</v>
      </c>
      <c r="V79" s="38">
        <f t="shared" ref="V79" si="152">SUM(G68:G79)</f>
        <v>1</v>
      </c>
      <c r="W79" s="36">
        <f t="shared" si="118"/>
        <v>0.83447378083380619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6">
        <v>4825</v>
      </c>
      <c r="C80" s="29">
        <v>2273</v>
      </c>
      <c r="D80" s="7">
        <v>0</v>
      </c>
      <c r="E80" s="7">
        <v>0</v>
      </c>
      <c r="G80" s="31">
        <v>0</v>
      </c>
      <c r="H80" s="31">
        <v>0</v>
      </c>
      <c r="I80" s="31">
        <f>Plant!J80</f>
        <v>0</v>
      </c>
      <c r="J80" s="31">
        <v>0</v>
      </c>
      <c r="K80" s="31">
        <v>0</v>
      </c>
      <c r="L80" s="31">
        <v>0</v>
      </c>
      <c r="N80" s="20">
        <f t="shared" ref="N80" si="153">SUM(B80:E80)</f>
        <v>7098</v>
      </c>
      <c r="O80" s="10">
        <f t="shared" ref="O80" si="154">SUM(N69:N80)</f>
        <v>113018</v>
      </c>
      <c r="P80" s="33">
        <f t="shared" ref="P80" si="155">SUM(G69:H80)</f>
        <v>1</v>
      </c>
      <c r="Q80" s="36">
        <f t="shared" ref="Q80" si="156">(P80*1000000)/O80</f>
        <v>8.8481480826063112</v>
      </c>
      <c r="R80" s="34">
        <f t="shared" ref="R80" si="157">SUM(B80,D80:E80)</f>
        <v>4825</v>
      </c>
      <c r="S80" s="10">
        <f t="shared" ref="S80" si="158">SUM(R69:R80)</f>
        <v>82040</v>
      </c>
      <c r="T80" s="33">
        <f t="shared" ref="T80" si="159">SUM(G69:H80)</f>
        <v>1</v>
      </c>
      <c r="U80" s="36">
        <f t="shared" ref="U80" si="160">(T80*1000000)/S80</f>
        <v>12.189176011701608</v>
      </c>
      <c r="V80" s="38">
        <f t="shared" ref="V80" si="161">SUM(G69:G80)</f>
        <v>1</v>
      </c>
      <c r="W80" s="36">
        <f t="shared" si="118"/>
        <v>0.88481480826063108</v>
      </c>
      <c r="X80" s="41"/>
      <c r="Y80" s="1"/>
      <c r="Z80" s="1"/>
      <c r="AA80" s="1"/>
      <c r="AB80" s="1"/>
      <c r="AC80" s="1">
        <v>2</v>
      </c>
    </row>
    <row r="81" spans="1:29" ht="15.6">
      <c r="A81" s="5">
        <v>44774</v>
      </c>
      <c r="B81" s="54">
        <f>1521+4215+1207</f>
        <v>6943</v>
      </c>
      <c r="C81" s="55">
        <f>855+2133</f>
        <v>2988</v>
      </c>
      <c r="D81" s="56">
        <v>1359</v>
      </c>
      <c r="E81" s="56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N81" s="20">
        <f t="shared" ref="N81" si="162">SUM(B81:E81)</f>
        <v>11290</v>
      </c>
      <c r="O81" s="10">
        <f t="shared" ref="O81" si="163">SUM(N70:N81)</f>
        <v>109143</v>
      </c>
      <c r="P81" s="33">
        <f t="shared" ref="P81" si="164">SUM(G70:H81)</f>
        <v>1</v>
      </c>
      <c r="Q81" s="36">
        <f t="shared" ref="Q81" si="165">(P81*1000000)/O81</f>
        <v>9.1622916723930992</v>
      </c>
      <c r="R81" s="34">
        <f t="shared" ref="R81" si="166">SUM(B81,D81:E81)</f>
        <v>8302</v>
      </c>
      <c r="S81" s="10">
        <f t="shared" ref="S81" si="167">SUM(R70:R81)</f>
        <v>78976</v>
      </c>
      <c r="T81" s="33">
        <f t="shared" ref="T81" si="168">SUM(G70:H81)</f>
        <v>1</v>
      </c>
      <c r="U81" s="36">
        <f t="shared" ref="U81" si="169">(T81*1000000)/S81</f>
        <v>12.662074554294975</v>
      </c>
      <c r="V81" s="38">
        <f t="shared" ref="V81" si="170">SUM(G70:G81)</f>
        <v>1</v>
      </c>
      <c r="W81" s="36">
        <f t="shared" ref="W81" si="171">(V81*100000)/O81</f>
        <v>0.91622916723930992</v>
      </c>
      <c r="X81" s="41"/>
      <c r="Y81" s="1"/>
      <c r="Z81" s="1"/>
      <c r="AA81" s="1"/>
      <c r="AB81" s="1"/>
      <c r="AC81" s="1">
        <v>2</v>
      </c>
    </row>
    <row r="82" spans="1:29" ht="15.6">
      <c r="A82" s="5">
        <v>44805</v>
      </c>
      <c r="B82" s="54">
        <v>8108</v>
      </c>
      <c r="C82" s="55">
        <v>3303</v>
      </c>
      <c r="D82" s="56">
        <v>2160</v>
      </c>
      <c r="E82" s="56">
        <v>0</v>
      </c>
      <c r="G82" s="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N82" s="20">
        <f t="shared" ref="N82" si="172">SUM(B82:E82)</f>
        <v>13571</v>
      </c>
      <c r="O82" s="10">
        <f t="shared" ref="O82" si="173">SUM(N71:N82)</f>
        <v>108570</v>
      </c>
      <c r="P82" s="33">
        <f t="shared" ref="P82" si="174">SUM(G71:H82)</f>
        <v>1</v>
      </c>
      <c r="Q82" s="36">
        <f t="shared" ref="Q82" si="175">(P82*1000000)/O82</f>
        <v>9.2106475085198483</v>
      </c>
      <c r="R82" s="34">
        <f t="shared" ref="R82" si="176">SUM(B82,D82:E82)</f>
        <v>10268</v>
      </c>
      <c r="S82" s="10">
        <f t="shared" ref="S82" si="177">SUM(R71:R82)</f>
        <v>78908</v>
      </c>
      <c r="T82" s="33">
        <f t="shared" ref="T82" si="178">SUM(G71:H82)</f>
        <v>1</v>
      </c>
      <c r="U82" s="36">
        <f t="shared" ref="U82" si="179">(T82*1000000)/S82</f>
        <v>12.672986262482892</v>
      </c>
      <c r="V82" s="38">
        <f t="shared" ref="V82" si="180">SUM(G71:G82)</f>
        <v>1</v>
      </c>
      <c r="W82" s="36">
        <f t="shared" ref="W82" si="181">(V82*100000)/O82</f>
        <v>0.92106475085198491</v>
      </c>
      <c r="X82" s="41"/>
      <c r="Y82" s="1"/>
      <c r="Z82" s="1"/>
      <c r="AA82" s="1"/>
      <c r="AB82" s="1"/>
      <c r="AC82" s="1">
        <v>2</v>
      </c>
    </row>
  </sheetData>
  <phoneticPr fontId="9" type="noConversion"/>
  <conditionalFormatting sqref="G2:L81 H82:L82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C00000"/>
  </sheetPr>
  <dimension ref="A1:AC81"/>
  <sheetViews>
    <sheetView zoomScale="70" zoomScaleNormal="70" workbookViewId="0">
      <pane ySplit="1" topLeftCell="A2" activePane="bottomLeft" state="frozen"/>
      <selection activeCell="P55" sqref="P55"/>
      <selection pane="bottomLeft" activeCell="R97" sqref="R97"/>
    </sheetView>
  </sheetViews>
  <sheetFormatPr defaultColWidth="9.109375" defaultRowHeight="14.4"/>
  <cols>
    <col min="1" max="1" width="10.6640625" style="2" customWidth="1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>
        <v>10377.6</v>
      </c>
      <c r="C2" s="6">
        <v>2594.4</v>
      </c>
      <c r="D2" s="7">
        <v>963</v>
      </c>
      <c r="E2" s="7">
        <v>45</v>
      </c>
      <c r="F2" s="8"/>
      <c r="G2" s="31"/>
      <c r="H2" s="31"/>
      <c r="I2" s="31"/>
      <c r="J2" s="31"/>
      <c r="K2" s="31"/>
      <c r="L2" s="31"/>
      <c r="M2" s="8"/>
      <c r="N2" s="20">
        <f t="shared" ref="N2:N33" si="0">SUM(B2:E2)</f>
        <v>13980</v>
      </c>
      <c r="O2" s="10">
        <f>N2</f>
        <v>13980</v>
      </c>
      <c r="P2" s="33">
        <f>SUM(G2:H2)</f>
        <v>0</v>
      </c>
      <c r="Q2" s="36">
        <f t="shared" ref="Q2:Q58" si="1">(P2*1000000)/O2</f>
        <v>0</v>
      </c>
      <c r="R2" s="34">
        <f>SUM(B2,D2:E2)</f>
        <v>11385.6</v>
      </c>
      <c r="S2" s="10">
        <f>R2</f>
        <v>11385.6</v>
      </c>
      <c r="T2" s="33">
        <f>SUM(G2:H2)</f>
        <v>0</v>
      </c>
      <c r="U2" s="36">
        <f>(T2*1000000)/S2</f>
        <v>0</v>
      </c>
      <c r="V2" s="38">
        <f>G2</f>
        <v>0</v>
      </c>
      <c r="W2" s="36">
        <f>(V2*100000)/O2</f>
        <v>0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>
        <v>10110.400000000001</v>
      </c>
      <c r="C3" s="6">
        <v>2527.6000000000004</v>
      </c>
      <c r="D3" s="7">
        <v>0</v>
      </c>
      <c r="E3" s="7">
        <v>318</v>
      </c>
      <c r="F3" s="8"/>
      <c r="G3" s="31"/>
      <c r="H3" s="31"/>
      <c r="I3" s="31"/>
      <c r="J3" s="31"/>
      <c r="K3" s="31"/>
      <c r="L3" s="31"/>
      <c r="M3" s="8"/>
      <c r="N3" s="20">
        <f t="shared" si="0"/>
        <v>12956.000000000002</v>
      </c>
      <c r="O3" s="10">
        <f>SUM($N$2:N3)</f>
        <v>26936</v>
      </c>
      <c r="P3" s="33">
        <f>SUM($G$2:H3)</f>
        <v>0</v>
      </c>
      <c r="Q3" s="36">
        <f t="shared" si="1"/>
        <v>0</v>
      </c>
      <c r="R3" s="34">
        <f>SUM(B3,D3:E3)</f>
        <v>10428.400000000001</v>
      </c>
      <c r="S3" s="10">
        <f>SUM($R$2:R3)</f>
        <v>21814</v>
      </c>
      <c r="T3" s="33">
        <f>SUM($G$2:H3)</f>
        <v>0</v>
      </c>
      <c r="U3" s="36">
        <f t="shared" ref="U3:U58" si="2">(T3*1000000)/S3</f>
        <v>0</v>
      </c>
      <c r="V3" s="38">
        <f>SUM($G$2:G3)</f>
        <v>0</v>
      </c>
      <c r="W3" s="36">
        <f t="shared" ref="W3:W58" si="3">(V3*100000)/O3</f>
        <v>0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>
        <v>5484.8</v>
      </c>
      <c r="C4" s="6">
        <v>1371.2</v>
      </c>
      <c r="D4" s="7">
        <v>0</v>
      </c>
      <c r="E4" s="7">
        <v>130</v>
      </c>
      <c r="F4" s="8"/>
      <c r="G4" s="31">
        <v>1</v>
      </c>
      <c r="H4" s="31"/>
      <c r="I4" s="31"/>
      <c r="J4" s="31"/>
      <c r="K4" s="31"/>
      <c r="L4" s="31"/>
      <c r="M4" s="8"/>
      <c r="N4" s="20">
        <f t="shared" si="0"/>
        <v>6986</v>
      </c>
      <c r="O4" s="10">
        <f>SUM($N$2:N4)</f>
        <v>33922</v>
      </c>
      <c r="P4" s="33">
        <f>SUM($G$2:H4)</f>
        <v>1</v>
      </c>
      <c r="Q4" s="36">
        <f t="shared" si="1"/>
        <v>29.479393903661339</v>
      </c>
      <c r="R4" s="34">
        <f t="shared" ref="R4:R58" si="4">SUM(B4,D4:E4)</f>
        <v>5614.8</v>
      </c>
      <c r="S4" s="10">
        <f>SUM($R$2:R4)</f>
        <v>27428.799999999999</v>
      </c>
      <c r="T4" s="33">
        <f>SUM($G$2:H4)</f>
        <v>1</v>
      </c>
      <c r="U4" s="36">
        <f t="shared" si="2"/>
        <v>36.458029516420694</v>
      </c>
      <c r="V4" s="38">
        <f>SUM($G$2:G4)</f>
        <v>1</v>
      </c>
      <c r="W4" s="36">
        <f t="shared" si="3"/>
        <v>2.9479393903661339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>
        <v>5484.8</v>
      </c>
      <c r="C5" s="6">
        <v>1371.2</v>
      </c>
      <c r="D5" s="7">
        <v>0</v>
      </c>
      <c r="E5" s="7">
        <v>1440</v>
      </c>
      <c r="F5" s="8"/>
      <c r="G5" s="31"/>
      <c r="H5" s="31"/>
      <c r="I5" s="31"/>
      <c r="J5" s="31"/>
      <c r="K5" s="31"/>
      <c r="L5" s="31"/>
      <c r="M5" s="8"/>
      <c r="N5" s="20">
        <f t="shared" si="0"/>
        <v>8296</v>
      </c>
      <c r="O5" s="10">
        <f>SUM($N$2:N5)</f>
        <v>42218</v>
      </c>
      <c r="P5" s="33">
        <f>SUM($G$2:H5)</f>
        <v>1</v>
      </c>
      <c r="Q5" s="36">
        <f t="shared" si="1"/>
        <v>23.686579184234212</v>
      </c>
      <c r="R5" s="34">
        <f>SUM(B5,D5:E5)</f>
        <v>6924.8</v>
      </c>
      <c r="S5" s="10">
        <f>SUM($R$2:R5)</f>
        <v>34353.599999999999</v>
      </c>
      <c r="T5" s="33">
        <f>SUM($G$2:H5)</f>
        <v>1</v>
      </c>
      <c r="U5" s="36">
        <f t="shared" si="2"/>
        <v>29.10903078571096</v>
      </c>
      <c r="V5" s="38">
        <f>SUM($G$2:G5)</f>
        <v>1</v>
      </c>
      <c r="W5" s="36">
        <f t="shared" si="3"/>
        <v>2.3686579184234211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>
        <v>5484.8</v>
      </c>
      <c r="C6" s="6">
        <v>1371.2</v>
      </c>
      <c r="D6" s="7">
        <v>0</v>
      </c>
      <c r="E6" s="7">
        <v>630</v>
      </c>
      <c r="F6" s="8"/>
      <c r="G6" s="31"/>
      <c r="H6" s="31"/>
      <c r="I6" s="31"/>
      <c r="J6" s="31"/>
      <c r="K6" s="31"/>
      <c r="L6" s="31"/>
      <c r="M6" s="8"/>
      <c r="N6" s="20">
        <f t="shared" si="0"/>
        <v>7486</v>
      </c>
      <c r="O6" s="10">
        <f>SUM($N$2:N6)</f>
        <v>49704</v>
      </c>
      <c r="P6" s="33">
        <f>SUM($G$2:H6)</f>
        <v>1</v>
      </c>
      <c r="Q6" s="36">
        <f t="shared" si="1"/>
        <v>20.119105102205054</v>
      </c>
      <c r="R6" s="34">
        <f t="shared" si="4"/>
        <v>6114.8</v>
      </c>
      <c r="S6" s="10">
        <f>SUM($R$2:R6)</f>
        <v>40468.400000000001</v>
      </c>
      <c r="T6" s="33">
        <f>SUM($G$2:H6)</f>
        <v>1</v>
      </c>
      <c r="U6" s="36">
        <f t="shared" si="2"/>
        <v>24.710638424054324</v>
      </c>
      <c r="V6" s="38">
        <f>SUM($G$2:G6)</f>
        <v>1</v>
      </c>
      <c r="W6" s="36">
        <f t="shared" si="3"/>
        <v>2.0119105102205053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>
        <v>0</v>
      </c>
      <c r="C7" s="6">
        <v>0</v>
      </c>
      <c r="D7" s="7">
        <v>0</v>
      </c>
      <c r="E7" s="7">
        <v>190</v>
      </c>
      <c r="F7" s="8"/>
      <c r="G7" s="31"/>
      <c r="H7" s="31"/>
      <c r="I7" s="31"/>
      <c r="J7" s="31"/>
      <c r="K7" s="31"/>
      <c r="L7" s="31"/>
      <c r="M7" s="8"/>
      <c r="N7" s="20">
        <f t="shared" si="0"/>
        <v>190</v>
      </c>
      <c r="O7" s="10">
        <f>SUM($N$2:N7)</f>
        <v>49894</v>
      </c>
      <c r="P7" s="33">
        <f>SUM($G$2:H7)</f>
        <v>1</v>
      </c>
      <c r="Q7" s="36">
        <f t="shared" si="1"/>
        <v>20.042490078967411</v>
      </c>
      <c r="R7" s="34">
        <f t="shared" si="4"/>
        <v>190</v>
      </c>
      <c r="S7" s="10">
        <f>SUM($R$2:R7)</f>
        <v>40658.400000000001</v>
      </c>
      <c r="T7" s="33">
        <f>SUM($G$2:H7)</f>
        <v>1</v>
      </c>
      <c r="U7" s="36">
        <f t="shared" si="2"/>
        <v>24.595163607028312</v>
      </c>
      <c r="V7" s="38">
        <f>SUM($G$2:G7)</f>
        <v>1</v>
      </c>
      <c r="W7" s="36">
        <f t="shared" si="3"/>
        <v>2.0042490078967412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>
        <v>570.4</v>
      </c>
      <c r="C8" s="6">
        <v>142.6</v>
      </c>
      <c r="D8" s="7">
        <v>0</v>
      </c>
      <c r="E8" s="7">
        <v>190</v>
      </c>
      <c r="F8" s="8"/>
      <c r="G8" s="31"/>
      <c r="H8" s="31"/>
      <c r="I8" s="31"/>
      <c r="J8" s="31"/>
      <c r="K8" s="31"/>
      <c r="L8" s="31"/>
      <c r="M8" s="8"/>
      <c r="N8" s="20">
        <f t="shared" si="0"/>
        <v>903</v>
      </c>
      <c r="O8" s="10">
        <f>SUM($N$2:N8)</f>
        <v>50797</v>
      </c>
      <c r="P8" s="33">
        <f>SUM($G$2:H8)</f>
        <v>1</v>
      </c>
      <c r="Q8" s="36">
        <f t="shared" si="1"/>
        <v>19.686201941059512</v>
      </c>
      <c r="R8" s="34">
        <f t="shared" si="4"/>
        <v>760.4</v>
      </c>
      <c r="S8" s="10">
        <f>SUM($R$2:R8)</f>
        <v>41418.800000000003</v>
      </c>
      <c r="T8" s="33">
        <f>SUM($G$2:H8)</f>
        <v>1</v>
      </c>
      <c r="U8" s="36">
        <f t="shared" si="2"/>
        <v>24.143625599969095</v>
      </c>
      <c r="V8" s="38">
        <f>SUM($G$2:G8)</f>
        <v>1</v>
      </c>
      <c r="W8" s="36">
        <f t="shared" si="3"/>
        <v>1.9686201941059511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>
        <v>3102.4</v>
      </c>
      <c r="C9" s="6">
        <v>775.6</v>
      </c>
      <c r="D9" s="7">
        <v>0</v>
      </c>
      <c r="E9" s="7">
        <v>190</v>
      </c>
      <c r="F9" s="8"/>
      <c r="G9" s="31"/>
      <c r="H9" s="31"/>
      <c r="I9" s="31"/>
      <c r="J9" s="31"/>
      <c r="K9" s="31"/>
      <c r="L9" s="31"/>
      <c r="M9" s="8"/>
      <c r="N9" s="20">
        <f t="shared" si="0"/>
        <v>4068</v>
      </c>
      <c r="O9" s="10">
        <f>SUM($N$2:N9)</f>
        <v>54865</v>
      </c>
      <c r="P9" s="33">
        <f>SUM($G$2:H9)</f>
        <v>1</v>
      </c>
      <c r="Q9" s="36">
        <f t="shared" si="1"/>
        <v>18.226556092226375</v>
      </c>
      <c r="R9" s="34">
        <f t="shared" si="4"/>
        <v>3292.4</v>
      </c>
      <c r="S9" s="10">
        <f>SUM($R$2:R9)</f>
        <v>44711.200000000004</v>
      </c>
      <c r="T9" s="33">
        <f>SUM($G$2:H9)</f>
        <v>1</v>
      </c>
      <c r="U9" s="36">
        <f t="shared" si="2"/>
        <v>22.36576070425307</v>
      </c>
      <c r="V9" s="38">
        <f>SUM($G$2:G9)</f>
        <v>1</v>
      </c>
      <c r="W9" s="36">
        <f t="shared" si="3"/>
        <v>1.8226556092226374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>
        <v>4838.4000000000005</v>
      </c>
      <c r="C10" s="6">
        <v>1209.6000000000001</v>
      </c>
      <c r="D10" s="7">
        <v>0</v>
      </c>
      <c r="E10" s="7">
        <v>190</v>
      </c>
      <c r="F10" s="8"/>
      <c r="G10" s="31"/>
      <c r="H10" s="31"/>
      <c r="I10" s="31"/>
      <c r="J10" s="31">
        <v>2</v>
      </c>
      <c r="K10" s="31"/>
      <c r="L10" s="31"/>
      <c r="M10" s="8"/>
      <c r="N10" s="20">
        <f t="shared" si="0"/>
        <v>6238.0000000000009</v>
      </c>
      <c r="O10" s="10">
        <f>SUM($N$2:N10)</f>
        <v>61103</v>
      </c>
      <c r="P10" s="33">
        <f>SUM($G$2:H10)</f>
        <v>1</v>
      </c>
      <c r="Q10" s="36">
        <f t="shared" si="1"/>
        <v>16.365808552771551</v>
      </c>
      <c r="R10" s="34">
        <f t="shared" si="4"/>
        <v>5028.4000000000005</v>
      </c>
      <c r="S10" s="10">
        <f>SUM($R$2:R10)</f>
        <v>49739.600000000006</v>
      </c>
      <c r="T10" s="33">
        <f>SUM($G$2:H10)</f>
        <v>1</v>
      </c>
      <c r="U10" s="36">
        <f t="shared" si="2"/>
        <v>20.104705305229633</v>
      </c>
      <c r="V10" s="38">
        <f>SUM($G$2:G10)</f>
        <v>1</v>
      </c>
      <c r="W10" s="36">
        <f t="shared" si="3"/>
        <v>1.636580855277155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>
        <v>5624</v>
      </c>
      <c r="C11" s="6">
        <v>1406</v>
      </c>
      <c r="D11" s="7">
        <v>0</v>
      </c>
      <c r="E11" s="7">
        <v>0</v>
      </c>
      <c r="F11" s="8"/>
      <c r="G11" s="31"/>
      <c r="H11" s="31"/>
      <c r="I11" s="31"/>
      <c r="J11" s="31"/>
      <c r="K11" s="31"/>
      <c r="L11" s="31"/>
      <c r="M11" s="8"/>
      <c r="N11" s="20">
        <f t="shared" si="0"/>
        <v>7030</v>
      </c>
      <c r="O11" s="10">
        <f>SUM($N$2:N11)</f>
        <v>68133</v>
      </c>
      <c r="P11" s="33">
        <f>SUM($G$2:H11)</f>
        <v>1</v>
      </c>
      <c r="Q11" s="36">
        <f t="shared" si="1"/>
        <v>14.677175524342095</v>
      </c>
      <c r="R11" s="34">
        <f t="shared" si="4"/>
        <v>5624</v>
      </c>
      <c r="S11" s="10">
        <f>SUM($R$2:R11)</f>
        <v>55363.600000000006</v>
      </c>
      <c r="T11" s="33">
        <f>SUM($G$2:H11)</f>
        <v>1</v>
      </c>
      <c r="U11" s="36">
        <f t="shared" si="2"/>
        <v>18.062409236393584</v>
      </c>
      <c r="V11" s="38">
        <f>SUM($G$2:G11)</f>
        <v>1</v>
      </c>
      <c r="W11" s="36">
        <f t="shared" si="3"/>
        <v>1.4677175524342096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>
        <v>1928</v>
      </c>
      <c r="C12" s="6">
        <v>482</v>
      </c>
      <c r="D12" s="7">
        <v>0</v>
      </c>
      <c r="E12" s="7">
        <v>0</v>
      </c>
      <c r="F12" s="8"/>
      <c r="G12" s="31"/>
      <c r="H12" s="31"/>
      <c r="I12" s="31"/>
      <c r="J12" s="31"/>
      <c r="K12" s="31"/>
      <c r="L12" s="31">
        <v>1</v>
      </c>
      <c r="M12" s="8"/>
      <c r="N12" s="20">
        <f t="shared" si="0"/>
        <v>2410</v>
      </c>
      <c r="O12" s="10">
        <f>SUM($N$2:N12)</f>
        <v>70543</v>
      </c>
      <c r="P12" s="33">
        <f>SUM($G$2:H12)</f>
        <v>1</v>
      </c>
      <c r="Q12" s="36">
        <f t="shared" si="1"/>
        <v>14.175750960407127</v>
      </c>
      <c r="R12" s="34">
        <f t="shared" si="4"/>
        <v>1928</v>
      </c>
      <c r="S12" s="10">
        <f>SUM($R$2:R12)</f>
        <v>57291.600000000006</v>
      </c>
      <c r="T12" s="33">
        <f>SUM($G$2:H12)</f>
        <v>1</v>
      </c>
      <c r="U12" s="36">
        <f t="shared" si="2"/>
        <v>17.454565765312889</v>
      </c>
      <c r="V12" s="38">
        <f>SUM($G$2:G12)</f>
        <v>1</v>
      </c>
      <c r="W12" s="36">
        <f t="shared" si="3"/>
        <v>1.4175750960407127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>
        <v>712.80000000000007</v>
      </c>
      <c r="C13" s="22">
        <v>178.20000000000002</v>
      </c>
      <c r="D13" s="7">
        <v>0</v>
      </c>
      <c r="E13" s="7">
        <v>40</v>
      </c>
      <c r="F13" s="8"/>
      <c r="G13" s="31"/>
      <c r="H13" s="31"/>
      <c r="I13" s="31"/>
      <c r="J13" s="31"/>
      <c r="K13" s="31"/>
      <c r="L13" s="31"/>
      <c r="M13" s="8"/>
      <c r="N13" s="20">
        <f t="shared" si="0"/>
        <v>931.00000000000011</v>
      </c>
      <c r="O13" s="10">
        <f>SUM($N$2:N13)</f>
        <v>71474</v>
      </c>
      <c r="P13" s="33">
        <f>SUM($G$2:H13)</f>
        <v>1</v>
      </c>
      <c r="Q13" s="36">
        <f t="shared" si="1"/>
        <v>13.991101659344658</v>
      </c>
      <c r="R13" s="34">
        <f t="shared" si="4"/>
        <v>752.80000000000007</v>
      </c>
      <c r="S13" s="10">
        <f>SUM($R$2:R13)</f>
        <v>58044.400000000009</v>
      </c>
      <c r="T13" s="33">
        <f>SUM($G$2:H13)</f>
        <v>1</v>
      </c>
      <c r="U13" s="36">
        <f t="shared" si="2"/>
        <v>17.228190833224218</v>
      </c>
      <c r="V13" s="38">
        <f>SUM($G$2:G13)</f>
        <v>1</v>
      </c>
      <c r="W13" s="36">
        <f t="shared" si="3"/>
        <v>1.3991101659344656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>
        <v>3484.8</v>
      </c>
      <c r="C14" s="22">
        <v>871.2</v>
      </c>
      <c r="D14" s="7">
        <v>0</v>
      </c>
      <c r="E14" s="7">
        <v>714</v>
      </c>
      <c r="F14" s="8"/>
      <c r="G14" s="31"/>
      <c r="H14" s="31"/>
      <c r="I14" s="31"/>
      <c r="J14" s="31"/>
      <c r="K14" s="31"/>
      <c r="L14" s="31"/>
      <c r="M14" s="8"/>
      <c r="N14" s="20">
        <f t="shared" si="0"/>
        <v>5070</v>
      </c>
      <c r="O14" s="10">
        <f t="shared" ref="O14:O58" si="5">SUM(N3:N14)</f>
        <v>62564</v>
      </c>
      <c r="P14" s="33">
        <f>SUM(G3:H14)</f>
        <v>1</v>
      </c>
      <c r="Q14" s="36">
        <f t="shared" si="1"/>
        <v>15.983632760053705</v>
      </c>
      <c r="R14" s="34">
        <f t="shared" si="4"/>
        <v>4198.8</v>
      </c>
      <c r="S14" s="10">
        <f>SUM(R3:R14)</f>
        <v>50857.600000000006</v>
      </c>
      <c r="T14" s="33">
        <f>SUM(G3:H14)</f>
        <v>1</v>
      </c>
      <c r="U14" s="36">
        <f t="shared" si="2"/>
        <v>19.66274460454288</v>
      </c>
      <c r="V14" s="38">
        <f>SUM(G3:G14)</f>
        <v>1</v>
      </c>
      <c r="W14" s="36">
        <f t="shared" si="3"/>
        <v>1.5983632760053705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>
        <v>6332</v>
      </c>
      <c r="C15" s="22">
        <v>1583</v>
      </c>
      <c r="D15" s="7">
        <v>0</v>
      </c>
      <c r="E15" s="7">
        <v>408</v>
      </c>
      <c r="F15" s="8"/>
      <c r="G15" s="31">
        <v>2</v>
      </c>
      <c r="H15" s="31"/>
      <c r="I15" s="31"/>
      <c r="J15" s="31"/>
      <c r="K15" s="31"/>
      <c r="L15" s="31"/>
      <c r="M15" s="8"/>
      <c r="N15" s="20">
        <f t="shared" si="0"/>
        <v>8323</v>
      </c>
      <c r="O15" s="10">
        <f t="shared" si="5"/>
        <v>57931</v>
      </c>
      <c r="P15" s="33">
        <f t="shared" ref="P15:P57" si="6">SUM(G4:H15)</f>
        <v>3</v>
      </c>
      <c r="Q15" s="36">
        <f t="shared" si="1"/>
        <v>51.785745110562566</v>
      </c>
      <c r="R15" s="34">
        <f t="shared" si="4"/>
        <v>6740</v>
      </c>
      <c r="S15" s="10">
        <f t="shared" ref="S15:S57" si="7">SUM(R4:R15)</f>
        <v>47169.200000000012</v>
      </c>
      <c r="T15" s="33">
        <f t="shared" ref="T15:T58" si="8">SUM(G4:H15)</f>
        <v>3</v>
      </c>
      <c r="U15" s="36">
        <f t="shared" si="2"/>
        <v>63.60082426668248</v>
      </c>
      <c r="V15" s="38">
        <f t="shared" ref="V15:V58" si="9">SUM(G4:G15)</f>
        <v>3</v>
      </c>
      <c r="W15" s="36">
        <f t="shared" si="3"/>
        <v>5.1785745110562562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>
        <v>660</v>
      </c>
      <c r="C16" s="22">
        <v>165</v>
      </c>
      <c r="D16" s="7">
        <v>0</v>
      </c>
      <c r="E16" s="7">
        <v>580</v>
      </c>
      <c r="F16" s="8"/>
      <c r="G16" s="31"/>
      <c r="H16" s="31"/>
      <c r="I16" s="31"/>
      <c r="J16" s="31"/>
      <c r="K16" s="31"/>
      <c r="L16" s="31"/>
      <c r="M16" s="8"/>
      <c r="N16" s="20">
        <f t="shared" si="0"/>
        <v>1405</v>
      </c>
      <c r="O16" s="10">
        <f t="shared" si="5"/>
        <v>52350</v>
      </c>
      <c r="P16" s="33">
        <f t="shared" si="6"/>
        <v>2</v>
      </c>
      <c r="Q16" s="36">
        <f t="shared" si="1"/>
        <v>38.204393505253101</v>
      </c>
      <c r="R16" s="34">
        <f t="shared" si="4"/>
        <v>1240</v>
      </c>
      <c r="S16" s="10">
        <f t="shared" si="7"/>
        <v>42794.400000000001</v>
      </c>
      <c r="T16" s="33">
        <f t="shared" si="8"/>
        <v>2</v>
      </c>
      <c r="U16" s="36">
        <f t="shared" si="2"/>
        <v>46.735086833791335</v>
      </c>
      <c r="V16" s="38">
        <f t="shared" si="9"/>
        <v>2</v>
      </c>
      <c r="W16" s="36">
        <f>(V16*100000)/O16</f>
        <v>3.8204393505253105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>
        <v>1411.2</v>
      </c>
      <c r="C17" s="22">
        <v>352.8</v>
      </c>
      <c r="D17" s="7">
        <v>0</v>
      </c>
      <c r="E17" s="7">
        <v>1391</v>
      </c>
      <c r="F17" s="8"/>
      <c r="G17" s="31"/>
      <c r="H17" s="31"/>
      <c r="I17" s="31"/>
      <c r="J17" s="31"/>
      <c r="K17" s="31"/>
      <c r="L17" s="31"/>
      <c r="M17" s="8"/>
      <c r="N17" s="20">
        <f t="shared" si="0"/>
        <v>3155</v>
      </c>
      <c r="O17" s="10">
        <f t="shared" si="5"/>
        <v>47209</v>
      </c>
      <c r="P17" s="33">
        <f t="shared" si="6"/>
        <v>2</v>
      </c>
      <c r="Q17" s="36">
        <f t="shared" si="1"/>
        <v>42.364803321400579</v>
      </c>
      <c r="R17" s="34">
        <f t="shared" si="4"/>
        <v>2802.2</v>
      </c>
      <c r="S17" s="10">
        <f t="shared" si="7"/>
        <v>38671.799999999996</v>
      </c>
      <c r="T17" s="33">
        <f t="shared" si="8"/>
        <v>2</v>
      </c>
      <c r="U17" s="36">
        <f t="shared" si="2"/>
        <v>51.717272017335638</v>
      </c>
      <c r="V17" s="38">
        <f t="shared" si="9"/>
        <v>2</v>
      </c>
      <c r="W17" s="36">
        <f t="shared" si="3"/>
        <v>4.2364803321400579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>
        <v>2838.4</v>
      </c>
      <c r="C18" s="22">
        <v>709.6</v>
      </c>
      <c r="D18" s="7">
        <v>0</v>
      </c>
      <c r="E18" s="7">
        <v>483</v>
      </c>
      <c r="F18" s="8"/>
      <c r="G18" s="31">
        <v>1</v>
      </c>
      <c r="H18" s="31"/>
      <c r="I18" s="31"/>
      <c r="J18" s="31"/>
      <c r="K18" s="31"/>
      <c r="L18" s="31"/>
      <c r="M18" s="8"/>
      <c r="N18" s="20">
        <f t="shared" si="0"/>
        <v>4031</v>
      </c>
      <c r="O18" s="10">
        <f t="shared" si="5"/>
        <v>43754</v>
      </c>
      <c r="P18" s="33">
        <f t="shared" si="6"/>
        <v>3</v>
      </c>
      <c r="Q18" s="36">
        <f t="shared" si="1"/>
        <v>68.56515975682224</v>
      </c>
      <c r="R18" s="34">
        <f t="shared" si="4"/>
        <v>3321.4</v>
      </c>
      <c r="S18" s="10">
        <f t="shared" si="7"/>
        <v>35878.400000000001</v>
      </c>
      <c r="T18" s="33">
        <f t="shared" si="8"/>
        <v>3</v>
      </c>
      <c r="U18" s="36">
        <f t="shared" si="2"/>
        <v>83.615768819122366</v>
      </c>
      <c r="V18" s="38">
        <f t="shared" si="9"/>
        <v>3</v>
      </c>
      <c r="W18" s="36">
        <f t="shared" si="3"/>
        <v>6.8565159756822229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>
        <v>5209.6000000000004</v>
      </c>
      <c r="C19" s="22">
        <v>1302.4000000000001</v>
      </c>
      <c r="D19" s="7">
        <v>0</v>
      </c>
      <c r="E19" s="7">
        <v>1262</v>
      </c>
      <c r="F19" s="8"/>
      <c r="G19" s="31">
        <v>1</v>
      </c>
      <c r="H19" s="31"/>
      <c r="I19" s="31">
        <v>1</v>
      </c>
      <c r="J19" s="31"/>
      <c r="K19" s="31"/>
      <c r="L19" s="31"/>
      <c r="M19" s="8"/>
      <c r="N19" s="20">
        <f t="shared" si="0"/>
        <v>7774</v>
      </c>
      <c r="O19" s="10">
        <f t="shared" si="5"/>
        <v>51338</v>
      </c>
      <c r="P19" s="33">
        <f t="shared" si="6"/>
        <v>4</v>
      </c>
      <c r="Q19" s="36">
        <f t="shared" si="1"/>
        <v>77.914994740737853</v>
      </c>
      <c r="R19" s="34">
        <f t="shared" si="4"/>
        <v>6471.6</v>
      </c>
      <c r="S19" s="10">
        <f t="shared" si="7"/>
        <v>42160</v>
      </c>
      <c r="T19" s="33">
        <f t="shared" si="8"/>
        <v>4</v>
      </c>
      <c r="U19" s="36">
        <f t="shared" si="2"/>
        <v>94.876660341555976</v>
      </c>
      <c r="V19" s="38">
        <f t="shared" si="9"/>
        <v>4</v>
      </c>
      <c r="W19" s="36">
        <f t="shared" si="3"/>
        <v>7.7914994740737855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>
        <v>9606.4</v>
      </c>
      <c r="C20" s="22">
        <v>2401.6</v>
      </c>
      <c r="D20" s="7">
        <v>0</v>
      </c>
      <c r="E20" s="7">
        <v>603</v>
      </c>
      <c r="F20" s="8"/>
      <c r="G20" s="31"/>
      <c r="H20" s="31"/>
      <c r="I20" s="31"/>
      <c r="J20" s="31"/>
      <c r="K20" s="31"/>
      <c r="L20" s="31">
        <v>1</v>
      </c>
      <c r="M20" s="8"/>
      <c r="N20" s="20">
        <f t="shared" si="0"/>
        <v>12611</v>
      </c>
      <c r="O20" s="10">
        <f t="shared" si="5"/>
        <v>63046</v>
      </c>
      <c r="P20" s="33">
        <f t="shared" si="6"/>
        <v>4</v>
      </c>
      <c r="Q20" s="36">
        <f t="shared" si="1"/>
        <v>63.445738032547666</v>
      </c>
      <c r="R20" s="34">
        <f t="shared" si="4"/>
        <v>10209.4</v>
      </c>
      <c r="S20" s="10">
        <f t="shared" si="7"/>
        <v>51609</v>
      </c>
      <c r="T20" s="33">
        <f t="shared" si="8"/>
        <v>4</v>
      </c>
      <c r="U20" s="36">
        <f t="shared" si="2"/>
        <v>77.505861380766916</v>
      </c>
      <c r="V20" s="38">
        <f t="shared" si="9"/>
        <v>4</v>
      </c>
      <c r="W20" s="36">
        <f t="shared" si="3"/>
        <v>6.3445738032547663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>
        <v>8917.6</v>
      </c>
      <c r="C21" s="22">
        <v>2229.4</v>
      </c>
      <c r="D21" s="7">
        <v>0</v>
      </c>
      <c r="E21" s="7">
        <v>2</v>
      </c>
      <c r="F21" s="8"/>
      <c r="G21" s="31"/>
      <c r="H21" s="31"/>
      <c r="I21" s="31">
        <v>1</v>
      </c>
      <c r="J21" s="31"/>
      <c r="K21" s="31"/>
      <c r="L21" s="31"/>
      <c r="M21" s="8"/>
      <c r="N21" s="20">
        <f t="shared" si="0"/>
        <v>11149</v>
      </c>
      <c r="O21" s="10">
        <f t="shared" si="5"/>
        <v>70127</v>
      </c>
      <c r="P21" s="33">
        <f>SUM(G10:H21)</f>
        <v>4</v>
      </c>
      <c r="Q21" s="36">
        <f t="shared" si="1"/>
        <v>57.039371426126884</v>
      </c>
      <c r="R21" s="34">
        <f t="shared" si="4"/>
        <v>8919.6</v>
      </c>
      <c r="S21" s="10">
        <f t="shared" si="7"/>
        <v>57236.200000000004</v>
      </c>
      <c r="T21" s="33">
        <f t="shared" si="8"/>
        <v>4</v>
      </c>
      <c r="U21" s="36">
        <f t="shared" si="2"/>
        <v>69.885841477945775</v>
      </c>
      <c r="V21" s="38">
        <f t="shared" si="9"/>
        <v>4</v>
      </c>
      <c r="W21" s="36">
        <f t="shared" si="3"/>
        <v>5.7039371426126886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>
        <v>6672</v>
      </c>
      <c r="C22" s="22">
        <v>1668</v>
      </c>
      <c r="D22" s="7">
        <v>0</v>
      </c>
      <c r="E22" s="7">
        <v>380</v>
      </c>
      <c r="F22" s="8"/>
      <c r="G22" s="31"/>
      <c r="H22" s="31"/>
      <c r="I22" s="31">
        <v>1</v>
      </c>
      <c r="J22" s="31"/>
      <c r="K22" s="31"/>
      <c r="L22" s="31"/>
      <c r="M22" s="8"/>
      <c r="N22" s="20">
        <f t="shared" si="0"/>
        <v>8720</v>
      </c>
      <c r="O22" s="10">
        <f t="shared" si="5"/>
        <v>72609</v>
      </c>
      <c r="P22" s="33">
        <f>SUM(G11:H22)</f>
        <v>4</v>
      </c>
      <c r="Q22" s="36">
        <f t="shared" si="1"/>
        <v>55.089589444834665</v>
      </c>
      <c r="R22" s="34">
        <f t="shared" si="4"/>
        <v>7052</v>
      </c>
      <c r="S22" s="10">
        <f t="shared" si="7"/>
        <v>59259.8</v>
      </c>
      <c r="T22" s="33">
        <f t="shared" si="8"/>
        <v>4</v>
      </c>
      <c r="U22" s="36">
        <f t="shared" si="2"/>
        <v>67.499384068120378</v>
      </c>
      <c r="V22" s="38">
        <f t="shared" si="9"/>
        <v>4</v>
      </c>
      <c r="W22" s="36">
        <f t="shared" si="3"/>
        <v>5.5089589444834663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>
        <v>5200</v>
      </c>
      <c r="C23" s="22">
        <v>1300</v>
      </c>
      <c r="D23" s="7">
        <v>0</v>
      </c>
      <c r="E23" s="7">
        <v>120</v>
      </c>
      <c r="F23" s="8"/>
      <c r="G23" s="31"/>
      <c r="H23" s="31"/>
      <c r="I23" s="31">
        <v>2</v>
      </c>
      <c r="J23" s="31"/>
      <c r="K23" s="31"/>
      <c r="L23" s="31"/>
      <c r="M23" s="8"/>
      <c r="N23" s="20">
        <f t="shared" si="0"/>
        <v>6620</v>
      </c>
      <c r="O23" s="10">
        <f t="shared" si="5"/>
        <v>72199</v>
      </c>
      <c r="P23" s="33">
        <f t="shared" si="6"/>
        <v>4</v>
      </c>
      <c r="Q23" s="36">
        <f t="shared" si="1"/>
        <v>55.402429396529037</v>
      </c>
      <c r="R23" s="34">
        <f t="shared" si="4"/>
        <v>5320</v>
      </c>
      <c r="S23" s="10">
        <f t="shared" si="7"/>
        <v>58955.8</v>
      </c>
      <c r="T23" s="33">
        <f t="shared" si="8"/>
        <v>4</v>
      </c>
      <c r="U23" s="36">
        <f t="shared" si="2"/>
        <v>67.847438250350265</v>
      </c>
      <c r="V23" s="38">
        <f t="shared" si="9"/>
        <v>4</v>
      </c>
      <c r="W23" s="36">
        <f t="shared" si="3"/>
        <v>5.540242939652904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>
        <v>4772.8</v>
      </c>
      <c r="C24" s="22">
        <v>1193.2</v>
      </c>
      <c r="D24" s="7">
        <v>0</v>
      </c>
      <c r="E24" s="7">
        <v>1116</v>
      </c>
      <c r="F24" s="8"/>
      <c r="G24" s="31"/>
      <c r="H24" s="31"/>
      <c r="I24" s="31"/>
      <c r="J24" s="31"/>
      <c r="K24" s="31"/>
      <c r="L24" s="31"/>
      <c r="M24" s="8"/>
      <c r="N24" s="20">
        <f t="shared" si="0"/>
        <v>7082</v>
      </c>
      <c r="O24" s="10">
        <f t="shared" si="5"/>
        <v>76871</v>
      </c>
      <c r="P24" s="33">
        <f t="shared" si="6"/>
        <v>4</v>
      </c>
      <c r="Q24" s="36">
        <f t="shared" si="1"/>
        <v>52.035227849253943</v>
      </c>
      <c r="R24" s="34">
        <f t="shared" si="4"/>
        <v>5888.8</v>
      </c>
      <c r="S24" s="10">
        <f t="shared" si="7"/>
        <v>62916.600000000006</v>
      </c>
      <c r="T24" s="33">
        <f t="shared" si="8"/>
        <v>4</v>
      </c>
      <c r="U24" s="36">
        <f t="shared" si="2"/>
        <v>63.576226305935151</v>
      </c>
      <c r="V24" s="38">
        <f t="shared" si="9"/>
        <v>4</v>
      </c>
      <c r="W24" s="36">
        <f t="shared" si="3"/>
        <v>5.2035227849253944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>
        <v>4884.8</v>
      </c>
      <c r="C25" s="22">
        <v>1221.2</v>
      </c>
      <c r="D25" s="7">
        <v>0</v>
      </c>
      <c r="E25" s="7">
        <v>342</v>
      </c>
      <c r="F25" s="8"/>
      <c r="G25" s="31"/>
      <c r="H25" s="31"/>
      <c r="I25" s="31"/>
      <c r="J25" s="31"/>
      <c r="K25" s="31"/>
      <c r="L25" s="31"/>
      <c r="M25" s="8"/>
      <c r="N25" s="20">
        <f t="shared" si="0"/>
        <v>6448</v>
      </c>
      <c r="O25" s="10">
        <f t="shared" si="5"/>
        <v>82388</v>
      </c>
      <c r="P25" s="33">
        <f t="shared" si="6"/>
        <v>4</v>
      </c>
      <c r="Q25" s="36">
        <f t="shared" si="1"/>
        <v>48.550759819391175</v>
      </c>
      <c r="R25" s="34">
        <f t="shared" si="4"/>
        <v>5226.8</v>
      </c>
      <c r="S25" s="10">
        <f t="shared" si="7"/>
        <v>67390.600000000006</v>
      </c>
      <c r="T25" s="33">
        <f t="shared" si="8"/>
        <v>4</v>
      </c>
      <c r="U25" s="36">
        <f t="shared" si="2"/>
        <v>59.355459069959309</v>
      </c>
      <c r="V25" s="38">
        <f t="shared" si="9"/>
        <v>4</v>
      </c>
      <c r="W25" s="36">
        <f t="shared" si="3"/>
        <v>4.8550759819391169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>
        <v>5501.6</v>
      </c>
      <c r="C26" s="22">
        <v>1375.4</v>
      </c>
      <c r="D26" s="7">
        <v>0</v>
      </c>
      <c r="E26" s="7">
        <v>243</v>
      </c>
      <c r="F26" s="8"/>
      <c r="G26" s="31"/>
      <c r="H26" s="31"/>
      <c r="I26" s="31"/>
      <c r="J26" s="31"/>
      <c r="K26" s="31"/>
      <c r="L26" s="31"/>
      <c r="M26" s="8"/>
      <c r="N26" s="20">
        <f t="shared" si="0"/>
        <v>7120</v>
      </c>
      <c r="O26" s="10">
        <f t="shared" si="5"/>
        <v>84438</v>
      </c>
      <c r="P26" s="33">
        <f t="shared" si="6"/>
        <v>4</v>
      </c>
      <c r="Q26" s="36">
        <f t="shared" si="1"/>
        <v>47.372036286979792</v>
      </c>
      <c r="R26" s="34">
        <f t="shared" si="4"/>
        <v>5744.6</v>
      </c>
      <c r="S26" s="10">
        <f t="shared" si="7"/>
        <v>68936.400000000009</v>
      </c>
      <c r="T26" s="33">
        <f t="shared" si="8"/>
        <v>4</v>
      </c>
      <c r="U26" s="36">
        <f t="shared" si="2"/>
        <v>58.024497943031541</v>
      </c>
      <c r="V26" s="38">
        <f t="shared" si="9"/>
        <v>4</v>
      </c>
      <c r="W26" s="36">
        <f t="shared" si="3"/>
        <v>4.73720362869798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>
        <v>3835.2000000000003</v>
      </c>
      <c r="C27" s="22">
        <v>958.80000000000007</v>
      </c>
      <c r="D27" s="7">
        <v>0</v>
      </c>
      <c r="E27" s="7">
        <v>0</v>
      </c>
      <c r="F27" s="8"/>
      <c r="G27" s="31"/>
      <c r="H27" s="31"/>
      <c r="I27" s="31"/>
      <c r="J27" s="31"/>
      <c r="K27" s="31"/>
      <c r="L27" s="31"/>
      <c r="M27" s="8"/>
      <c r="N27" s="20">
        <f t="shared" si="0"/>
        <v>4794</v>
      </c>
      <c r="O27" s="10">
        <f t="shared" si="5"/>
        <v>80909</v>
      </c>
      <c r="P27" s="33">
        <f t="shared" si="6"/>
        <v>2</v>
      </c>
      <c r="Q27" s="36">
        <f t="shared" si="1"/>
        <v>24.719128897897637</v>
      </c>
      <c r="R27" s="34">
        <f t="shared" si="4"/>
        <v>3835.2000000000003</v>
      </c>
      <c r="S27" s="10">
        <f t="shared" si="7"/>
        <v>66031.600000000006</v>
      </c>
      <c r="T27" s="33">
        <f t="shared" si="8"/>
        <v>2</v>
      </c>
      <c r="U27" s="36">
        <f t="shared" si="2"/>
        <v>30.288528522707306</v>
      </c>
      <c r="V27" s="38">
        <f t="shared" si="9"/>
        <v>2</v>
      </c>
      <c r="W27" s="36">
        <f t="shared" si="3"/>
        <v>2.4719128897897638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>
        <v>4689.6000000000004</v>
      </c>
      <c r="C28" s="22">
        <v>1172.4000000000001</v>
      </c>
      <c r="D28" s="7">
        <v>0</v>
      </c>
      <c r="E28" s="7">
        <v>504</v>
      </c>
      <c r="F28" s="8"/>
      <c r="G28" s="31"/>
      <c r="H28" s="31"/>
      <c r="I28" s="31"/>
      <c r="J28" s="31"/>
      <c r="K28" s="31"/>
      <c r="L28" s="31"/>
      <c r="M28" s="8"/>
      <c r="N28" s="20">
        <f t="shared" si="0"/>
        <v>6366</v>
      </c>
      <c r="O28" s="10">
        <f t="shared" si="5"/>
        <v>85870</v>
      </c>
      <c r="P28" s="33">
        <f t="shared" si="6"/>
        <v>2</v>
      </c>
      <c r="Q28" s="36">
        <f t="shared" si="1"/>
        <v>23.291021311284499</v>
      </c>
      <c r="R28" s="34">
        <f t="shared" si="4"/>
        <v>5193.6000000000004</v>
      </c>
      <c r="S28" s="10">
        <f t="shared" si="7"/>
        <v>69985.2</v>
      </c>
      <c r="T28" s="33">
        <f t="shared" si="8"/>
        <v>2</v>
      </c>
      <c r="U28" s="36">
        <f t="shared" si="2"/>
        <v>28.577470665226365</v>
      </c>
      <c r="V28" s="38">
        <f t="shared" si="9"/>
        <v>2</v>
      </c>
      <c r="W28" s="36">
        <f t="shared" si="3"/>
        <v>2.3291021311284501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>
        <v>7494.4000000000005</v>
      </c>
      <c r="C29" s="22">
        <v>1873.6000000000001</v>
      </c>
      <c r="D29" s="7">
        <v>0</v>
      </c>
      <c r="E29" s="7">
        <v>144</v>
      </c>
      <c r="F29" s="8"/>
      <c r="G29" s="31"/>
      <c r="H29" s="31"/>
      <c r="I29" s="31"/>
      <c r="J29" s="31"/>
      <c r="K29" s="31"/>
      <c r="L29" s="31"/>
      <c r="M29" s="8"/>
      <c r="N29" s="20">
        <f t="shared" si="0"/>
        <v>9512</v>
      </c>
      <c r="O29" s="10">
        <f t="shared" si="5"/>
        <v>92227</v>
      </c>
      <c r="P29" s="33">
        <f t="shared" si="6"/>
        <v>2</v>
      </c>
      <c r="Q29" s="36">
        <f t="shared" si="1"/>
        <v>21.685623515890139</v>
      </c>
      <c r="R29" s="34">
        <f t="shared" si="4"/>
        <v>7638.4000000000005</v>
      </c>
      <c r="S29" s="10">
        <f t="shared" si="7"/>
        <v>74821.399999999994</v>
      </c>
      <c r="T29" s="33">
        <f t="shared" si="8"/>
        <v>2</v>
      </c>
      <c r="U29" s="36">
        <f t="shared" si="2"/>
        <v>26.730320469812114</v>
      </c>
      <c r="V29" s="38">
        <f t="shared" si="9"/>
        <v>2</v>
      </c>
      <c r="W29" s="36">
        <f t="shared" si="3"/>
        <v>2.168562351589014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>
        <v>5472.8</v>
      </c>
      <c r="C30" s="22">
        <v>1368.2</v>
      </c>
      <c r="D30" s="7">
        <v>0</v>
      </c>
      <c r="E30" s="7">
        <v>126</v>
      </c>
      <c r="F30" s="8"/>
      <c r="G30" s="31"/>
      <c r="H30" s="31"/>
      <c r="I30" s="31"/>
      <c r="J30" s="31"/>
      <c r="K30" s="31"/>
      <c r="L30" s="31"/>
      <c r="M30" s="8"/>
      <c r="N30" s="20">
        <f t="shared" si="0"/>
        <v>6967</v>
      </c>
      <c r="O30" s="10">
        <f t="shared" si="5"/>
        <v>95163</v>
      </c>
      <c r="P30" s="33">
        <f t="shared" si="6"/>
        <v>1</v>
      </c>
      <c r="Q30" s="36">
        <f t="shared" si="1"/>
        <v>10.508285783340163</v>
      </c>
      <c r="R30" s="34">
        <f t="shared" si="4"/>
        <v>5598.8</v>
      </c>
      <c r="S30" s="10">
        <f t="shared" si="7"/>
        <v>77098.8</v>
      </c>
      <c r="T30" s="33">
        <f t="shared" si="8"/>
        <v>1</v>
      </c>
      <c r="U30" s="36">
        <f t="shared" si="2"/>
        <v>12.970370485662553</v>
      </c>
      <c r="V30" s="38">
        <f t="shared" si="9"/>
        <v>1</v>
      </c>
      <c r="W30" s="36">
        <f t="shared" si="3"/>
        <v>1.0508285783340163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>
        <v>6648.8</v>
      </c>
      <c r="C31" s="22">
        <v>1662.2</v>
      </c>
      <c r="D31" s="7">
        <v>0</v>
      </c>
      <c r="E31" s="7">
        <v>72</v>
      </c>
      <c r="F31" s="8"/>
      <c r="G31" s="31"/>
      <c r="H31" s="31"/>
      <c r="I31" s="31"/>
      <c r="J31" s="31"/>
      <c r="K31" s="31"/>
      <c r="L31" s="31"/>
      <c r="M31" s="8"/>
      <c r="N31" s="20">
        <f t="shared" si="0"/>
        <v>8383</v>
      </c>
      <c r="O31" s="10">
        <f t="shared" si="5"/>
        <v>95772</v>
      </c>
      <c r="P31" s="33">
        <f t="shared" si="6"/>
        <v>0</v>
      </c>
      <c r="Q31" s="36">
        <f t="shared" si="1"/>
        <v>0</v>
      </c>
      <c r="R31" s="34">
        <f t="shared" si="4"/>
        <v>6720.8</v>
      </c>
      <c r="S31" s="10">
        <f t="shared" si="7"/>
        <v>77348</v>
      </c>
      <c r="T31" s="33">
        <f t="shared" si="8"/>
        <v>0</v>
      </c>
      <c r="U31" s="36">
        <f t="shared" si="2"/>
        <v>0</v>
      </c>
      <c r="V31" s="38">
        <f t="shared" si="9"/>
        <v>0</v>
      </c>
      <c r="W31" s="36">
        <f t="shared" si="3"/>
        <v>0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>
        <v>5712.8</v>
      </c>
      <c r="C32" s="22">
        <v>1428.2</v>
      </c>
      <c r="D32" s="7">
        <v>0</v>
      </c>
      <c r="E32" s="7">
        <v>432</v>
      </c>
      <c r="F32" s="8"/>
      <c r="G32" s="31"/>
      <c r="H32" s="31"/>
      <c r="I32" s="31"/>
      <c r="J32" s="31"/>
      <c r="K32" s="31"/>
      <c r="L32" s="31">
        <v>1</v>
      </c>
      <c r="M32" s="8"/>
      <c r="N32" s="20">
        <f t="shared" si="0"/>
        <v>7573</v>
      </c>
      <c r="O32" s="10">
        <f t="shared" si="5"/>
        <v>90734</v>
      </c>
      <c r="P32" s="33">
        <f t="shared" si="6"/>
        <v>0</v>
      </c>
      <c r="Q32" s="36">
        <f t="shared" si="1"/>
        <v>0</v>
      </c>
      <c r="R32" s="34">
        <f t="shared" si="4"/>
        <v>6144.8</v>
      </c>
      <c r="S32" s="10">
        <f t="shared" si="7"/>
        <v>73283.399999999994</v>
      </c>
      <c r="T32" s="33">
        <f t="shared" si="8"/>
        <v>0</v>
      </c>
      <c r="U32" s="36">
        <f t="shared" si="2"/>
        <v>0</v>
      </c>
      <c r="V32" s="38">
        <f t="shared" si="9"/>
        <v>0</v>
      </c>
      <c r="W32" s="36">
        <f t="shared" si="3"/>
        <v>0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>
        <v>12026.400000000001</v>
      </c>
      <c r="C33" s="22">
        <v>3006.6000000000004</v>
      </c>
      <c r="D33" s="7">
        <v>0</v>
      </c>
      <c r="E33" s="7">
        <v>0</v>
      </c>
      <c r="F33" s="8"/>
      <c r="G33" s="31"/>
      <c r="H33" s="31"/>
      <c r="I33" s="31"/>
      <c r="J33" s="31"/>
      <c r="K33" s="31"/>
      <c r="L33" s="31"/>
      <c r="M33" s="8"/>
      <c r="N33" s="20">
        <f t="shared" si="0"/>
        <v>15033.000000000002</v>
      </c>
      <c r="O33" s="10">
        <f t="shared" si="5"/>
        <v>94618</v>
      </c>
      <c r="P33" s="33">
        <f t="shared" si="6"/>
        <v>0</v>
      </c>
      <c r="Q33" s="36">
        <f t="shared" si="1"/>
        <v>0</v>
      </c>
      <c r="R33" s="34">
        <f t="shared" si="4"/>
        <v>12026.400000000001</v>
      </c>
      <c r="S33" s="10">
        <f t="shared" si="7"/>
        <v>76390.200000000012</v>
      </c>
      <c r="T33" s="33">
        <f t="shared" si="8"/>
        <v>0</v>
      </c>
      <c r="U33" s="36">
        <f t="shared" si="2"/>
        <v>0</v>
      </c>
      <c r="V33" s="38">
        <f t="shared" si="9"/>
        <v>0</v>
      </c>
      <c r="W33" s="36">
        <f t="shared" si="3"/>
        <v>0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>
        <v>3722.4</v>
      </c>
      <c r="C34" s="22">
        <v>930.6</v>
      </c>
      <c r="D34" s="7">
        <v>0</v>
      </c>
      <c r="E34" s="7">
        <v>1392</v>
      </c>
      <c r="G34" s="31"/>
      <c r="H34" s="31"/>
      <c r="I34" s="31"/>
      <c r="J34" s="31"/>
      <c r="K34" s="31"/>
      <c r="L34" s="31"/>
      <c r="N34" s="20">
        <f t="shared" ref="N34:N58" si="10">SUM(B34:E34)</f>
        <v>6045</v>
      </c>
      <c r="O34" s="10">
        <f t="shared" si="5"/>
        <v>91943</v>
      </c>
      <c r="P34" s="33">
        <f t="shared" si="6"/>
        <v>0</v>
      </c>
      <c r="Q34" s="36">
        <f t="shared" si="1"/>
        <v>0</v>
      </c>
      <c r="R34" s="34">
        <f t="shared" si="4"/>
        <v>5114.3999999999996</v>
      </c>
      <c r="S34" s="10">
        <f t="shared" si="7"/>
        <v>74452.600000000006</v>
      </c>
      <c r="T34" s="33">
        <f t="shared" si="8"/>
        <v>0</v>
      </c>
      <c r="U34" s="36">
        <f t="shared" si="2"/>
        <v>0</v>
      </c>
      <c r="V34" s="38">
        <f t="shared" si="9"/>
        <v>0</v>
      </c>
      <c r="W34" s="36">
        <f t="shared" si="3"/>
        <v>0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>
        <v>4415.2</v>
      </c>
      <c r="C35" s="22">
        <v>1103.8</v>
      </c>
      <c r="D35" s="7">
        <v>0</v>
      </c>
      <c r="E35" s="7">
        <v>1677</v>
      </c>
      <c r="G35" s="31"/>
      <c r="H35" s="31"/>
      <c r="I35" s="31">
        <v>1</v>
      </c>
      <c r="J35" s="31"/>
      <c r="K35" s="31"/>
      <c r="L35" s="31"/>
      <c r="N35" s="20">
        <f t="shared" si="10"/>
        <v>7196</v>
      </c>
      <c r="O35" s="10">
        <f t="shared" si="5"/>
        <v>92519</v>
      </c>
      <c r="P35" s="33">
        <f t="shared" si="6"/>
        <v>0</v>
      </c>
      <c r="Q35" s="36">
        <f t="shared" si="1"/>
        <v>0</v>
      </c>
      <c r="R35" s="34">
        <f t="shared" si="4"/>
        <v>6092.2</v>
      </c>
      <c r="S35" s="10">
        <f t="shared" si="7"/>
        <v>75224.800000000003</v>
      </c>
      <c r="T35" s="33">
        <f t="shared" si="8"/>
        <v>0</v>
      </c>
      <c r="U35" s="36">
        <f t="shared" si="2"/>
        <v>0</v>
      </c>
      <c r="V35" s="38">
        <f t="shared" si="9"/>
        <v>0</v>
      </c>
      <c r="W35" s="36">
        <f t="shared" si="3"/>
        <v>0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>
        <v>5242.4000000000005</v>
      </c>
      <c r="C36" s="22">
        <v>1310.6000000000001</v>
      </c>
      <c r="D36" s="7">
        <v>0</v>
      </c>
      <c r="E36" s="7">
        <v>1170</v>
      </c>
      <c r="G36" s="31"/>
      <c r="H36" s="31"/>
      <c r="I36" s="31"/>
      <c r="J36" s="31"/>
      <c r="K36" s="31"/>
      <c r="L36" s="31"/>
      <c r="N36" s="20">
        <f t="shared" si="10"/>
        <v>7723.0000000000009</v>
      </c>
      <c r="O36" s="10">
        <f t="shared" si="5"/>
        <v>93160</v>
      </c>
      <c r="P36" s="33">
        <f t="shared" si="6"/>
        <v>0</v>
      </c>
      <c r="Q36" s="36">
        <f t="shared" si="1"/>
        <v>0</v>
      </c>
      <c r="R36" s="34">
        <f t="shared" si="4"/>
        <v>6412.4000000000005</v>
      </c>
      <c r="S36" s="10">
        <f t="shared" si="7"/>
        <v>75748.400000000009</v>
      </c>
      <c r="T36" s="33">
        <f t="shared" si="8"/>
        <v>0</v>
      </c>
      <c r="U36" s="36">
        <f t="shared" si="2"/>
        <v>0</v>
      </c>
      <c r="V36" s="38">
        <f t="shared" si="9"/>
        <v>0</v>
      </c>
      <c r="W36" s="36">
        <f t="shared" si="3"/>
        <v>0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>
        <v>6628.8</v>
      </c>
      <c r="C37" s="22">
        <v>1657.2</v>
      </c>
      <c r="D37" s="7">
        <v>0</v>
      </c>
      <c r="E37" s="7">
        <v>1125</v>
      </c>
      <c r="G37" s="31"/>
      <c r="H37" s="31"/>
      <c r="I37" s="31"/>
      <c r="J37" s="31"/>
      <c r="K37" s="31"/>
      <c r="L37" s="31"/>
      <c r="N37" s="20">
        <f t="shared" si="10"/>
        <v>9411</v>
      </c>
      <c r="O37" s="10">
        <f t="shared" si="5"/>
        <v>96123</v>
      </c>
      <c r="P37" s="33">
        <f t="shared" si="6"/>
        <v>0</v>
      </c>
      <c r="Q37" s="36">
        <f t="shared" si="1"/>
        <v>0</v>
      </c>
      <c r="R37" s="34">
        <f t="shared" si="4"/>
        <v>7753.8</v>
      </c>
      <c r="S37" s="10">
        <f t="shared" si="7"/>
        <v>78275.400000000009</v>
      </c>
      <c r="T37" s="33">
        <f t="shared" si="8"/>
        <v>0</v>
      </c>
      <c r="U37" s="36">
        <f t="shared" si="2"/>
        <v>0</v>
      </c>
      <c r="V37" s="38">
        <f t="shared" si="9"/>
        <v>0</v>
      </c>
      <c r="W37" s="36">
        <f t="shared" si="3"/>
        <v>0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>
        <v>8499.2000000000007</v>
      </c>
      <c r="C38" s="22">
        <v>2124.8000000000002</v>
      </c>
      <c r="D38" s="7">
        <v>0</v>
      </c>
      <c r="E38" s="7">
        <v>18</v>
      </c>
      <c r="G38" s="31"/>
      <c r="H38" s="31"/>
      <c r="I38" s="31"/>
      <c r="J38" s="31"/>
      <c r="K38" s="31"/>
      <c r="L38" s="31"/>
      <c r="N38" s="20">
        <f t="shared" si="10"/>
        <v>10642</v>
      </c>
      <c r="O38" s="10">
        <f t="shared" si="5"/>
        <v>99645</v>
      </c>
      <c r="P38" s="33">
        <f t="shared" si="6"/>
        <v>0</v>
      </c>
      <c r="Q38" s="36">
        <f t="shared" si="1"/>
        <v>0</v>
      </c>
      <c r="R38" s="34">
        <f t="shared" si="4"/>
        <v>8517.2000000000007</v>
      </c>
      <c r="S38" s="10">
        <f t="shared" si="7"/>
        <v>81048</v>
      </c>
      <c r="T38" s="33">
        <f t="shared" si="8"/>
        <v>0</v>
      </c>
      <c r="U38" s="36">
        <f t="shared" si="2"/>
        <v>0</v>
      </c>
      <c r="V38" s="38">
        <f t="shared" si="9"/>
        <v>0</v>
      </c>
      <c r="W38" s="36">
        <f t="shared" si="3"/>
        <v>0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>
        <v>6139.2000000000007</v>
      </c>
      <c r="C39" s="22">
        <v>1534.8000000000002</v>
      </c>
      <c r="D39" s="7">
        <v>0</v>
      </c>
      <c r="E39" s="7">
        <v>18</v>
      </c>
      <c r="G39" s="31"/>
      <c r="H39" s="31"/>
      <c r="I39" s="31"/>
      <c r="J39" s="31"/>
      <c r="K39" s="31"/>
      <c r="L39" s="31"/>
      <c r="N39" s="20">
        <f t="shared" si="10"/>
        <v>7692.0000000000009</v>
      </c>
      <c r="O39" s="10">
        <f t="shared" si="5"/>
        <v>102543</v>
      </c>
      <c r="P39" s="33">
        <f t="shared" si="6"/>
        <v>0</v>
      </c>
      <c r="Q39" s="36">
        <f t="shared" si="1"/>
        <v>0</v>
      </c>
      <c r="R39" s="34">
        <f t="shared" si="4"/>
        <v>6157.2000000000007</v>
      </c>
      <c r="S39" s="10">
        <f t="shared" si="7"/>
        <v>83370</v>
      </c>
      <c r="T39" s="33">
        <f t="shared" si="8"/>
        <v>0</v>
      </c>
      <c r="U39" s="36">
        <f t="shared" si="2"/>
        <v>0</v>
      </c>
      <c r="V39" s="38">
        <f t="shared" si="9"/>
        <v>0</v>
      </c>
      <c r="W39" s="36">
        <f t="shared" si="3"/>
        <v>0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>
        <v>6194.4000000000005</v>
      </c>
      <c r="C40" s="22">
        <v>1548.6000000000001</v>
      </c>
      <c r="D40" s="7">
        <v>0</v>
      </c>
      <c r="E40" s="7">
        <v>0</v>
      </c>
      <c r="G40" s="31"/>
      <c r="H40" s="31"/>
      <c r="I40" s="31">
        <v>2</v>
      </c>
      <c r="J40" s="31"/>
      <c r="K40" s="31"/>
      <c r="L40" s="31">
        <v>3</v>
      </c>
      <c r="N40" s="20">
        <f t="shared" si="10"/>
        <v>7743.0000000000009</v>
      </c>
      <c r="O40" s="10">
        <f t="shared" si="5"/>
        <v>103920</v>
      </c>
      <c r="P40" s="33">
        <f t="shared" si="6"/>
        <v>0</v>
      </c>
      <c r="Q40" s="36">
        <f t="shared" si="1"/>
        <v>0</v>
      </c>
      <c r="R40" s="34">
        <f t="shared" si="4"/>
        <v>6194.4000000000005</v>
      </c>
      <c r="S40" s="10">
        <f t="shared" si="7"/>
        <v>84370.799999999988</v>
      </c>
      <c r="T40" s="33">
        <f t="shared" si="8"/>
        <v>0</v>
      </c>
      <c r="U40" s="36">
        <f t="shared" si="2"/>
        <v>0</v>
      </c>
      <c r="V40" s="38">
        <f t="shared" si="9"/>
        <v>0</v>
      </c>
      <c r="W40" s="36">
        <f t="shared" si="3"/>
        <v>0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>
        <v>6415.2000000000007</v>
      </c>
      <c r="C41" s="22">
        <v>1603.8000000000002</v>
      </c>
      <c r="D41" s="7">
        <v>32</v>
      </c>
      <c r="E41" s="7">
        <v>0</v>
      </c>
      <c r="G41" s="31">
        <v>1</v>
      </c>
      <c r="H41" s="31"/>
      <c r="I41" s="31"/>
      <c r="J41" s="31"/>
      <c r="K41" s="31"/>
      <c r="L41" s="31"/>
      <c r="N41" s="20">
        <f t="shared" si="10"/>
        <v>8051.0000000000009</v>
      </c>
      <c r="O41" s="10">
        <f t="shared" si="5"/>
        <v>102459</v>
      </c>
      <c r="P41" s="33">
        <f t="shared" si="6"/>
        <v>1</v>
      </c>
      <c r="Q41" s="36">
        <f t="shared" si="1"/>
        <v>9.7600015616002498</v>
      </c>
      <c r="R41" s="34">
        <f t="shared" si="4"/>
        <v>6447.2000000000007</v>
      </c>
      <c r="S41" s="10">
        <f t="shared" si="7"/>
        <v>83179.599999999991</v>
      </c>
      <c r="T41" s="33">
        <f t="shared" si="8"/>
        <v>1</v>
      </c>
      <c r="U41" s="36">
        <f t="shared" si="2"/>
        <v>12.022178514924335</v>
      </c>
      <c r="V41" s="38">
        <f t="shared" si="9"/>
        <v>1</v>
      </c>
      <c r="W41" s="36">
        <f t="shared" si="3"/>
        <v>0.976000156160025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>
        <v>4683.2</v>
      </c>
      <c r="C42" s="22">
        <v>1170.8</v>
      </c>
      <c r="D42" s="7">
        <v>126</v>
      </c>
      <c r="E42" s="7">
        <v>0</v>
      </c>
      <c r="G42" s="31"/>
      <c r="H42" s="31"/>
      <c r="I42" s="31"/>
      <c r="J42" s="31"/>
      <c r="K42" s="31"/>
      <c r="L42" s="31"/>
      <c r="N42" s="20">
        <f t="shared" si="10"/>
        <v>5980</v>
      </c>
      <c r="O42" s="10">
        <f t="shared" si="5"/>
        <v>101472</v>
      </c>
      <c r="P42" s="33">
        <f t="shared" si="6"/>
        <v>1</v>
      </c>
      <c r="Q42" s="36">
        <f t="shared" si="1"/>
        <v>9.8549353516240927</v>
      </c>
      <c r="R42" s="34">
        <f t="shared" si="4"/>
        <v>4809.2</v>
      </c>
      <c r="S42" s="10">
        <f t="shared" si="7"/>
        <v>82389.999999999985</v>
      </c>
      <c r="T42" s="33">
        <f t="shared" si="8"/>
        <v>1</v>
      </c>
      <c r="U42" s="36">
        <f t="shared" si="2"/>
        <v>12.13739531496541</v>
      </c>
      <c r="V42" s="38">
        <f t="shared" si="9"/>
        <v>1</v>
      </c>
      <c r="W42" s="36">
        <f t="shared" si="3"/>
        <v>0.98549353516240934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>
        <v>3400.8</v>
      </c>
      <c r="C43" s="22">
        <v>850.2</v>
      </c>
      <c r="D43" s="7">
        <v>108</v>
      </c>
      <c r="E43" s="7">
        <v>0</v>
      </c>
      <c r="G43" s="31"/>
      <c r="H43" s="31">
        <v>1</v>
      </c>
      <c r="I43" s="31"/>
      <c r="J43" s="31"/>
      <c r="K43" s="31"/>
      <c r="L43" s="31"/>
      <c r="N43" s="20">
        <f t="shared" si="10"/>
        <v>4359</v>
      </c>
      <c r="O43" s="10">
        <f t="shared" si="5"/>
        <v>97448</v>
      </c>
      <c r="P43" s="33">
        <f t="shared" si="6"/>
        <v>2</v>
      </c>
      <c r="Q43" s="36">
        <f t="shared" si="1"/>
        <v>20.523766521632052</v>
      </c>
      <c r="R43" s="34">
        <f t="shared" si="4"/>
        <v>3508.8</v>
      </c>
      <c r="S43" s="10">
        <f t="shared" si="7"/>
        <v>79178</v>
      </c>
      <c r="T43" s="33">
        <f t="shared" si="8"/>
        <v>2</v>
      </c>
      <c r="U43" s="36">
        <f t="shared" si="2"/>
        <v>25.259541791911893</v>
      </c>
      <c r="V43" s="38">
        <f t="shared" si="9"/>
        <v>1</v>
      </c>
      <c r="W43" s="36">
        <f t="shared" si="3"/>
        <v>1.0261883260816025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>
        <v>2222.4</v>
      </c>
      <c r="C44" s="22">
        <v>555.6</v>
      </c>
      <c r="D44" s="7">
        <v>567</v>
      </c>
      <c r="E44" s="7">
        <v>0</v>
      </c>
      <c r="G44" s="31"/>
      <c r="H44" s="31"/>
      <c r="I44" s="31"/>
      <c r="J44" s="31"/>
      <c r="K44" s="31"/>
      <c r="L44" s="31"/>
      <c r="N44" s="20">
        <f t="shared" si="10"/>
        <v>3345</v>
      </c>
      <c r="O44" s="10">
        <f t="shared" si="5"/>
        <v>93220</v>
      </c>
      <c r="P44" s="33">
        <f t="shared" si="6"/>
        <v>2</v>
      </c>
      <c r="Q44" s="36">
        <f t="shared" si="1"/>
        <v>21.454623471358076</v>
      </c>
      <c r="R44" s="34">
        <f t="shared" si="4"/>
        <v>2789.4</v>
      </c>
      <c r="S44" s="10">
        <f t="shared" si="7"/>
        <v>75822.600000000006</v>
      </c>
      <c r="T44" s="33">
        <f t="shared" si="8"/>
        <v>2</v>
      </c>
      <c r="U44" s="36">
        <f t="shared" si="2"/>
        <v>26.377359784549725</v>
      </c>
      <c r="V44" s="38">
        <f t="shared" si="9"/>
        <v>1</v>
      </c>
      <c r="W44" s="36">
        <f t="shared" si="3"/>
        <v>1.0727311735679039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>
        <v>4652.8</v>
      </c>
      <c r="C45" s="22">
        <v>1163.2</v>
      </c>
      <c r="D45" s="7">
        <v>0</v>
      </c>
      <c r="E45" s="7">
        <v>108</v>
      </c>
      <c r="G45" s="31"/>
      <c r="H45" s="31"/>
      <c r="I45" s="31"/>
      <c r="J45" s="31"/>
      <c r="K45" s="31"/>
      <c r="L45" s="31"/>
      <c r="N45" s="20">
        <f t="shared" si="10"/>
        <v>5924</v>
      </c>
      <c r="O45" s="10">
        <f t="shared" si="5"/>
        <v>84111</v>
      </c>
      <c r="P45" s="33">
        <f t="shared" si="6"/>
        <v>2</v>
      </c>
      <c r="Q45" s="36">
        <f t="shared" si="1"/>
        <v>23.778102745181961</v>
      </c>
      <c r="R45" s="34">
        <f t="shared" si="4"/>
        <v>4760.8</v>
      </c>
      <c r="S45" s="10">
        <f t="shared" si="7"/>
        <v>68557</v>
      </c>
      <c r="T45" s="33">
        <f t="shared" si="8"/>
        <v>2</v>
      </c>
      <c r="U45" s="36">
        <f t="shared" si="2"/>
        <v>29.172805111075455</v>
      </c>
      <c r="V45" s="38">
        <f t="shared" si="9"/>
        <v>1</v>
      </c>
      <c r="W45" s="36">
        <f t="shared" si="3"/>
        <v>1.1889051372590982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>
        <v>5854</v>
      </c>
      <c r="C46" s="22">
        <v>5400</v>
      </c>
      <c r="D46" s="7">
        <v>0</v>
      </c>
      <c r="E46" s="7">
        <v>0</v>
      </c>
      <c r="G46" s="31"/>
      <c r="H46" s="31"/>
      <c r="I46" s="31"/>
      <c r="J46" s="31"/>
      <c r="K46" s="31"/>
      <c r="L46" s="31"/>
      <c r="N46" s="20">
        <f t="shared" si="10"/>
        <v>11254</v>
      </c>
      <c r="O46" s="10">
        <f t="shared" si="5"/>
        <v>89320</v>
      </c>
      <c r="P46" s="33">
        <f t="shared" si="6"/>
        <v>2</v>
      </c>
      <c r="Q46" s="36">
        <f t="shared" si="1"/>
        <v>22.391401701746528</v>
      </c>
      <c r="R46" s="34">
        <f t="shared" si="4"/>
        <v>5854</v>
      </c>
      <c r="S46" s="10">
        <f t="shared" si="7"/>
        <v>69296.600000000006</v>
      </c>
      <c r="T46" s="33">
        <f t="shared" si="8"/>
        <v>2</v>
      </c>
      <c r="U46" s="36">
        <f t="shared" si="2"/>
        <v>28.861444861652661</v>
      </c>
      <c r="V46" s="38">
        <f t="shared" si="9"/>
        <v>1</v>
      </c>
      <c r="W46" s="36">
        <f t="shared" si="3"/>
        <v>1.1195700850873265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>
        <v>4251</v>
      </c>
      <c r="C47" s="22">
        <v>5445</v>
      </c>
      <c r="D47" s="7">
        <v>0</v>
      </c>
      <c r="E47" s="7">
        <v>0</v>
      </c>
      <c r="G47" s="31"/>
      <c r="H47" s="31"/>
      <c r="I47" s="31"/>
      <c r="J47" s="31"/>
      <c r="K47" s="31"/>
      <c r="L47" s="31"/>
      <c r="N47" s="20">
        <f t="shared" si="10"/>
        <v>9696</v>
      </c>
      <c r="O47" s="10">
        <f t="shared" si="5"/>
        <v>91820</v>
      </c>
      <c r="P47" s="33">
        <f t="shared" si="6"/>
        <v>2</v>
      </c>
      <c r="Q47" s="36">
        <f t="shared" si="1"/>
        <v>21.781746896101069</v>
      </c>
      <c r="R47" s="34">
        <f t="shared" si="4"/>
        <v>4251</v>
      </c>
      <c r="S47" s="10">
        <f t="shared" si="7"/>
        <v>67455.399999999994</v>
      </c>
      <c r="T47" s="33">
        <f t="shared" si="8"/>
        <v>2</v>
      </c>
      <c r="U47" s="36">
        <f t="shared" si="2"/>
        <v>29.64922007726587</v>
      </c>
      <c r="V47" s="38">
        <f t="shared" si="9"/>
        <v>1</v>
      </c>
      <c r="W47" s="36">
        <f t="shared" si="3"/>
        <v>1.0890873448050533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>
        <v>2778</v>
      </c>
      <c r="C48" s="22">
        <v>3960</v>
      </c>
      <c r="D48" s="7">
        <v>0</v>
      </c>
      <c r="E48" s="7">
        <v>0</v>
      </c>
      <c r="G48" s="31"/>
      <c r="H48" s="31"/>
      <c r="I48" s="31"/>
      <c r="J48" s="31"/>
      <c r="K48" s="31"/>
      <c r="L48" s="31"/>
      <c r="N48" s="20">
        <f t="shared" si="10"/>
        <v>6738</v>
      </c>
      <c r="O48" s="10">
        <f t="shared" si="5"/>
        <v>90835</v>
      </c>
      <c r="P48" s="33">
        <f t="shared" si="6"/>
        <v>2</v>
      </c>
      <c r="Q48" s="36">
        <f t="shared" si="1"/>
        <v>22.017944624869269</v>
      </c>
      <c r="R48" s="34">
        <f t="shared" si="4"/>
        <v>2778</v>
      </c>
      <c r="S48" s="10">
        <f t="shared" si="7"/>
        <v>63821.000000000007</v>
      </c>
      <c r="T48" s="33">
        <f t="shared" si="8"/>
        <v>2</v>
      </c>
      <c r="U48" s="36">
        <f t="shared" si="2"/>
        <v>31.337647482803462</v>
      </c>
      <c r="V48" s="38">
        <f t="shared" si="9"/>
        <v>1</v>
      </c>
      <c r="W48" s="36">
        <f t="shared" si="3"/>
        <v>1.1008972312434635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>
        <v>5816</v>
      </c>
      <c r="C49" s="22">
        <v>3420</v>
      </c>
      <c r="D49" s="7">
        <v>0</v>
      </c>
      <c r="E49" s="7">
        <v>0</v>
      </c>
      <c r="G49" s="31"/>
      <c r="H49" s="31"/>
      <c r="I49" s="31"/>
      <c r="J49" s="31"/>
      <c r="K49" s="31"/>
      <c r="L49" s="31"/>
      <c r="N49" s="20">
        <f t="shared" si="10"/>
        <v>9236</v>
      </c>
      <c r="O49" s="10">
        <f t="shared" si="5"/>
        <v>90660</v>
      </c>
      <c r="P49" s="33">
        <f t="shared" si="6"/>
        <v>2</v>
      </c>
      <c r="Q49" s="36">
        <f t="shared" si="1"/>
        <v>22.060445621001545</v>
      </c>
      <c r="R49" s="34">
        <f t="shared" si="4"/>
        <v>5816</v>
      </c>
      <c r="S49" s="10">
        <f t="shared" si="7"/>
        <v>61883.200000000012</v>
      </c>
      <c r="T49" s="33">
        <f t="shared" si="8"/>
        <v>2</v>
      </c>
      <c r="U49" s="36">
        <f t="shared" si="2"/>
        <v>32.318949246322099</v>
      </c>
      <c r="V49" s="38">
        <f t="shared" si="9"/>
        <v>1</v>
      </c>
      <c r="W49" s="36">
        <f t="shared" si="3"/>
        <v>1.1030222810500772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>
        <v>2724</v>
      </c>
      <c r="C50" s="22">
        <v>680</v>
      </c>
      <c r="D50" s="7">
        <v>0</v>
      </c>
      <c r="E50" s="7">
        <v>0</v>
      </c>
      <c r="G50" s="31"/>
      <c r="H50" s="31"/>
      <c r="I50" s="31"/>
      <c r="J50" s="31"/>
      <c r="K50" s="31"/>
      <c r="L50" s="31"/>
      <c r="N50" s="20">
        <f t="shared" si="10"/>
        <v>3404</v>
      </c>
      <c r="O50" s="10">
        <f t="shared" si="5"/>
        <v>83422</v>
      </c>
      <c r="P50" s="33">
        <f t="shared" si="6"/>
        <v>2</v>
      </c>
      <c r="Q50" s="36">
        <f t="shared" si="1"/>
        <v>23.974491141425524</v>
      </c>
      <c r="R50" s="34">
        <f t="shared" si="4"/>
        <v>2724</v>
      </c>
      <c r="S50" s="10">
        <f t="shared" si="7"/>
        <v>56090.000000000007</v>
      </c>
      <c r="T50" s="33">
        <f t="shared" si="8"/>
        <v>2</v>
      </c>
      <c r="U50" s="36">
        <f t="shared" si="2"/>
        <v>35.656979853806376</v>
      </c>
      <c r="V50" s="38">
        <f t="shared" si="9"/>
        <v>1</v>
      </c>
      <c r="W50" s="36">
        <f t="shared" si="3"/>
        <v>1.1987245570712761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>
        <v>4474</v>
      </c>
      <c r="C51" s="22">
        <v>840</v>
      </c>
      <c r="D51" s="7">
        <v>0</v>
      </c>
      <c r="E51" s="7">
        <v>0</v>
      </c>
      <c r="G51" s="31"/>
      <c r="H51" s="31"/>
      <c r="I51" s="31"/>
      <c r="J51" s="31"/>
      <c r="K51" s="31"/>
      <c r="L51" s="31"/>
      <c r="N51" s="20">
        <f t="shared" si="10"/>
        <v>5314</v>
      </c>
      <c r="O51" s="10">
        <f t="shared" si="5"/>
        <v>81044</v>
      </c>
      <c r="P51" s="33">
        <f t="shared" si="6"/>
        <v>2</v>
      </c>
      <c r="Q51" s="36">
        <f t="shared" si="1"/>
        <v>24.677952717042594</v>
      </c>
      <c r="R51" s="34">
        <f t="shared" si="4"/>
        <v>4474</v>
      </c>
      <c r="S51" s="10">
        <f t="shared" si="7"/>
        <v>54406.8</v>
      </c>
      <c r="T51" s="33">
        <f t="shared" si="8"/>
        <v>2</v>
      </c>
      <c r="U51" s="36">
        <f t="shared" si="2"/>
        <v>36.76011086849438</v>
      </c>
      <c r="V51" s="38">
        <f t="shared" si="9"/>
        <v>1</v>
      </c>
      <c r="W51" s="36">
        <f t="shared" si="3"/>
        <v>1.2338976358521296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>
        <v>6421</v>
      </c>
      <c r="C52" s="22">
        <v>1000</v>
      </c>
      <c r="D52" s="7">
        <v>0</v>
      </c>
      <c r="E52" s="7">
        <v>140</v>
      </c>
      <c r="G52" s="31"/>
      <c r="H52" s="31"/>
      <c r="I52" s="31"/>
      <c r="J52" s="31"/>
      <c r="K52" s="31"/>
      <c r="L52" s="31"/>
      <c r="N52" s="20">
        <f t="shared" si="10"/>
        <v>7561</v>
      </c>
      <c r="O52" s="10">
        <f t="shared" si="5"/>
        <v>80862</v>
      </c>
      <c r="P52" s="33">
        <f t="shared" si="6"/>
        <v>2</v>
      </c>
      <c r="Q52" s="36">
        <f t="shared" si="1"/>
        <v>24.733496574410726</v>
      </c>
      <c r="R52" s="34">
        <f t="shared" si="4"/>
        <v>6561</v>
      </c>
      <c r="S52" s="10">
        <f t="shared" si="7"/>
        <v>54773.4</v>
      </c>
      <c r="T52" s="33">
        <f t="shared" si="8"/>
        <v>2</v>
      </c>
      <c r="U52" s="36">
        <f t="shared" si="2"/>
        <v>36.514074349958193</v>
      </c>
      <c r="V52" s="38">
        <f t="shared" si="9"/>
        <v>1</v>
      </c>
      <c r="W52" s="36">
        <f t="shared" si="3"/>
        <v>1.2366748287205362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>
        <v>5406</v>
      </c>
      <c r="C53" s="22">
        <v>864</v>
      </c>
      <c r="D53" s="7">
        <v>0</v>
      </c>
      <c r="E53" s="7">
        <v>1538</v>
      </c>
      <c r="G53" s="31"/>
      <c r="H53" s="31"/>
      <c r="I53" s="31"/>
      <c r="J53" s="31"/>
      <c r="K53" s="31"/>
      <c r="L53" s="31"/>
      <c r="N53" s="20">
        <f t="shared" si="10"/>
        <v>7808</v>
      </c>
      <c r="O53" s="10">
        <f t="shared" si="5"/>
        <v>80619</v>
      </c>
      <c r="P53" s="33">
        <f t="shared" si="6"/>
        <v>1</v>
      </c>
      <c r="Q53" s="36">
        <f t="shared" si="1"/>
        <v>12.404023865341918</v>
      </c>
      <c r="R53" s="34">
        <f t="shared" si="4"/>
        <v>6944</v>
      </c>
      <c r="S53" s="10">
        <f t="shared" si="7"/>
        <v>55270.2</v>
      </c>
      <c r="T53" s="33">
        <f t="shared" si="8"/>
        <v>1</v>
      </c>
      <c r="U53" s="36">
        <f t="shared" si="2"/>
        <v>18.092932538691738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>
        <v>4837</v>
      </c>
      <c r="C54" s="22">
        <v>1030</v>
      </c>
      <c r="D54" s="7">
        <v>0</v>
      </c>
      <c r="E54" s="7">
        <v>220</v>
      </c>
      <c r="G54" s="31"/>
      <c r="H54" s="31"/>
      <c r="I54" s="31"/>
      <c r="J54" s="31"/>
      <c r="K54" s="31">
        <v>1</v>
      </c>
      <c r="L54" s="31"/>
      <c r="N54" s="20">
        <f t="shared" si="10"/>
        <v>6087</v>
      </c>
      <c r="O54" s="10">
        <f t="shared" si="5"/>
        <v>80726</v>
      </c>
      <c r="P54" s="33">
        <f>SUM(G43:H54)</f>
        <v>1</v>
      </c>
      <c r="Q54" s="36">
        <f t="shared" si="1"/>
        <v>12.387582687114437</v>
      </c>
      <c r="R54" s="34">
        <f t="shared" si="4"/>
        <v>5057</v>
      </c>
      <c r="S54" s="10">
        <f t="shared" si="7"/>
        <v>55518</v>
      </c>
      <c r="T54" s="33">
        <f t="shared" si="8"/>
        <v>1</v>
      </c>
      <c r="U54" s="36">
        <f t="shared" si="2"/>
        <v>18.012176231132244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>
        <v>7076</v>
      </c>
      <c r="C55" s="22">
        <v>1081</v>
      </c>
      <c r="D55" s="7">
        <v>0</v>
      </c>
      <c r="E55" s="7">
        <v>378</v>
      </c>
      <c r="G55" s="31">
        <v>1</v>
      </c>
      <c r="H55" s="31"/>
      <c r="I55" s="31"/>
      <c r="J55" s="31"/>
      <c r="K55" s="31"/>
      <c r="L55" s="31"/>
      <c r="N55" s="20">
        <f t="shared" si="10"/>
        <v>8535</v>
      </c>
      <c r="O55" s="10">
        <f t="shared" si="5"/>
        <v>84902</v>
      </c>
      <c r="P55" s="33">
        <f>SUM(G44:H55)</f>
        <v>1</v>
      </c>
      <c r="Q55" s="36">
        <f t="shared" si="1"/>
        <v>11.778285552754941</v>
      </c>
      <c r="R55" s="34">
        <f t="shared" si="4"/>
        <v>7454</v>
      </c>
      <c r="S55" s="10">
        <f t="shared" si="7"/>
        <v>59463.199999999997</v>
      </c>
      <c r="T55" s="33">
        <f t="shared" si="8"/>
        <v>1</v>
      </c>
      <c r="U55" s="36">
        <f t="shared" si="2"/>
        <v>16.817123868207563</v>
      </c>
      <c r="V55" s="38">
        <f t="shared" si="9"/>
        <v>1</v>
      </c>
      <c r="W55" s="36">
        <f t="shared" si="3"/>
        <v>1.1778285552754941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5327</v>
      </c>
      <c r="C56" s="22">
        <v>1257</v>
      </c>
      <c r="D56" s="7">
        <v>0</v>
      </c>
      <c r="E56" s="7">
        <v>484</v>
      </c>
      <c r="G56" s="31"/>
      <c r="H56" s="31"/>
      <c r="I56" s="31"/>
      <c r="J56" s="31"/>
      <c r="K56" s="31"/>
      <c r="L56" s="31"/>
      <c r="N56" s="20">
        <f t="shared" si="10"/>
        <v>7068</v>
      </c>
      <c r="O56" s="10">
        <f t="shared" si="5"/>
        <v>88625</v>
      </c>
      <c r="P56" s="33">
        <f t="shared" si="6"/>
        <v>1</v>
      </c>
      <c r="Q56" s="36">
        <f t="shared" si="1"/>
        <v>11.283497884344147</v>
      </c>
      <c r="R56" s="34">
        <f t="shared" si="4"/>
        <v>5811</v>
      </c>
      <c r="S56" s="10">
        <f t="shared" si="7"/>
        <v>62484.800000000003</v>
      </c>
      <c r="T56" s="33">
        <f t="shared" si="8"/>
        <v>1</v>
      </c>
      <c r="U56" s="36">
        <f t="shared" si="2"/>
        <v>16.003892146570045</v>
      </c>
      <c r="V56" s="38">
        <f t="shared" si="9"/>
        <v>1</v>
      </c>
      <c r="W56" s="36">
        <f t="shared" si="3"/>
        <v>1.1283497884344147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4562</v>
      </c>
      <c r="C57" s="22">
        <v>1059</v>
      </c>
      <c r="D57" s="7">
        <v>0</v>
      </c>
      <c r="E57" s="7">
        <v>0</v>
      </c>
      <c r="G57" s="31"/>
      <c r="H57" s="31"/>
      <c r="I57" s="31"/>
      <c r="J57" s="31">
        <v>1</v>
      </c>
      <c r="K57" s="31">
        <v>1</v>
      </c>
      <c r="L57" s="31"/>
      <c r="N57" s="20">
        <f t="shared" si="10"/>
        <v>5621</v>
      </c>
      <c r="O57" s="10">
        <f t="shared" si="5"/>
        <v>88322</v>
      </c>
      <c r="P57" s="33">
        <f t="shared" si="6"/>
        <v>1</v>
      </c>
      <c r="Q57" s="36">
        <f t="shared" si="1"/>
        <v>11.322207377550328</v>
      </c>
      <c r="R57" s="34">
        <f t="shared" si="4"/>
        <v>4562</v>
      </c>
      <c r="S57" s="10">
        <f t="shared" si="7"/>
        <v>62286</v>
      </c>
      <c r="T57" s="33">
        <f t="shared" si="8"/>
        <v>1</v>
      </c>
      <c r="U57" s="36">
        <f t="shared" si="2"/>
        <v>16.054972224898052</v>
      </c>
      <c r="V57" s="38">
        <f t="shared" si="9"/>
        <v>1</v>
      </c>
      <c r="W57" s="36">
        <f t="shared" si="3"/>
        <v>1.1322207377550326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5716</v>
      </c>
      <c r="C58" s="29">
        <v>977</v>
      </c>
      <c r="D58" s="7">
        <v>0</v>
      </c>
      <c r="E58" s="7">
        <v>270</v>
      </c>
      <c r="G58" s="31"/>
      <c r="H58" s="31"/>
      <c r="I58" s="31"/>
      <c r="J58" s="31"/>
      <c r="K58" s="31"/>
      <c r="L58" s="31"/>
      <c r="N58" s="20">
        <f t="shared" si="10"/>
        <v>6963</v>
      </c>
      <c r="O58" s="10">
        <f t="shared" si="5"/>
        <v>84031</v>
      </c>
      <c r="P58" s="33">
        <f t="shared" ref="P58:P63" si="11">SUM(G47:H58)</f>
        <v>1</v>
      </c>
      <c r="Q58" s="36">
        <f t="shared" si="1"/>
        <v>11.900370101510157</v>
      </c>
      <c r="R58" s="34">
        <f t="shared" si="4"/>
        <v>5986</v>
      </c>
      <c r="S58" s="10">
        <f t="shared" ref="S58:S63" si="12">SUM(R47:R58)</f>
        <v>62418</v>
      </c>
      <c r="T58" s="33">
        <f t="shared" si="8"/>
        <v>1</v>
      </c>
      <c r="U58" s="36">
        <f t="shared" si="2"/>
        <v>16.021019577685923</v>
      </c>
      <c r="V58" s="38">
        <f t="shared" si="9"/>
        <v>1</v>
      </c>
      <c r="W58" s="36">
        <f t="shared" si="3"/>
        <v>1.1900370101510156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5584</v>
      </c>
      <c r="C59" s="29">
        <v>785</v>
      </c>
      <c r="D59" s="7">
        <v>0</v>
      </c>
      <c r="E59" s="7">
        <v>270</v>
      </c>
      <c r="G59" s="31">
        <v>1</v>
      </c>
      <c r="H59" s="31"/>
      <c r="I59" s="31"/>
      <c r="J59" s="31"/>
      <c r="K59" s="31"/>
      <c r="L59" s="31"/>
      <c r="N59" s="20">
        <f>SUM(B59:E59)</f>
        <v>6639</v>
      </c>
      <c r="O59" s="10">
        <f>SUM(N48:N59)</f>
        <v>80974</v>
      </c>
      <c r="P59" s="33">
        <f t="shared" si="11"/>
        <v>2</v>
      </c>
      <c r="Q59" s="36">
        <f>(P59*1000000)/O59</f>
        <v>24.699286190629092</v>
      </c>
      <c r="R59" s="34">
        <f>SUM(B59,D59:E59)</f>
        <v>5854</v>
      </c>
      <c r="S59" s="10">
        <f t="shared" si="12"/>
        <v>64021</v>
      </c>
      <c r="T59" s="33">
        <f>SUM(G48:H59)</f>
        <v>2</v>
      </c>
      <c r="U59" s="36">
        <f>(T59*1000000)/S59</f>
        <v>31.239749457209353</v>
      </c>
      <c r="V59" s="38">
        <f>SUM(G48:G59)</f>
        <v>2</v>
      </c>
      <c r="W59" s="36">
        <f>(V59*100000)/O59</f>
        <v>2.4699286190629093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52">
        <v>3832</v>
      </c>
      <c r="C60" s="53">
        <v>942</v>
      </c>
      <c r="D60" s="7">
        <v>0</v>
      </c>
      <c r="E60" s="7">
        <v>0</v>
      </c>
      <c r="G60" s="31"/>
      <c r="H60" s="31"/>
      <c r="I60" s="31"/>
      <c r="J60" s="31"/>
      <c r="K60" s="31"/>
      <c r="L60" s="31"/>
      <c r="N60" s="20">
        <f>SUM(B60:E60)</f>
        <v>4774</v>
      </c>
      <c r="O60" s="10">
        <f>SUM(N49:N60)</f>
        <v>79010</v>
      </c>
      <c r="P60" s="33">
        <f t="shared" si="11"/>
        <v>2</v>
      </c>
      <c r="Q60" s="36">
        <f>(P60*1000000)/O60</f>
        <v>25.313251487153526</v>
      </c>
      <c r="R60" s="34">
        <f>SUM(B60,D60:E60)</f>
        <v>3832</v>
      </c>
      <c r="S60" s="10">
        <f t="shared" si="12"/>
        <v>65075</v>
      </c>
      <c r="T60" s="33">
        <f>SUM(G49:H60)</f>
        <v>2</v>
      </c>
      <c r="U60" s="36">
        <f>(T60*1000000)/S60</f>
        <v>30.73376872839032</v>
      </c>
      <c r="V60" s="38">
        <f>SUM(G49:G60)</f>
        <v>2</v>
      </c>
      <c r="W60" s="36">
        <f>(V60*100000)/O60</f>
        <v>2.5313251487153523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52">
        <v>1758</v>
      </c>
      <c r="C61" s="53">
        <v>468</v>
      </c>
      <c r="D61" s="7">
        <v>0</v>
      </c>
      <c r="E61" s="7">
        <v>0</v>
      </c>
      <c r="G61" s="31"/>
      <c r="H61" s="31"/>
      <c r="I61" s="31"/>
      <c r="J61" s="31"/>
      <c r="K61" s="31"/>
      <c r="L61" s="31"/>
      <c r="N61" s="20">
        <f>SUM(B61:E61)</f>
        <v>2226</v>
      </c>
      <c r="O61" s="10">
        <f>SUM(N50:N61)</f>
        <v>72000</v>
      </c>
      <c r="P61" s="33">
        <f t="shared" si="11"/>
        <v>2</v>
      </c>
      <c r="Q61" s="36">
        <f>(P61*1000000)/O61</f>
        <v>27.777777777777779</v>
      </c>
      <c r="R61" s="34">
        <f>SUM(B61,D61:E61)</f>
        <v>1758</v>
      </c>
      <c r="S61" s="10">
        <f t="shared" si="12"/>
        <v>61017</v>
      </c>
      <c r="T61" s="33">
        <f>SUM(G50:H61)</f>
        <v>2</v>
      </c>
      <c r="U61" s="36">
        <f>(T61*1000000)/S61</f>
        <v>32.777750462985722</v>
      </c>
      <c r="V61" s="38">
        <f>SUM(G50:G61)</f>
        <v>2</v>
      </c>
      <c r="W61" s="36">
        <f>(V61*100000)/O61</f>
        <v>2.7777777777777777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52">
        <v>3691</v>
      </c>
      <c r="C62" s="53">
        <v>641</v>
      </c>
      <c r="D62" s="7">
        <v>0</v>
      </c>
      <c r="E62" s="7">
        <v>0</v>
      </c>
      <c r="G62" s="31"/>
      <c r="H62" s="31"/>
      <c r="I62" s="31"/>
      <c r="J62" s="31"/>
      <c r="K62" s="31"/>
      <c r="L62" s="31"/>
      <c r="N62" s="20">
        <f>SUM(B62:E62)</f>
        <v>4332</v>
      </c>
      <c r="O62" s="10">
        <f>SUM(N51:N62)</f>
        <v>72928</v>
      </c>
      <c r="P62" s="33">
        <f t="shared" si="11"/>
        <v>2</v>
      </c>
      <c r="Q62" s="36">
        <f>(P62*1000000)/O62</f>
        <v>27.424308907415533</v>
      </c>
      <c r="R62" s="34">
        <f>SUM(B62,D62:E62)</f>
        <v>3691</v>
      </c>
      <c r="S62" s="10">
        <f t="shared" si="12"/>
        <v>61984</v>
      </c>
      <c r="T62" s="33">
        <f>SUM(G51:H62)</f>
        <v>2</v>
      </c>
      <c r="U62" s="36">
        <f>(T62*1000000)/S62</f>
        <v>32.266391326794015</v>
      </c>
      <c r="V62" s="38">
        <f>SUM(G51:G62)</f>
        <v>2</v>
      </c>
      <c r="W62" s="36">
        <f>(V62*100000)/O62</f>
        <v>2.7424308907415531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52">
        <v>4747</v>
      </c>
      <c r="C63" s="53">
        <v>831</v>
      </c>
      <c r="D63" s="7">
        <v>0</v>
      </c>
      <c r="E63" s="7">
        <v>0</v>
      </c>
      <c r="G63" s="31"/>
      <c r="H63" s="31"/>
      <c r="I63" s="31"/>
      <c r="J63" s="31"/>
      <c r="K63" s="31"/>
      <c r="L63" s="31"/>
      <c r="N63" s="20">
        <f>SUM(B63:E63)</f>
        <v>5578</v>
      </c>
      <c r="O63" s="10">
        <f>SUM(N52:N63)</f>
        <v>73192</v>
      </c>
      <c r="P63" s="33">
        <f t="shared" si="11"/>
        <v>2</v>
      </c>
      <c r="Q63" s="36">
        <f>(P63*1000000)/O63</f>
        <v>27.32539075308777</v>
      </c>
      <c r="R63" s="34">
        <f>SUM(B63,D63:E63)</f>
        <v>4747</v>
      </c>
      <c r="S63" s="10">
        <f t="shared" si="12"/>
        <v>62257</v>
      </c>
      <c r="T63" s="33">
        <f>SUM(G52:H63)</f>
        <v>2</v>
      </c>
      <c r="U63" s="36">
        <f>(T63*1000000)/S63</f>
        <v>32.124901617488796</v>
      </c>
      <c r="V63" s="38">
        <f>SUM(G52:G63)</f>
        <v>2</v>
      </c>
      <c r="W63" s="36">
        <f>(V63*100000)/O63</f>
        <v>2.732539075308777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52">
        <v>5265</v>
      </c>
      <c r="C64" s="53">
        <v>1254</v>
      </c>
      <c r="D64" s="7">
        <v>0</v>
      </c>
      <c r="E64" s="7">
        <v>0</v>
      </c>
      <c r="G64" s="31"/>
      <c r="H64" s="31"/>
      <c r="I64" s="31"/>
      <c r="J64" s="31"/>
      <c r="K64" s="31"/>
      <c r="L64" s="31"/>
      <c r="N64" s="20">
        <f t="shared" ref="N64:N65" si="13">SUM(B64:E64)</f>
        <v>6519</v>
      </c>
      <c r="O64" s="10">
        <f t="shared" ref="O64:O65" si="14">SUM(N53:N64)</f>
        <v>72150</v>
      </c>
      <c r="P64" s="33">
        <f t="shared" ref="P64:P65" si="15">SUM(G53:H64)</f>
        <v>2</v>
      </c>
      <c r="Q64" s="36">
        <f t="shared" ref="Q64:Q65" si="16">(P64*1000000)/O64</f>
        <v>27.720027720027719</v>
      </c>
      <c r="R64" s="34">
        <f t="shared" ref="R64:R65" si="17">SUM(B64,D64:E64)</f>
        <v>5265</v>
      </c>
      <c r="S64" s="10">
        <f t="shared" ref="S64:S65" si="18">SUM(R53:R64)</f>
        <v>60961</v>
      </c>
      <c r="T64" s="33">
        <f t="shared" ref="T64:T65" si="19">SUM(G53:H64)</f>
        <v>2</v>
      </c>
      <c r="U64" s="36">
        <f t="shared" ref="U64:U65" si="20">(T64*1000000)/S64</f>
        <v>32.807860763438917</v>
      </c>
      <c r="V64" s="38">
        <f t="shared" ref="V64:V65" si="21">SUM(G53:G64)</f>
        <v>2</v>
      </c>
      <c r="W64" s="36">
        <f t="shared" ref="W64:W65" si="22">(V64*100000)/O64</f>
        <v>2.772002772002772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52">
        <v>3313</v>
      </c>
      <c r="C65" s="53">
        <v>913</v>
      </c>
      <c r="D65" s="7">
        <v>0</v>
      </c>
      <c r="E65" s="7">
        <v>0</v>
      </c>
      <c r="G65" s="31"/>
      <c r="H65" s="31"/>
      <c r="I65" s="31"/>
      <c r="J65" s="31"/>
      <c r="K65" s="31"/>
      <c r="L65" s="31"/>
      <c r="N65" s="20">
        <f t="shared" si="13"/>
        <v>4226</v>
      </c>
      <c r="O65" s="10">
        <f t="shared" si="14"/>
        <v>68568</v>
      </c>
      <c r="P65" s="33">
        <f t="shared" si="15"/>
        <v>2</v>
      </c>
      <c r="Q65" s="36">
        <f t="shared" si="16"/>
        <v>29.168125072920311</v>
      </c>
      <c r="R65" s="34">
        <f t="shared" si="17"/>
        <v>3313</v>
      </c>
      <c r="S65" s="10">
        <f t="shared" si="18"/>
        <v>57330</v>
      </c>
      <c r="T65" s="33">
        <f t="shared" si="19"/>
        <v>2</v>
      </c>
      <c r="U65" s="36">
        <f t="shared" si="20"/>
        <v>34.885749171463459</v>
      </c>
      <c r="V65" s="38">
        <f t="shared" si="21"/>
        <v>2</v>
      </c>
      <c r="W65" s="36">
        <f t="shared" si="22"/>
        <v>2.9168125072920312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52">
        <v>4941</v>
      </c>
      <c r="C66" s="53">
        <v>1061</v>
      </c>
      <c r="D66" s="7">
        <v>0</v>
      </c>
      <c r="E66" s="7">
        <v>0</v>
      </c>
      <c r="G66" s="31"/>
      <c r="H66" s="31"/>
      <c r="I66" s="31"/>
      <c r="J66" s="31"/>
      <c r="K66" s="31"/>
      <c r="L66" s="31"/>
      <c r="N66" s="20">
        <f t="shared" ref="N66:N67" si="23">SUM(B66:E66)</f>
        <v>6002</v>
      </c>
      <c r="O66" s="10">
        <f t="shared" ref="O66:O67" si="24">SUM(N55:N66)</f>
        <v>68483</v>
      </c>
      <c r="P66" s="33">
        <f>SUM(G55:H66)</f>
        <v>2</v>
      </c>
      <c r="Q66" s="36">
        <f t="shared" ref="Q66:Q67" si="25">(P66*1000000)/O66</f>
        <v>29.204328081421668</v>
      </c>
      <c r="R66" s="34">
        <f t="shared" ref="R66:R67" si="26">SUM(B66,D66:E66)</f>
        <v>4941</v>
      </c>
      <c r="S66" s="10">
        <f t="shared" ref="S66:S67" si="27">SUM(R55:R66)</f>
        <v>57214</v>
      </c>
      <c r="T66" s="33">
        <f t="shared" ref="T66:T67" si="28">SUM(G55:H66)</f>
        <v>2</v>
      </c>
      <c r="U66" s="36">
        <f t="shared" ref="U66:U67" si="29">(T66*1000000)/S66</f>
        <v>34.956479183416647</v>
      </c>
      <c r="V66" s="38">
        <f t="shared" ref="V66:V67" si="30">SUM(G55:G66)</f>
        <v>2</v>
      </c>
      <c r="W66" s="36">
        <f t="shared" ref="W66:W67" si="31">(V66*100000)/O66</f>
        <v>2.9204328081421669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52">
        <v>6165</v>
      </c>
      <c r="C67" s="53">
        <v>1402</v>
      </c>
      <c r="D67" s="7">
        <v>0</v>
      </c>
      <c r="E67" s="7">
        <v>1125</v>
      </c>
      <c r="G67" s="31"/>
      <c r="H67" s="31"/>
      <c r="I67" s="31"/>
      <c r="J67" s="31"/>
      <c r="K67" s="31"/>
      <c r="L67" s="31"/>
      <c r="N67" s="20">
        <f t="shared" si="23"/>
        <v>8692</v>
      </c>
      <c r="O67" s="10">
        <f t="shared" si="24"/>
        <v>68640</v>
      </c>
      <c r="P67" s="33">
        <f t="shared" ref="P67" si="32">SUM(G56:H67)</f>
        <v>1</v>
      </c>
      <c r="Q67" s="36">
        <f t="shared" si="25"/>
        <v>14.568764568764569</v>
      </c>
      <c r="R67" s="34">
        <f t="shared" si="26"/>
        <v>7290</v>
      </c>
      <c r="S67" s="10">
        <f t="shared" si="27"/>
        <v>57050</v>
      </c>
      <c r="T67" s="33">
        <f t="shared" si="28"/>
        <v>1</v>
      </c>
      <c r="U67" s="36">
        <f t="shared" si="29"/>
        <v>17.528483786152499</v>
      </c>
      <c r="V67" s="38">
        <f t="shared" si="30"/>
        <v>1</v>
      </c>
      <c r="W67" s="36">
        <f t="shared" si="31"/>
        <v>1.4568764568764569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52">
        <v>7399</v>
      </c>
      <c r="C68" s="53">
        <v>1573</v>
      </c>
      <c r="D68" s="7">
        <v>0</v>
      </c>
      <c r="E68" s="7">
        <v>1125</v>
      </c>
      <c r="G68" s="31"/>
      <c r="H68" s="31"/>
      <c r="I68" s="31"/>
      <c r="J68" s="31"/>
      <c r="K68" s="31"/>
      <c r="L68" s="31"/>
      <c r="N68" s="20">
        <f t="shared" ref="N68:N69" si="33">SUM(B68:E68)</f>
        <v>10097</v>
      </c>
      <c r="O68" s="10">
        <f t="shared" ref="O68:O69" si="34">SUM(N57:N68)</f>
        <v>71669</v>
      </c>
      <c r="P68" s="33">
        <f t="shared" ref="P68:P69" si="35">SUM(G57:H68)</f>
        <v>1</v>
      </c>
      <c r="Q68" s="36">
        <f t="shared" ref="Q68:Q69" si="36">(P68*1000000)/O68</f>
        <v>13.953034087262274</v>
      </c>
      <c r="R68" s="34">
        <f t="shared" ref="R68:R69" si="37">SUM(B68,D68:E68)</f>
        <v>8524</v>
      </c>
      <c r="S68" s="10">
        <f t="shared" ref="S68:S69" si="38">SUM(R57:R68)</f>
        <v>59763</v>
      </c>
      <c r="T68" s="33">
        <f t="shared" ref="T68:T69" si="39">SUM(G57:H68)</f>
        <v>1</v>
      </c>
      <c r="U68" s="36">
        <f t="shared" ref="U68:U69" si="40">(T68*1000000)/S68</f>
        <v>16.732761072904641</v>
      </c>
      <c r="V68" s="38">
        <f t="shared" ref="V68:V69" si="41">SUM(G57:G68)</f>
        <v>1</v>
      </c>
      <c r="W68" s="36">
        <f t="shared" ref="W68:W69" si="42">(V68*100000)/O68</f>
        <v>1.3953034087262275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52">
        <v>8448</v>
      </c>
      <c r="C69" s="53">
        <v>1635</v>
      </c>
      <c r="D69" s="7">
        <v>0</v>
      </c>
      <c r="E69" s="7">
        <v>1107</v>
      </c>
      <c r="G69" s="31"/>
      <c r="H69" s="31"/>
      <c r="I69" s="31"/>
      <c r="J69" s="31"/>
      <c r="K69" s="31"/>
      <c r="L69" s="31"/>
      <c r="N69" s="20">
        <f t="shared" si="33"/>
        <v>11190</v>
      </c>
      <c r="O69" s="10">
        <f t="shared" si="34"/>
        <v>77238</v>
      </c>
      <c r="P69" s="33">
        <f t="shared" si="35"/>
        <v>1</v>
      </c>
      <c r="Q69" s="36">
        <f t="shared" si="36"/>
        <v>12.946995002459929</v>
      </c>
      <c r="R69" s="34">
        <f t="shared" si="37"/>
        <v>9555</v>
      </c>
      <c r="S69" s="10">
        <f t="shared" si="38"/>
        <v>64756</v>
      </c>
      <c r="T69" s="33">
        <f t="shared" si="39"/>
        <v>1</v>
      </c>
      <c r="U69" s="36">
        <f t="shared" si="40"/>
        <v>15.442584470937057</v>
      </c>
      <c r="V69" s="38">
        <f t="shared" si="41"/>
        <v>1</v>
      </c>
      <c r="W69" s="36">
        <f t="shared" si="42"/>
        <v>1.2946995002459929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52">
        <v>7563</v>
      </c>
      <c r="C70" s="53">
        <v>1302</v>
      </c>
      <c r="D70" s="7">
        <v>0</v>
      </c>
      <c r="E70" s="7">
        <v>339</v>
      </c>
      <c r="G70" s="31"/>
      <c r="H70" s="31"/>
      <c r="I70" s="31"/>
      <c r="J70" s="31"/>
      <c r="K70" s="31"/>
      <c r="L70" s="31"/>
      <c r="N70" s="20">
        <f t="shared" ref="N70:N71" si="43">SUM(B70:E70)</f>
        <v>9204</v>
      </c>
      <c r="O70" s="10">
        <f t="shared" ref="O70:O71" si="44">SUM(N59:N70)</f>
        <v>79479</v>
      </c>
      <c r="P70" s="33">
        <f t="shared" ref="P70:P71" si="45">SUM(G59:H70)</f>
        <v>1</v>
      </c>
      <c r="Q70" s="36">
        <f t="shared" ref="Q70:Q71" si="46">(P70*1000000)/O70</f>
        <v>12.581939883491236</v>
      </c>
      <c r="R70" s="34">
        <f t="shared" ref="R70:R71" si="47">SUM(B70,D70:E70)</f>
        <v>7902</v>
      </c>
      <c r="S70" s="10">
        <f t="shared" ref="S70:S71" si="48">SUM(R59:R70)</f>
        <v>66672</v>
      </c>
      <c r="T70" s="33">
        <f t="shared" ref="T70:T71" si="49">SUM(G59:H70)</f>
        <v>1</v>
      </c>
      <c r="U70" s="36">
        <f t="shared" ref="U70:U71" si="50">(T70*1000000)/S70</f>
        <v>14.998800095992321</v>
      </c>
      <c r="V70" s="38">
        <f t="shared" ref="V70:V71" si="51">SUM(G59:G70)</f>
        <v>1</v>
      </c>
      <c r="W70" s="36">
        <f t="shared" ref="W70:W71" si="52">(V70*100000)/O70</f>
        <v>1.2581939883491238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52">
        <v>5512</v>
      </c>
      <c r="C71" s="53">
        <v>524</v>
      </c>
      <c r="D71" s="7">
        <v>0</v>
      </c>
      <c r="E71" s="7">
        <v>891</v>
      </c>
      <c r="G71" s="31"/>
      <c r="H71" s="31"/>
      <c r="I71" s="31"/>
      <c r="J71" s="31"/>
      <c r="K71" s="31"/>
      <c r="L71" s="31"/>
      <c r="N71" s="20">
        <f t="shared" si="43"/>
        <v>6927</v>
      </c>
      <c r="O71" s="10">
        <f t="shared" si="44"/>
        <v>79767</v>
      </c>
      <c r="P71" s="33">
        <f t="shared" si="45"/>
        <v>0</v>
      </c>
      <c r="Q71" s="36">
        <f t="shared" si="46"/>
        <v>0</v>
      </c>
      <c r="R71" s="34">
        <f t="shared" si="47"/>
        <v>6403</v>
      </c>
      <c r="S71" s="10">
        <f t="shared" si="48"/>
        <v>67221</v>
      </c>
      <c r="T71" s="33">
        <f t="shared" si="49"/>
        <v>0</v>
      </c>
      <c r="U71" s="36">
        <f t="shared" si="50"/>
        <v>0</v>
      </c>
      <c r="V71" s="38">
        <f t="shared" si="51"/>
        <v>0</v>
      </c>
      <c r="W71" s="36">
        <f t="shared" si="52"/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52">
        <v>162</v>
      </c>
      <c r="C72" s="53">
        <v>349</v>
      </c>
      <c r="D72" s="7">
        <v>0</v>
      </c>
      <c r="E72" s="7">
        <v>891</v>
      </c>
      <c r="G72" s="31"/>
      <c r="H72" s="31"/>
      <c r="I72" s="31"/>
      <c r="J72" s="31"/>
      <c r="K72" s="31"/>
      <c r="L72" s="31"/>
      <c r="N72" s="20">
        <f t="shared" ref="N72:N73" si="53">SUM(B72:E72)</f>
        <v>1402</v>
      </c>
      <c r="O72" s="10">
        <f t="shared" ref="O72:O73" si="54">SUM(N61:N72)</f>
        <v>76395</v>
      </c>
      <c r="P72" s="33">
        <f t="shared" ref="P72:P73" si="55">SUM(G61:H72)</f>
        <v>0</v>
      </c>
      <c r="Q72" s="36">
        <f t="shared" ref="Q72:Q73" si="56">(P72*1000000)/O72</f>
        <v>0</v>
      </c>
      <c r="R72" s="34">
        <f t="shared" ref="R72:R73" si="57">SUM(B72,D72:E72)</f>
        <v>1053</v>
      </c>
      <c r="S72" s="10">
        <f t="shared" ref="S72:S73" si="58">SUM(R61:R72)</f>
        <v>64442</v>
      </c>
      <c r="T72" s="33">
        <f t="shared" ref="T72:T73" si="59">SUM(G61:H72)</f>
        <v>0</v>
      </c>
      <c r="U72" s="36">
        <f t="shared" ref="U72:U73" si="60">(T72*1000000)/S72</f>
        <v>0</v>
      </c>
      <c r="V72" s="38">
        <f t="shared" ref="V72:V73" si="61">SUM(G61:G72)</f>
        <v>0</v>
      </c>
      <c r="W72" s="36">
        <f t="shared" ref="W72:W73" si="62">(V72*100000)/O72</f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52">
        <v>5970</v>
      </c>
      <c r="C73" s="53">
        <v>1044</v>
      </c>
      <c r="D73" s="7">
        <v>0</v>
      </c>
      <c r="E73" s="7">
        <v>891</v>
      </c>
      <c r="G73" s="31"/>
      <c r="H73" s="31"/>
      <c r="I73" s="31"/>
      <c r="J73" s="31"/>
      <c r="K73" s="31"/>
      <c r="L73" s="31"/>
      <c r="N73" s="20">
        <f t="shared" si="53"/>
        <v>7905</v>
      </c>
      <c r="O73" s="10">
        <f t="shared" si="54"/>
        <v>82074</v>
      </c>
      <c r="P73" s="33">
        <f t="shared" si="55"/>
        <v>0</v>
      </c>
      <c r="Q73" s="36">
        <f t="shared" si="56"/>
        <v>0</v>
      </c>
      <c r="R73" s="34">
        <f t="shared" si="57"/>
        <v>6861</v>
      </c>
      <c r="S73" s="10">
        <f t="shared" si="58"/>
        <v>69545</v>
      </c>
      <c r="T73" s="33">
        <f t="shared" si="59"/>
        <v>0</v>
      </c>
      <c r="U73" s="36">
        <f t="shared" si="60"/>
        <v>0</v>
      </c>
      <c r="V73" s="38">
        <f t="shared" si="61"/>
        <v>0</v>
      </c>
      <c r="W73" s="36">
        <f t="shared" si="62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52">
        <v>2776</v>
      </c>
      <c r="C74" s="53">
        <v>570</v>
      </c>
      <c r="D74" s="7">
        <v>0</v>
      </c>
      <c r="E74" s="7">
        <v>3544</v>
      </c>
      <c r="G74" s="31"/>
      <c r="H74" s="31"/>
      <c r="I74" s="31"/>
      <c r="J74" s="31"/>
      <c r="K74" s="31"/>
      <c r="L74" s="31"/>
      <c r="N74" s="20">
        <f t="shared" ref="N74:N75" si="63">SUM(B74:E74)</f>
        <v>6890</v>
      </c>
      <c r="O74" s="10">
        <f t="shared" ref="O74:O75" si="64">SUM(N63:N74)</f>
        <v>84632</v>
      </c>
      <c r="P74" s="33">
        <f t="shared" ref="P74:P75" si="65">SUM(G63:H74)</f>
        <v>0</v>
      </c>
      <c r="Q74" s="36">
        <f t="shared" ref="Q74:Q75" si="66">(P74*1000000)/O74</f>
        <v>0</v>
      </c>
      <c r="R74" s="34">
        <f t="shared" ref="R74:R75" si="67">SUM(B74,D74:E74)</f>
        <v>6320</v>
      </c>
      <c r="S74" s="10">
        <f t="shared" ref="S74:S75" si="68">SUM(R63:R74)</f>
        <v>72174</v>
      </c>
      <c r="T74" s="33">
        <f t="shared" ref="T74:T75" si="69">SUM(G63:H74)</f>
        <v>0</v>
      </c>
      <c r="U74" s="36">
        <f t="shared" ref="U74:U75" si="70">(T74*1000000)/S74</f>
        <v>0</v>
      </c>
      <c r="V74" s="38">
        <f t="shared" ref="V74:V75" si="71">SUM(G63:G74)</f>
        <v>0</v>
      </c>
      <c r="W74" s="36">
        <f t="shared" ref="W74:W75" si="72">(V74*100000)/O74</f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52">
        <v>2396</v>
      </c>
      <c r="C75" s="53">
        <v>558</v>
      </c>
      <c r="D75" s="7">
        <v>0</v>
      </c>
      <c r="E75" s="7">
        <v>3030</v>
      </c>
      <c r="G75" s="31"/>
      <c r="H75" s="31"/>
      <c r="I75" s="31"/>
      <c r="J75" s="31"/>
      <c r="K75" s="31"/>
      <c r="L75" s="31"/>
      <c r="N75" s="20">
        <f t="shared" si="63"/>
        <v>5984</v>
      </c>
      <c r="O75" s="10">
        <f t="shared" si="64"/>
        <v>85038</v>
      </c>
      <c r="P75" s="33">
        <f t="shared" si="65"/>
        <v>0</v>
      </c>
      <c r="Q75" s="36">
        <f t="shared" si="66"/>
        <v>0</v>
      </c>
      <c r="R75" s="34">
        <f t="shared" si="67"/>
        <v>5426</v>
      </c>
      <c r="S75" s="10">
        <f t="shared" si="68"/>
        <v>72853</v>
      </c>
      <c r="T75" s="33">
        <f t="shared" si="69"/>
        <v>0</v>
      </c>
      <c r="U75" s="36">
        <f t="shared" si="70"/>
        <v>0</v>
      </c>
      <c r="V75" s="38">
        <f t="shared" si="71"/>
        <v>0</v>
      </c>
      <c r="W75" s="36">
        <f t="shared" si="72"/>
        <v>0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52">
        <v>2689</v>
      </c>
      <c r="C76" s="53">
        <v>749</v>
      </c>
      <c r="D76" s="7">
        <v>0</v>
      </c>
      <c r="E76" s="7">
        <v>4210</v>
      </c>
      <c r="G76" s="31"/>
      <c r="H76" s="31"/>
      <c r="I76" s="31"/>
      <c r="J76" s="31"/>
      <c r="K76" s="31"/>
      <c r="L76" s="31"/>
      <c r="N76" s="20">
        <f t="shared" ref="N76:N77" si="73">SUM(B76:E76)</f>
        <v>7648</v>
      </c>
      <c r="O76" s="10">
        <f t="shared" ref="O76:O77" si="74">SUM(N65:N76)</f>
        <v>86167</v>
      </c>
      <c r="P76" s="33">
        <f t="shared" ref="P76:P77" si="75">SUM(G65:H76)</f>
        <v>0</v>
      </c>
      <c r="Q76" s="36">
        <f t="shared" ref="Q76:Q77" si="76">(P76*1000000)/O76</f>
        <v>0</v>
      </c>
      <c r="R76" s="34">
        <f t="shared" ref="R76:R77" si="77">SUM(B76,D76:E76)</f>
        <v>6899</v>
      </c>
      <c r="S76" s="10">
        <f t="shared" ref="S76:S77" si="78">SUM(R65:R76)</f>
        <v>74487</v>
      </c>
      <c r="T76" s="33">
        <f t="shared" ref="T76:T77" si="79">SUM(G65:H76)</f>
        <v>0</v>
      </c>
      <c r="U76" s="36">
        <f t="shared" ref="U76:U77" si="80">(T76*1000000)/S76</f>
        <v>0</v>
      </c>
      <c r="V76" s="38">
        <f t="shared" ref="V76:V77" si="81">SUM(G65:G76)</f>
        <v>0</v>
      </c>
      <c r="W76" s="36">
        <f t="shared" ref="W76:W77" si="82">(V76*100000)/O76</f>
        <v>0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52">
        <v>3093</v>
      </c>
      <c r="C77" s="53">
        <v>460</v>
      </c>
      <c r="D77" s="7">
        <v>0</v>
      </c>
      <c r="E77" s="7">
        <v>3750</v>
      </c>
      <c r="G77" s="31"/>
      <c r="H77" s="31"/>
      <c r="I77" s="31"/>
      <c r="J77" s="31"/>
      <c r="K77" s="31"/>
      <c r="L77" s="31"/>
      <c r="N77" s="20">
        <f t="shared" si="73"/>
        <v>7303</v>
      </c>
      <c r="O77" s="10">
        <f t="shared" si="74"/>
        <v>89244</v>
      </c>
      <c r="P77" s="33">
        <f t="shared" si="75"/>
        <v>0</v>
      </c>
      <c r="Q77" s="36">
        <f t="shared" si="76"/>
        <v>0</v>
      </c>
      <c r="R77" s="34">
        <f t="shared" si="77"/>
        <v>6843</v>
      </c>
      <c r="S77" s="10">
        <f t="shared" si="78"/>
        <v>78017</v>
      </c>
      <c r="T77" s="33">
        <f t="shared" si="79"/>
        <v>0</v>
      </c>
      <c r="U77" s="36">
        <f t="shared" si="80"/>
        <v>0</v>
      </c>
      <c r="V77" s="38">
        <f t="shared" si="81"/>
        <v>0</v>
      </c>
      <c r="W77" s="36">
        <f t="shared" si="82"/>
        <v>0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52">
        <v>4423</v>
      </c>
      <c r="C78" s="53">
        <v>689</v>
      </c>
      <c r="D78" s="7">
        <v>0</v>
      </c>
      <c r="E78" s="7">
        <v>1040</v>
      </c>
      <c r="G78" s="31"/>
      <c r="H78" s="31"/>
      <c r="I78" s="31"/>
      <c r="J78" s="31"/>
      <c r="K78" s="31"/>
      <c r="L78" s="31"/>
      <c r="N78" s="20">
        <f t="shared" ref="N78:N79" si="83">SUM(B78:E78)</f>
        <v>6152</v>
      </c>
      <c r="O78" s="10">
        <f t="shared" ref="O78:O79" si="84">SUM(N67:N78)</f>
        <v>89394</v>
      </c>
      <c r="P78" s="33">
        <f t="shared" ref="P78:P79" si="85">SUM(G67:H78)</f>
        <v>0</v>
      </c>
      <c r="Q78" s="36">
        <f t="shared" ref="Q78:Q79" si="86">(P78*1000000)/O78</f>
        <v>0</v>
      </c>
      <c r="R78" s="34">
        <f t="shared" ref="R78:R79" si="87">SUM(B78,D78:E78)</f>
        <v>5463</v>
      </c>
      <c r="S78" s="10">
        <f t="shared" ref="S78:S79" si="88">SUM(R67:R78)</f>
        <v>78539</v>
      </c>
      <c r="T78" s="33">
        <f t="shared" ref="T78:T79" si="89">SUM(G67:H78)</f>
        <v>0</v>
      </c>
      <c r="U78" s="36">
        <f t="shared" ref="U78:U79" si="90">(T78*1000000)/S78</f>
        <v>0</v>
      </c>
      <c r="V78" s="38">
        <f t="shared" ref="V78:V79" si="91">SUM(G67:G78)</f>
        <v>0</v>
      </c>
      <c r="W78" s="36">
        <f t="shared" ref="W78:W79" si="92">(V78*100000)/O78</f>
        <v>0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52">
        <v>3948</v>
      </c>
      <c r="C79" s="53">
        <v>692</v>
      </c>
      <c r="D79" s="7">
        <v>0</v>
      </c>
      <c r="E79" s="7">
        <v>1550</v>
      </c>
      <c r="G79" s="31"/>
      <c r="H79" s="31"/>
      <c r="I79" s="31"/>
      <c r="J79" s="31"/>
      <c r="K79" s="31"/>
      <c r="L79" s="31"/>
      <c r="N79" s="20">
        <f t="shared" si="83"/>
        <v>6190</v>
      </c>
      <c r="O79" s="10">
        <f t="shared" si="84"/>
        <v>86892</v>
      </c>
      <c r="P79" s="33">
        <f t="shared" si="85"/>
        <v>0</v>
      </c>
      <c r="Q79" s="36">
        <f t="shared" si="86"/>
        <v>0</v>
      </c>
      <c r="R79" s="34">
        <f t="shared" si="87"/>
        <v>5498</v>
      </c>
      <c r="S79" s="10">
        <f t="shared" si="88"/>
        <v>76747</v>
      </c>
      <c r="T79" s="33">
        <f t="shared" si="89"/>
        <v>0</v>
      </c>
      <c r="U79" s="36">
        <f t="shared" si="90"/>
        <v>0</v>
      </c>
      <c r="V79" s="38">
        <f t="shared" si="91"/>
        <v>0</v>
      </c>
      <c r="W79" s="36">
        <f t="shared" si="92"/>
        <v>0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52">
        <v>2592</v>
      </c>
      <c r="C80" s="53">
        <f>2103</f>
        <v>2103</v>
      </c>
      <c r="D80" s="7">
        <v>0</v>
      </c>
      <c r="E80" s="7">
        <v>0</v>
      </c>
      <c r="G80" s="31"/>
      <c r="H80" s="31"/>
      <c r="I80" s="31"/>
      <c r="J80" s="31"/>
      <c r="K80" s="31"/>
      <c r="L80" s="31"/>
      <c r="N80" s="20">
        <f t="shared" ref="N80:N81" si="93">SUM(B80:E80)</f>
        <v>4695</v>
      </c>
      <c r="O80" s="10">
        <f t="shared" ref="O80:O81" si="94">SUM(N69:N80)</f>
        <v>81490</v>
      </c>
      <c r="P80" s="33">
        <f t="shared" ref="P80:P81" si="95">SUM(G69:H80)</f>
        <v>0</v>
      </c>
      <c r="Q80" s="36">
        <f t="shared" ref="Q80:Q81" si="96">(P80*1000000)/O80</f>
        <v>0</v>
      </c>
      <c r="R80" s="34">
        <f t="shared" ref="R80:R81" si="97">SUM(B80,D80:E80)</f>
        <v>2592</v>
      </c>
      <c r="S80" s="10">
        <f t="shared" ref="S80:S81" si="98">SUM(R69:R80)</f>
        <v>70815</v>
      </c>
      <c r="T80" s="33">
        <f t="shared" ref="T80:T81" si="99">SUM(G69:H80)</f>
        <v>0</v>
      </c>
      <c r="U80" s="36">
        <f t="shared" ref="U80:U81" si="100">(T80*1000000)/S80</f>
        <v>0</v>
      </c>
      <c r="V80" s="38">
        <f t="shared" ref="V80:V81" si="101">SUM(G69:G80)</f>
        <v>0</v>
      </c>
      <c r="W80" s="36">
        <f t="shared" ref="W80:W81" si="102">(V80*100000)/O80</f>
        <v>0</v>
      </c>
      <c r="X80" s="41"/>
      <c r="Y80" s="1"/>
      <c r="Z80" s="1"/>
      <c r="AA80" s="1"/>
      <c r="AB80" s="1"/>
      <c r="AC80" s="1">
        <v>2</v>
      </c>
    </row>
    <row r="81" spans="1:29" ht="15.6">
      <c r="A81" s="5">
        <v>44774</v>
      </c>
      <c r="B81" s="52">
        <v>4107</v>
      </c>
      <c r="C81" s="53">
        <v>1270</v>
      </c>
      <c r="D81" s="7">
        <v>0</v>
      </c>
      <c r="E81" s="7">
        <v>0</v>
      </c>
      <c r="G81" s="31"/>
      <c r="H81" s="31"/>
      <c r="I81" s="31"/>
      <c r="J81" s="31"/>
      <c r="K81" s="31"/>
      <c r="L81" s="31"/>
      <c r="N81" s="20">
        <f t="shared" si="93"/>
        <v>5377</v>
      </c>
      <c r="O81" s="10">
        <f t="shared" si="94"/>
        <v>75677</v>
      </c>
      <c r="P81" s="33">
        <f t="shared" si="95"/>
        <v>0</v>
      </c>
      <c r="Q81" s="36">
        <f t="shared" si="96"/>
        <v>0</v>
      </c>
      <c r="R81" s="34">
        <f t="shared" si="97"/>
        <v>4107</v>
      </c>
      <c r="S81" s="10">
        <f t="shared" si="98"/>
        <v>65367</v>
      </c>
      <c r="T81" s="33">
        <f t="shared" si="99"/>
        <v>0</v>
      </c>
      <c r="U81" s="36">
        <f t="shared" si="100"/>
        <v>0</v>
      </c>
      <c r="V81" s="38">
        <f t="shared" si="101"/>
        <v>0</v>
      </c>
      <c r="W81" s="36">
        <f t="shared" si="102"/>
        <v>0</v>
      </c>
      <c r="X81" s="41"/>
      <c r="Y81" s="1"/>
      <c r="Z81" s="1"/>
      <c r="AA81" s="1"/>
      <c r="AB81" s="1"/>
      <c r="AC81" s="1">
        <v>2</v>
      </c>
    </row>
  </sheetData>
  <phoneticPr fontId="9" type="noConversion"/>
  <conditionalFormatting sqref="G2:L81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B73"/>
  <sheetViews>
    <sheetView zoomScale="70" zoomScaleNormal="70" workbookViewId="0">
      <pane ySplit="1" topLeftCell="A58" activePane="bottomLeft" state="frozen"/>
      <selection activeCell="R97" sqref="R97"/>
      <selection pane="bottomLeft" activeCell="S92" sqref="S92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882</v>
      </c>
      <c r="C62" s="29"/>
      <c r="D62" s="7"/>
      <c r="E62" s="7"/>
      <c r="G62" s="31"/>
      <c r="H62" s="31"/>
      <c r="I62" s="31"/>
      <c r="J62" s="31"/>
      <c r="K62" s="31"/>
      <c r="L62" s="31"/>
      <c r="N62" s="20">
        <f>SUM(B62:E62)</f>
        <v>882</v>
      </c>
      <c r="O62" s="10">
        <f>SUM(N51:N62)</f>
        <v>882</v>
      </c>
      <c r="P62" s="33">
        <f>SUM(G51:H62)</f>
        <v>0</v>
      </c>
      <c r="Q62" s="36">
        <f>(P62*1000000)/O62</f>
        <v>0</v>
      </c>
      <c r="R62" s="34">
        <f>SUM(B62,D62:E62)</f>
        <v>882</v>
      </c>
      <c r="S62" s="10">
        <f>SUM(R51:R62)</f>
        <v>882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378</v>
      </c>
      <c r="C63" s="29"/>
      <c r="D63" s="7"/>
      <c r="E63" s="7"/>
      <c r="G63" s="31"/>
      <c r="H63" s="31"/>
      <c r="I63" s="31"/>
      <c r="J63" s="31"/>
      <c r="K63" s="31"/>
      <c r="L63" s="31"/>
      <c r="N63" s="20">
        <f>SUM(B63:E63)</f>
        <v>378</v>
      </c>
      <c r="O63" s="10">
        <f>SUM(N52:N63)</f>
        <v>1260</v>
      </c>
      <c r="P63" s="33">
        <f>SUM(G52:H63)</f>
        <v>0</v>
      </c>
      <c r="Q63" s="36">
        <f>(P63*1000000)/O63</f>
        <v>0</v>
      </c>
      <c r="R63" s="34">
        <f>SUM(B63,D63:E63)</f>
        <v>378</v>
      </c>
      <c r="S63" s="10">
        <f>SUM(R52:R63)</f>
        <v>1260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433</v>
      </c>
      <c r="C64" s="29"/>
      <c r="D64" s="7"/>
      <c r="E64" s="7"/>
      <c r="G64" s="31"/>
      <c r="H64" s="31"/>
      <c r="I64" s="31"/>
      <c r="J64" s="31"/>
      <c r="K64" s="31"/>
      <c r="L64" s="31"/>
      <c r="N64" s="20">
        <f>SUM(B64:E64)</f>
        <v>433</v>
      </c>
      <c r="O64" s="10">
        <f>SUM(N53:N64)</f>
        <v>1693</v>
      </c>
      <c r="P64" s="33">
        <f>SUM(G53:H64)</f>
        <v>0</v>
      </c>
      <c r="Q64" s="36">
        <f>(P64*1000000)/O64</f>
        <v>0</v>
      </c>
      <c r="R64" s="34">
        <f>SUM(B64,D64:E64)</f>
        <v>433</v>
      </c>
      <c r="S64" s="10">
        <f>SUM(R53:R64)</f>
        <v>1693</v>
      </c>
      <c r="T64" s="33">
        <f>SUM(G53:H64)</f>
        <v>0</v>
      </c>
      <c r="U64" s="36">
        <f>(T64*1000000)/S64</f>
        <v>0</v>
      </c>
      <c r="V64" s="38">
        <f>SUM(G53:G64)</f>
        <v>0</v>
      </c>
      <c r="W64" s="36">
        <f>(V64*100000)/O64</f>
        <v>0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261</v>
      </c>
      <c r="C65" s="29"/>
      <c r="D65" s="7"/>
      <c r="E65" s="7"/>
      <c r="G65" s="31"/>
      <c r="H65" s="31"/>
      <c r="I65" s="31"/>
      <c r="J65" s="31"/>
      <c r="K65" s="31"/>
      <c r="L65" s="31"/>
      <c r="N65" s="20">
        <f t="shared" ref="N65:N73" si="0">SUM(B65:E65)</f>
        <v>261</v>
      </c>
      <c r="O65" s="10">
        <f t="shared" ref="O65:O73" si="1">SUM(N54:N65)</f>
        <v>1954</v>
      </c>
      <c r="P65" s="33">
        <f t="shared" ref="P65:P73" si="2">SUM(G54:H65)</f>
        <v>0</v>
      </c>
      <c r="Q65" s="36">
        <f t="shared" ref="Q65:Q73" si="3">(P65*1000000)/O65</f>
        <v>0</v>
      </c>
      <c r="R65" s="34">
        <f t="shared" ref="R65:R73" si="4">SUM(B65,D65:E65)</f>
        <v>261</v>
      </c>
      <c r="S65" s="10">
        <f t="shared" ref="S65:S73" si="5">SUM(R54:R65)</f>
        <v>1954</v>
      </c>
      <c r="T65" s="33">
        <f t="shared" ref="T65:T73" si="6">SUM(G54:H65)</f>
        <v>0</v>
      </c>
      <c r="U65" s="36">
        <f t="shared" ref="U65:U73" si="7">(T65*1000000)/S65</f>
        <v>0</v>
      </c>
      <c r="V65" s="38">
        <f t="shared" ref="V65:V73" si="8">SUM(G54:G65)</f>
        <v>0</v>
      </c>
      <c r="W65" s="36">
        <f t="shared" ref="W65:W73" si="9">(V65*100000)/O65</f>
        <v>0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/>
      <c r="C66" s="29"/>
      <c r="D66" s="7"/>
      <c r="E66" s="7"/>
      <c r="G66" s="31"/>
      <c r="H66" s="31"/>
      <c r="I66" s="31"/>
      <c r="J66" s="31"/>
      <c r="K66" s="31"/>
      <c r="L66" s="31"/>
      <c r="N66" s="20">
        <f t="shared" si="0"/>
        <v>0</v>
      </c>
      <c r="O66" s="10">
        <f t="shared" si="1"/>
        <v>1954</v>
      </c>
      <c r="P66" s="33">
        <f t="shared" si="2"/>
        <v>0</v>
      </c>
      <c r="Q66" s="36">
        <f t="shared" si="3"/>
        <v>0</v>
      </c>
      <c r="R66" s="34">
        <f t="shared" si="4"/>
        <v>0</v>
      </c>
      <c r="S66" s="10">
        <f t="shared" si="5"/>
        <v>1954</v>
      </c>
      <c r="T66" s="33">
        <f t="shared" si="6"/>
        <v>0</v>
      </c>
      <c r="U66" s="36">
        <f t="shared" si="7"/>
        <v>0</v>
      </c>
      <c r="V66" s="38">
        <f t="shared" si="8"/>
        <v>0</v>
      </c>
      <c r="W66" s="36">
        <f t="shared" si="9"/>
        <v>0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/>
      <c r="C67" s="29"/>
      <c r="D67" s="7"/>
      <c r="E67" s="7"/>
      <c r="G67" s="31"/>
      <c r="H67" s="31"/>
      <c r="I67" s="31"/>
      <c r="J67" s="31"/>
      <c r="K67" s="31"/>
      <c r="L67" s="31"/>
      <c r="N67" s="20">
        <f t="shared" si="0"/>
        <v>0</v>
      </c>
      <c r="O67" s="10">
        <f t="shared" si="1"/>
        <v>1954</v>
      </c>
      <c r="P67" s="33">
        <f t="shared" si="2"/>
        <v>0</v>
      </c>
      <c r="Q67" s="36">
        <f t="shared" si="3"/>
        <v>0</v>
      </c>
      <c r="R67" s="34">
        <f t="shared" si="4"/>
        <v>0</v>
      </c>
      <c r="S67" s="10">
        <f t="shared" si="5"/>
        <v>1954</v>
      </c>
      <c r="T67" s="33">
        <f t="shared" si="6"/>
        <v>0</v>
      </c>
      <c r="U67" s="36">
        <f t="shared" si="7"/>
        <v>0</v>
      </c>
      <c r="V67" s="38">
        <f t="shared" si="8"/>
        <v>0</v>
      </c>
      <c r="W67" s="36">
        <f t="shared" si="9"/>
        <v>0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9</v>
      </c>
      <c r="C68" s="29"/>
      <c r="D68" s="7"/>
      <c r="E68" s="7"/>
      <c r="G68" s="31"/>
      <c r="H68" s="31"/>
      <c r="I68" s="31"/>
      <c r="J68" s="31"/>
      <c r="K68" s="31"/>
      <c r="L68" s="31"/>
      <c r="N68" s="20">
        <f t="shared" si="0"/>
        <v>9</v>
      </c>
      <c r="O68" s="10">
        <f t="shared" si="1"/>
        <v>1963</v>
      </c>
      <c r="P68" s="33">
        <f t="shared" si="2"/>
        <v>0</v>
      </c>
      <c r="Q68" s="36">
        <f t="shared" si="3"/>
        <v>0</v>
      </c>
      <c r="R68" s="34">
        <f t="shared" si="4"/>
        <v>9</v>
      </c>
      <c r="S68" s="10">
        <f t="shared" si="5"/>
        <v>1963</v>
      </c>
      <c r="T68" s="33">
        <f t="shared" si="6"/>
        <v>0</v>
      </c>
      <c r="U68" s="36">
        <f t="shared" si="7"/>
        <v>0</v>
      </c>
      <c r="V68" s="38">
        <f t="shared" si="8"/>
        <v>0</v>
      </c>
      <c r="W68" s="36">
        <f t="shared" si="9"/>
        <v>0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429</v>
      </c>
      <c r="C69" s="29"/>
      <c r="D69" s="7"/>
      <c r="E69" s="7"/>
      <c r="G69" s="31"/>
      <c r="H69" s="31"/>
      <c r="I69" s="31"/>
      <c r="J69" s="31"/>
      <c r="K69" s="31"/>
      <c r="L69" s="31"/>
      <c r="N69" s="20">
        <f t="shared" si="0"/>
        <v>429</v>
      </c>
      <c r="O69" s="10">
        <f t="shared" si="1"/>
        <v>2392</v>
      </c>
      <c r="P69" s="33">
        <f t="shared" si="2"/>
        <v>0</v>
      </c>
      <c r="Q69" s="36">
        <f t="shared" si="3"/>
        <v>0</v>
      </c>
      <c r="R69" s="34">
        <f t="shared" si="4"/>
        <v>429</v>
      </c>
      <c r="S69" s="10">
        <f t="shared" si="5"/>
        <v>2392</v>
      </c>
      <c r="T69" s="33">
        <f t="shared" si="6"/>
        <v>0</v>
      </c>
      <c r="U69" s="36">
        <f t="shared" si="7"/>
        <v>0</v>
      </c>
      <c r="V69" s="38">
        <f t="shared" si="8"/>
        <v>0</v>
      </c>
      <c r="W69" s="36">
        <f t="shared" si="9"/>
        <v>0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459</v>
      </c>
      <c r="C70" s="29"/>
      <c r="D70" s="7"/>
      <c r="E70" s="7"/>
      <c r="G70" s="31"/>
      <c r="H70" s="31"/>
      <c r="I70" s="31"/>
      <c r="J70" s="31"/>
      <c r="K70" s="31"/>
      <c r="L70" s="31"/>
      <c r="N70" s="20">
        <f t="shared" si="0"/>
        <v>459</v>
      </c>
      <c r="O70" s="10">
        <f t="shared" si="1"/>
        <v>2851</v>
      </c>
      <c r="P70" s="33">
        <f t="shared" si="2"/>
        <v>0</v>
      </c>
      <c r="Q70" s="36">
        <f t="shared" si="3"/>
        <v>0</v>
      </c>
      <c r="R70" s="34">
        <f t="shared" si="4"/>
        <v>459</v>
      </c>
      <c r="S70" s="10">
        <f t="shared" si="5"/>
        <v>2851</v>
      </c>
      <c r="T70" s="33">
        <f t="shared" si="6"/>
        <v>0</v>
      </c>
      <c r="U70" s="36">
        <f t="shared" si="7"/>
        <v>0</v>
      </c>
      <c r="V70" s="38">
        <f t="shared" si="8"/>
        <v>0</v>
      </c>
      <c r="W70" s="36">
        <f t="shared" si="9"/>
        <v>0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180</v>
      </c>
      <c r="C71" s="29"/>
      <c r="D71" s="7"/>
      <c r="E71" s="7"/>
      <c r="G71" s="31">
        <v>1</v>
      </c>
      <c r="H71" s="31"/>
      <c r="I71" s="31"/>
      <c r="J71" s="31"/>
      <c r="K71" s="31"/>
      <c r="L71" s="31"/>
      <c r="N71" s="20">
        <f t="shared" si="0"/>
        <v>180</v>
      </c>
      <c r="O71" s="10">
        <f t="shared" si="1"/>
        <v>3031</v>
      </c>
      <c r="P71" s="33">
        <f t="shared" si="2"/>
        <v>1</v>
      </c>
      <c r="Q71" s="36">
        <f t="shared" si="3"/>
        <v>329.9241174529858</v>
      </c>
      <c r="R71" s="34">
        <f t="shared" si="4"/>
        <v>180</v>
      </c>
      <c r="S71" s="10">
        <f t="shared" si="5"/>
        <v>3031</v>
      </c>
      <c r="T71" s="33">
        <f t="shared" si="6"/>
        <v>1</v>
      </c>
      <c r="U71" s="36">
        <f t="shared" si="7"/>
        <v>329.9241174529858</v>
      </c>
      <c r="V71" s="38">
        <f t="shared" si="8"/>
        <v>1</v>
      </c>
      <c r="W71" s="36">
        <f t="shared" si="9"/>
        <v>32.992411745298583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/>
      <c r="C72" s="29"/>
      <c r="D72" s="7"/>
      <c r="E72" s="7"/>
      <c r="G72" s="31"/>
      <c r="H72" s="31"/>
      <c r="I72" s="31"/>
      <c r="J72" s="31"/>
      <c r="K72" s="31"/>
      <c r="L72" s="31"/>
      <c r="N72" s="20">
        <f t="shared" si="0"/>
        <v>0</v>
      </c>
      <c r="O72" s="10">
        <f t="shared" si="1"/>
        <v>3031</v>
      </c>
      <c r="P72" s="33">
        <f t="shared" si="2"/>
        <v>1</v>
      </c>
      <c r="Q72" s="36">
        <f t="shared" si="3"/>
        <v>329.9241174529858</v>
      </c>
      <c r="R72" s="34">
        <f t="shared" si="4"/>
        <v>0</v>
      </c>
      <c r="S72" s="10">
        <f t="shared" si="5"/>
        <v>3031</v>
      </c>
      <c r="T72" s="33">
        <f t="shared" si="6"/>
        <v>1</v>
      </c>
      <c r="U72" s="36">
        <f t="shared" si="7"/>
        <v>329.9241174529858</v>
      </c>
      <c r="V72" s="38">
        <f t="shared" si="8"/>
        <v>1</v>
      </c>
      <c r="W72" s="36">
        <f t="shared" si="9"/>
        <v>32.992411745298583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/>
      <c r="C73" s="29"/>
      <c r="D73" s="7"/>
      <c r="E73" s="7"/>
      <c r="G73" s="31"/>
      <c r="H73" s="31"/>
      <c r="I73" s="31"/>
      <c r="J73" s="31"/>
      <c r="K73" s="31"/>
      <c r="L73" s="31"/>
      <c r="N73" s="20">
        <f t="shared" si="0"/>
        <v>0</v>
      </c>
      <c r="O73" s="10">
        <f t="shared" si="1"/>
        <v>3031</v>
      </c>
      <c r="P73" s="33">
        <f t="shared" si="2"/>
        <v>1</v>
      </c>
      <c r="Q73" s="36">
        <f t="shared" si="3"/>
        <v>329.9241174529858</v>
      </c>
      <c r="R73" s="34">
        <f t="shared" si="4"/>
        <v>0</v>
      </c>
      <c r="S73" s="10">
        <f t="shared" si="5"/>
        <v>3031</v>
      </c>
      <c r="T73" s="33">
        <f t="shared" si="6"/>
        <v>1</v>
      </c>
      <c r="U73" s="36">
        <f t="shared" si="7"/>
        <v>329.9241174529858</v>
      </c>
      <c r="V73" s="38">
        <f t="shared" si="8"/>
        <v>1</v>
      </c>
      <c r="W73" s="36">
        <f t="shared" si="9"/>
        <v>32.992411745298583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CCCC"/>
  </sheetPr>
  <dimension ref="A1:AC81"/>
  <sheetViews>
    <sheetView tabSelected="1" zoomScale="80" zoomScaleNormal="80" workbookViewId="0">
      <pane ySplit="1" topLeftCell="A28" activePane="bottomLeft" state="frozen"/>
      <selection activeCell="C34" sqref="C34:D49"/>
      <selection pane="bottomLeft" activeCell="G69" sqref="G69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35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58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8" si="2">(T3*1000000)/S3</f>
        <v>#DIV/0!</v>
      </c>
      <c r="V3" s="38">
        <f>SUM($G$2:G3)</f>
        <v>0</v>
      </c>
      <c r="W3" s="36" t="e">
        <f t="shared" ref="W3:W58" si="3">(V3*100000)/O3</f>
        <v>#DIV/0!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58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>
        <f t="shared" si="0"/>
        <v>0</v>
      </c>
      <c r="O14" s="10">
        <f t="shared" ref="O14:O58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>
        <f t="shared" si="0"/>
        <v>0</v>
      </c>
      <c r="O15" s="10">
        <f t="shared" si="5"/>
        <v>0</v>
      </c>
      <c r="P15" s="33">
        <f t="shared" ref="P15:P57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57" si="7">SUM(R4:R15)</f>
        <v>0</v>
      </c>
      <c r="T15" s="33">
        <f t="shared" ref="T15:T58" si="8">SUM(G4:H15)</f>
        <v>0</v>
      </c>
      <c r="U15" s="36" t="e">
        <f t="shared" si="2"/>
        <v>#DIV/0!</v>
      </c>
      <c r="V15" s="38">
        <f t="shared" ref="V15:V58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>
        <v>3386.4</v>
      </c>
      <c r="C34" s="22">
        <v>846.6</v>
      </c>
      <c r="D34" s="7">
        <v>0</v>
      </c>
      <c r="E34" s="7">
        <v>960</v>
      </c>
      <c r="G34" s="31"/>
      <c r="H34" s="31"/>
      <c r="I34" s="31"/>
      <c r="J34" s="31"/>
      <c r="K34" s="31"/>
      <c r="L34" s="31"/>
      <c r="N34" s="20">
        <f t="shared" ref="N34:N58" si="10">SUM(B34:E34)</f>
        <v>5193</v>
      </c>
      <c r="O34" s="10">
        <f t="shared" si="5"/>
        <v>5193</v>
      </c>
      <c r="P34" s="33">
        <f t="shared" si="6"/>
        <v>0</v>
      </c>
      <c r="Q34" s="36">
        <f t="shared" si="1"/>
        <v>0</v>
      </c>
      <c r="R34" s="34">
        <f t="shared" si="4"/>
        <v>4346.3999999999996</v>
      </c>
      <c r="S34" s="10">
        <f t="shared" si="7"/>
        <v>4346.3999999999996</v>
      </c>
      <c r="T34" s="33">
        <f t="shared" si="8"/>
        <v>0</v>
      </c>
      <c r="U34" s="36">
        <f t="shared" si="2"/>
        <v>0</v>
      </c>
      <c r="V34" s="38">
        <f t="shared" si="9"/>
        <v>0</v>
      </c>
      <c r="W34" s="36">
        <f t="shared" si="3"/>
        <v>0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>
        <v>4557.6000000000004</v>
      </c>
      <c r="C35" s="22">
        <v>1139.4000000000001</v>
      </c>
      <c r="D35" s="7">
        <v>0</v>
      </c>
      <c r="E35" s="7">
        <v>1650</v>
      </c>
      <c r="G35" s="31"/>
      <c r="H35" s="31"/>
      <c r="I35" s="31"/>
      <c r="J35" s="31"/>
      <c r="K35" s="31"/>
      <c r="L35" s="31"/>
      <c r="N35" s="20">
        <f t="shared" si="10"/>
        <v>7347</v>
      </c>
      <c r="O35" s="10">
        <f t="shared" si="5"/>
        <v>12540</v>
      </c>
      <c r="P35" s="33">
        <f t="shared" si="6"/>
        <v>0</v>
      </c>
      <c r="Q35" s="36">
        <f t="shared" si="1"/>
        <v>0</v>
      </c>
      <c r="R35" s="34">
        <f t="shared" si="4"/>
        <v>6207.6</v>
      </c>
      <c r="S35" s="10">
        <f t="shared" si="7"/>
        <v>10554</v>
      </c>
      <c r="T35" s="33">
        <f t="shared" si="8"/>
        <v>0</v>
      </c>
      <c r="U35" s="36">
        <f t="shared" si="2"/>
        <v>0</v>
      </c>
      <c r="V35" s="38">
        <f t="shared" si="9"/>
        <v>0</v>
      </c>
      <c r="W35" s="36">
        <f t="shared" si="3"/>
        <v>0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>
        <v>7555.2000000000007</v>
      </c>
      <c r="C36" s="22">
        <v>1888.8000000000002</v>
      </c>
      <c r="D36" s="7">
        <v>0</v>
      </c>
      <c r="E36" s="7">
        <v>1170</v>
      </c>
      <c r="G36" s="31"/>
      <c r="H36" s="31"/>
      <c r="I36" s="31"/>
      <c r="J36" s="31"/>
      <c r="K36" s="31"/>
      <c r="L36" s="31"/>
      <c r="N36" s="20">
        <f t="shared" si="10"/>
        <v>10614</v>
      </c>
      <c r="O36" s="10">
        <f t="shared" si="5"/>
        <v>23154</v>
      </c>
      <c r="P36" s="33">
        <f t="shared" si="6"/>
        <v>0</v>
      </c>
      <c r="Q36" s="36">
        <f t="shared" si="1"/>
        <v>0</v>
      </c>
      <c r="R36" s="34">
        <f t="shared" si="4"/>
        <v>8725.2000000000007</v>
      </c>
      <c r="S36" s="10">
        <f t="shared" si="7"/>
        <v>19279.2</v>
      </c>
      <c r="T36" s="33">
        <f t="shared" si="8"/>
        <v>0</v>
      </c>
      <c r="U36" s="36">
        <f t="shared" si="2"/>
        <v>0</v>
      </c>
      <c r="V36" s="38">
        <f t="shared" si="9"/>
        <v>0</v>
      </c>
      <c r="W36" s="36">
        <f t="shared" si="3"/>
        <v>0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>
        <v>8059.2000000000007</v>
      </c>
      <c r="C37" s="22">
        <v>2014.8000000000002</v>
      </c>
      <c r="D37" s="7">
        <v>0</v>
      </c>
      <c r="E37" s="7">
        <v>1125</v>
      </c>
      <c r="G37" s="31"/>
      <c r="H37" s="31"/>
      <c r="I37" s="31"/>
      <c r="J37" s="31"/>
      <c r="K37" s="31"/>
      <c r="L37" s="31"/>
      <c r="N37" s="20">
        <f t="shared" si="10"/>
        <v>11199</v>
      </c>
      <c r="O37" s="10">
        <f t="shared" si="5"/>
        <v>34353</v>
      </c>
      <c r="P37" s="33">
        <f t="shared" si="6"/>
        <v>0</v>
      </c>
      <c r="Q37" s="36">
        <f t="shared" si="1"/>
        <v>0</v>
      </c>
      <c r="R37" s="34">
        <f t="shared" si="4"/>
        <v>9184.2000000000007</v>
      </c>
      <c r="S37" s="10">
        <f t="shared" si="7"/>
        <v>28463.4</v>
      </c>
      <c r="T37" s="33">
        <f t="shared" si="8"/>
        <v>0</v>
      </c>
      <c r="U37" s="36">
        <f t="shared" si="2"/>
        <v>0</v>
      </c>
      <c r="V37" s="38">
        <f t="shared" si="9"/>
        <v>0</v>
      </c>
      <c r="W37" s="36">
        <f t="shared" si="3"/>
        <v>0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>
        <v>10581.6</v>
      </c>
      <c r="C38" s="22">
        <v>2645.4</v>
      </c>
      <c r="D38" s="7">
        <v>0</v>
      </c>
      <c r="E38" s="7">
        <v>702</v>
      </c>
      <c r="G38" s="31"/>
      <c r="H38" s="31"/>
      <c r="I38" s="31"/>
      <c r="J38" s="31"/>
      <c r="K38" s="31"/>
      <c r="L38" s="31"/>
      <c r="N38" s="20">
        <f t="shared" si="10"/>
        <v>13929</v>
      </c>
      <c r="O38" s="10">
        <f t="shared" si="5"/>
        <v>48282</v>
      </c>
      <c r="P38" s="33">
        <f t="shared" si="6"/>
        <v>0</v>
      </c>
      <c r="Q38" s="36">
        <f t="shared" si="1"/>
        <v>0</v>
      </c>
      <c r="R38" s="34">
        <f t="shared" si="4"/>
        <v>11283.6</v>
      </c>
      <c r="S38" s="10">
        <f t="shared" si="7"/>
        <v>39747</v>
      </c>
      <c r="T38" s="33">
        <f t="shared" si="8"/>
        <v>0</v>
      </c>
      <c r="U38" s="36">
        <f t="shared" si="2"/>
        <v>0</v>
      </c>
      <c r="V38" s="38">
        <f t="shared" si="9"/>
        <v>0</v>
      </c>
      <c r="W38" s="36">
        <f t="shared" si="3"/>
        <v>0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>
        <v>9607.2000000000007</v>
      </c>
      <c r="C39" s="22">
        <v>2401.8000000000002</v>
      </c>
      <c r="D39" s="7">
        <v>0</v>
      </c>
      <c r="E39" s="7">
        <v>567</v>
      </c>
      <c r="G39" s="31"/>
      <c r="H39" s="31"/>
      <c r="I39" s="31"/>
      <c r="J39" s="31"/>
      <c r="K39" s="31"/>
      <c r="L39" s="31"/>
      <c r="N39" s="20">
        <f t="shared" si="10"/>
        <v>12576</v>
      </c>
      <c r="O39" s="10">
        <f t="shared" si="5"/>
        <v>60858</v>
      </c>
      <c r="P39" s="33">
        <f t="shared" si="6"/>
        <v>0</v>
      </c>
      <c r="Q39" s="36">
        <f t="shared" si="1"/>
        <v>0</v>
      </c>
      <c r="R39" s="34">
        <f t="shared" si="4"/>
        <v>10174.200000000001</v>
      </c>
      <c r="S39" s="10">
        <f t="shared" si="7"/>
        <v>49921.2</v>
      </c>
      <c r="T39" s="33">
        <f t="shared" si="8"/>
        <v>0</v>
      </c>
      <c r="U39" s="36">
        <f t="shared" si="2"/>
        <v>0</v>
      </c>
      <c r="V39" s="38">
        <f t="shared" si="9"/>
        <v>0</v>
      </c>
      <c r="W39" s="36">
        <f t="shared" si="3"/>
        <v>0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>
        <v>13581.6</v>
      </c>
      <c r="C40" s="22">
        <v>3395.4</v>
      </c>
      <c r="D40" s="7">
        <v>0</v>
      </c>
      <c r="E40" s="7">
        <v>702</v>
      </c>
      <c r="G40" s="31"/>
      <c r="H40" s="31"/>
      <c r="I40" s="31"/>
      <c r="J40" s="31"/>
      <c r="K40" s="31"/>
      <c r="L40" s="31"/>
      <c r="N40" s="20">
        <f t="shared" si="10"/>
        <v>17679</v>
      </c>
      <c r="O40" s="10">
        <f t="shared" si="5"/>
        <v>78537</v>
      </c>
      <c r="P40" s="33">
        <f t="shared" si="6"/>
        <v>0</v>
      </c>
      <c r="Q40" s="36">
        <f t="shared" si="1"/>
        <v>0</v>
      </c>
      <c r="R40" s="34">
        <f t="shared" si="4"/>
        <v>14283.6</v>
      </c>
      <c r="S40" s="10">
        <f t="shared" si="7"/>
        <v>64204.799999999996</v>
      </c>
      <c r="T40" s="33">
        <f t="shared" si="8"/>
        <v>0</v>
      </c>
      <c r="U40" s="36">
        <f t="shared" si="2"/>
        <v>0</v>
      </c>
      <c r="V40" s="38">
        <f t="shared" si="9"/>
        <v>0</v>
      </c>
      <c r="W40" s="36">
        <f t="shared" si="3"/>
        <v>0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>
        <v>11611.2</v>
      </c>
      <c r="C41" s="22">
        <v>2902.8</v>
      </c>
      <c r="D41" s="7">
        <v>0</v>
      </c>
      <c r="E41" s="7">
        <v>594</v>
      </c>
      <c r="G41" s="31"/>
      <c r="H41" s="31"/>
      <c r="I41" s="31"/>
      <c r="J41" s="31"/>
      <c r="K41" s="31"/>
      <c r="L41" s="31"/>
      <c r="N41" s="20">
        <f t="shared" si="10"/>
        <v>15108</v>
      </c>
      <c r="O41" s="10">
        <f t="shared" si="5"/>
        <v>93645</v>
      </c>
      <c r="P41" s="33">
        <f t="shared" si="6"/>
        <v>0</v>
      </c>
      <c r="Q41" s="36">
        <f t="shared" si="1"/>
        <v>0</v>
      </c>
      <c r="R41" s="34">
        <f t="shared" si="4"/>
        <v>12205.2</v>
      </c>
      <c r="S41" s="10">
        <f t="shared" si="7"/>
        <v>76410</v>
      </c>
      <c r="T41" s="33">
        <f t="shared" si="8"/>
        <v>0</v>
      </c>
      <c r="U41" s="36">
        <f t="shared" si="2"/>
        <v>0</v>
      </c>
      <c r="V41" s="38">
        <f t="shared" si="9"/>
        <v>0</v>
      </c>
      <c r="W41" s="36">
        <f t="shared" si="3"/>
        <v>0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>
        <v>13341.6</v>
      </c>
      <c r="C42" s="22">
        <v>3335.4</v>
      </c>
      <c r="D42" s="7">
        <v>0</v>
      </c>
      <c r="E42" s="7">
        <v>504</v>
      </c>
      <c r="G42" s="31"/>
      <c r="H42" s="31"/>
      <c r="I42" s="31"/>
      <c r="J42" s="31"/>
      <c r="K42" s="31"/>
      <c r="L42" s="31"/>
      <c r="N42" s="20">
        <f t="shared" si="10"/>
        <v>17181</v>
      </c>
      <c r="O42" s="10">
        <f t="shared" si="5"/>
        <v>110826</v>
      </c>
      <c r="P42" s="33">
        <f t="shared" si="6"/>
        <v>0</v>
      </c>
      <c r="Q42" s="36">
        <f t="shared" si="1"/>
        <v>0</v>
      </c>
      <c r="R42" s="34">
        <f t="shared" si="4"/>
        <v>13845.6</v>
      </c>
      <c r="S42" s="10">
        <f t="shared" si="7"/>
        <v>90255.6</v>
      </c>
      <c r="T42" s="33">
        <f t="shared" si="8"/>
        <v>0</v>
      </c>
      <c r="U42" s="36">
        <f t="shared" si="2"/>
        <v>0</v>
      </c>
      <c r="V42" s="38">
        <f t="shared" si="9"/>
        <v>0</v>
      </c>
      <c r="W42" s="36">
        <f t="shared" si="3"/>
        <v>0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>
        <v>13716</v>
      </c>
      <c r="C43" s="22">
        <v>3429</v>
      </c>
      <c r="D43" s="7">
        <v>0</v>
      </c>
      <c r="E43" s="7">
        <v>432</v>
      </c>
      <c r="G43" s="31"/>
      <c r="H43" s="31"/>
      <c r="I43" s="31"/>
      <c r="J43" s="31"/>
      <c r="K43" s="31"/>
      <c r="L43" s="31"/>
      <c r="N43" s="20">
        <f t="shared" si="10"/>
        <v>17577</v>
      </c>
      <c r="O43" s="10">
        <f t="shared" si="5"/>
        <v>128403</v>
      </c>
      <c r="P43" s="33">
        <f t="shared" si="6"/>
        <v>0</v>
      </c>
      <c r="Q43" s="36">
        <f t="shared" si="1"/>
        <v>0</v>
      </c>
      <c r="R43" s="34">
        <f t="shared" si="4"/>
        <v>14148</v>
      </c>
      <c r="S43" s="10">
        <f t="shared" si="7"/>
        <v>104403.6</v>
      </c>
      <c r="T43" s="33">
        <f t="shared" si="8"/>
        <v>0</v>
      </c>
      <c r="U43" s="36">
        <f t="shared" si="2"/>
        <v>0</v>
      </c>
      <c r="V43" s="38">
        <f t="shared" si="9"/>
        <v>0</v>
      </c>
      <c r="W43" s="36">
        <f t="shared" si="3"/>
        <v>0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>
        <v>14956</v>
      </c>
      <c r="C44" s="22">
        <v>3739</v>
      </c>
      <c r="D44" s="7">
        <v>0</v>
      </c>
      <c r="E44" s="7">
        <v>1593</v>
      </c>
      <c r="G44" s="31"/>
      <c r="H44" s="31"/>
      <c r="I44" s="31"/>
      <c r="J44" s="31"/>
      <c r="K44" s="31"/>
      <c r="L44" s="31"/>
      <c r="N44" s="20">
        <f t="shared" si="10"/>
        <v>20288</v>
      </c>
      <c r="O44" s="10">
        <f t="shared" si="5"/>
        <v>148691</v>
      </c>
      <c r="P44" s="33">
        <f t="shared" si="6"/>
        <v>0</v>
      </c>
      <c r="Q44" s="36">
        <f t="shared" si="1"/>
        <v>0</v>
      </c>
      <c r="R44" s="34">
        <f t="shared" si="4"/>
        <v>16549</v>
      </c>
      <c r="S44" s="10">
        <f t="shared" si="7"/>
        <v>120952.6</v>
      </c>
      <c r="T44" s="33">
        <f t="shared" si="8"/>
        <v>0</v>
      </c>
      <c r="U44" s="36">
        <f t="shared" si="2"/>
        <v>0</v>
      </c>
      <c r="V44" s="38">
        <f t="shared" si="9"/>
        <v>0</v>
      </c>
      <c r="W44" s="36">
        <f t="shared" si="3"/>
        <v>0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>
        <v>15890.400000000001</v>
      </c>
      <c r="C45" s="22">
        <v>3972.6000000000004</v>
      </c>
      <c r="D45" s="7">
        <v>0</v>
      </c>
      <c r="E45" s="7">
        <v>2549</v>
      </c>
      <c r="G45" s="31"/>
      <c r="H45" s="31"/>
      <c r="I45" s="31"/>
      <c r="J45" s="31"/>
      <c r="K45" s="31"/>
      <c r="L45" s="31"/>
      <c r="N45" s="20">
        <f t="shared" si="10"/>
        <v>22412</v>
      </c>
      <c r="O45" s="10">
        <f t="shared" si="5"/>
        <v>171103</v>
      </c>
      <c r="P45" s="33">
        <f t="shared" si="6"/>
        <v>0</v>
      </c>
      <c r="Q45" s="36">
        <f t="shared" si="1"/>
        <v>0</v>
      </c>
      <c r="R45" s="34">
        <f t="shared" si="4"/>
        <v>18439.400000000001</v>
      </c>
      <c r="S45" s="10">
        <f t="shared" si="7"/>
        <v>139392</v>
      </c>
      <c r="T45" s="33">
        <f t="shared" si="8"/>
        <v>0</v>
      </c>
      <c r="U45" s="36">
        <f t="shared" si="2"/>
        <v>0</v>
      </c>
      <c r="V45" s="38">
        <f t="shared" si="9"/>
        <v>0</v>
      </c>
      <c r="W45" s="36">
        <f t="shared" si="3"/>
        <v>0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>
        <v>17056.8</v>
      </c>
      <c r="C46" s="22">
        <v>4264.2</v>
      </c>
      <c r="D46" s="7">
        <v>0</v>
      </c>
      <c r="E46" s="7">
        <v>3402</v>
      </c>
      <c r="G46" s="31"/>
      <c r="H46" s="31"/>
      <c r="I46" s="31"/>
      <c r="J46" s="31"/>
      <c r="K46" s="31"/>
      <c r="L46" s="31"/>
      <c r="N46" s="20">
        <f t="shared" si="10"/>
        <v>24723</v>
      </c>
      <c r="O46" s="10">
        <f t="shared" si="5"/>
        <v>190633</v>
      </c>
      <c r="P46" s="33">
        <f t="shared" si="6"/>
        <v>0</v>
      </c>
      <c r="Q46" s="36">
        <f t="shared" si="1"/>
        <v>0</v>
      </c>
      <c r="R46" s="34">
        <f t="shared" si="4"/>
        <v>20458.8</v>
      </c>
      <c r="S46" s="10">
        <f t="shared" si="7"/>
        <v>155504.4</v>
      </c>
      <c r="T46" s="33">
        <f t="shared" si="8"/>
        <v>0</v>
      </c>
      <c r="U46" s="36">
        <f t="shared" si="2"/>
        <v>0</v>
      </c>
      <c r="V46" s="38">
        <f t="shared" si="9"/>
        <v>0</v>
      </c>
      <c r="W46" s="36">
        <f t="shared" si="3"/>
        <v>0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>
        <v>17095.2</v>
      </c>
      <c r="C47" s="22">
        <v>4273.8</v>
      </c>
      <c r="D47" s="7">
        <v>0</v>
      </c>
      <c r="E47" s="7">
        <v>3537</v>
      </c>
      <c r="G47" s="31"/>
      <c r="H47" s="31"/>
      <c r="I47" s="31"/>
      <c r="J47" s="31"/>
      <c r="K47" s="31"/>
      <c r="L47" s="31"/>
      <c r="N47" s="20">
        <f t="shared" si="10"/>
        <v>24906</v>
      </c>
      <c r="O47" s="10">
        <f t="shared" si="5"/>
        <v>208192</v>
      </c>
      <c r="P47" s="33">
        <f t="shared" si="6"/>
        <v>0</v>
      </c>
      <c r="Q47" s="36">
        <f t="shared" si="1"/>
        <v>0</v>
      </c>
      <c r="R47" s="34">
        <f t="shared" si="4"/>
        <v>20632.2</v>
      </c>
      <c r="S47" s="10">
        <f t="shared" si="7"/>
        <v>169929</v>
      </c>
      <c r="T47" s="33">
        <f t="shared" si="8"/>
        <v>0</v>
      </c>
      <c r="U47" s="36">
        <f t="shared" si="2"/>
        <v>0</v>
      </c>
      <c r="V47" s="38">
        <f t="shared" si="9"/>
        <v>0</v>
      </c>
      <c r="W47" s="36">
        <f t="shared" si="3"/>
        <v>0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>
        <v>19188.8</v>
      </c>
      <c r="C48" s="22">
        <v>4797.2</v>
      </c>
      <c r="D48" s="7">
        <v>0</v>
      </c>
      <c r="E48" s="7">
        <v>3087</v>
      </c>
      <c r="G48" s="31"/>
      <c r="H48" s="31"/>
      <c r="I48" s="31"/>
      <c r="J48" s="31"/>
      <c r="K48" s="31"/>
      <c r="L48" s="31"/>
      <c r="N48" s="20">
        <f t="shared" si="10"/>
        <v>27073</v>
      </c>
      <c r="O48" s="10">
        <f t="shared" si="5"/>
        <v>224651</v>
      </c>
      <c r="P48" s="33">
        <f t="shared" si="6"/>
        <v>0</v>
      </c>
      <c r="Q48" s="36">
        <f t="shared" si="1"/>
        <v>0</v>
      </c>
      <c r="R48" s="34">
        <f t="shared" si="4"/>
        <v>22275.8</v>
      </c>
      <c r="S48" s="10">
        <f t="shared" si="7"/>
        <v>183479.6</v>
      </c>
      <c r="T48" s="33">
        <f t="shared" si="8"/>
        <v>0</v>
      </c>
      <c r="U48" s="36">
        <f t="shared" si="2"/>
        <v>0</v>
      </c>
      <c r="V48" s="38">
        <f t="shared" si="9"/>
        <v>0</v>
      </c>
      <c r="W48" s="36">
        <f t="shared" si="3"/>
        <v>0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>
        <v>18861.600000000002</v>
      </c>
      <c r="C49" s="22">
        <v>4715.4000000000005</v>
      </c>
      <c r="D49" s="7">
        <v>0</v>
      </c>
      <c r="E49" s="7">
        <v>972</v>
      </c>
      <c r="G49" s="31"/>
      <c r="H49" s="31"/>
      <c r="I49" s="31"/>
      <c r="J49" s="31"/>
      <c r="K49" s="31"/>
      <c r="L49" s="31"/>
      <c r="N49" s="20">
        <f t="shared" si="10"/>
        <v>24549.000000000004</v>
      </c>
      <c r="O49" s="10">
        <f t="shared" si="5"/>
        <v>238001</v>
      </c>
      <c r="P49" s="33">
        <f t="shared" si="6"/>
        <v>0</v>
      </c>
      <c r="Q49" s="36">
        <f t="shared" si="1"/>
        <v>0</v>
      </c>
      <c r="R49" s="34">
        <f t="shared" si="4"/>
        <v>19833.600000000002</v>
      </c>
      <c r="S49" s="10">
        <f t="shared" si="7"/>
        <v>194129</v>
      </c>
      <c r="T49" s="33">
        <f t="shared" si="8"/>
        <v>0</v>
      </c>
      <c r="U49" s="36">
        <f t="shared" si="2"/>
        <v>0</v>
      </c>
      <c r="V49" s="38">
        <f t="shared" si="9"/>
        <v>0</v>
      </c>
      <c r="W49" s="36">
        <f t="shared" si="3"/>
        <v>0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>
        <v>13599</v>
      </c>
      <c r="C50" s="22">
        <v>2716</v>
      </c>
      <c r="D50" s="7">
        <v>0</v>
      </c>
      <c r="E50" s="7">
        <v>891</v>
      </c>
      <c r="G50" s="31"/>
      <c r="H50" s="31"/>
      <c r="I50" s="31"/>
      <c r="J50" s="31"/>
      <c r="K50" s="31"/>
      <c r="L50" s="31"/>
      <c r="N50" s="20">
        <f t="shared" si="10"/>
        <v>17206</v>
      </c>
      <c r="O50" s="10">
        <f t="shared" si="5"/>
        <v>241278</v>
      </c>
      <c r="P50" s="33">
        <f t="shared" si="6"/>
        <v>0</v>
      </c>
      <c r="Q50" s="36">
        <f t="shared" si="1"/>
        <v>0</v>
      </c>
      <c r="R50" s="34">
        <f t="shared" si="4"/>
        <v>14490</v>
      </c>
      <c r="S50" s="10">
        <f t="shared" si="7"/>
        <v>197335.4</v>
      </c>
      <c r="T50" s="33">
        <f t="shared" si="8"/>
        <v>0</v>
      </c>
      <c r="U50" s="36">
        <f t="shared" si="2"/>
        <v>0</v>
      </c>
      <c r="V50" s="38">
        <f t="shared" si="9"/>
        <v>0</v>
      </c>
      <c r="W50" s="36">
        <f t="shared" si="3"/>
        <v>0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>
        <v>15210</v>
      </c>
      <c r="C51" s="22">
        <v>3106</v>
      </c>
      <c r="D51" s="7">
        <v>0</v>
      </c>
      <c r="E51" s="7">
        <v>450</v>
      </c>
      <c r="G51" s="31"/>
      <c r="H51" s="31"/>
      <c r="I51" s="31"/>
      <c r="J51" s="31"/>
      <c r="K51" s="31"/>
      <c r="L51" s="31"/>
      <c r="N51" s="20">
        <f t="shared" si="10"/>
        <v>18766</v>
      </c>
      <c r="O51" s="10">
        <f t="shared" si="5"/>
        <v>247468</v>
      </c>
      <c r="P51" s="33">
        <f t="shared" si="6"/>
        <v>0</v>
      </c>
      <c r="Q51" s="36">
        <f t="shared" si="1"/>
        <v>0</v>
      </c>
      <c r="R51" s="34">
        <f t="shared" si="4"/>
        <v>15660</v>
      </c>
      <c r="S51" s="10">
        <f t="shared" si="7"/>
        <v>202821.19999999998</v>
      </c>
      <c r="T51" s="33">
        <f t="shared" si="8"/>
        <v>0</v>
      </c>
      <c r="U51" s="36">
        <f t="shared" si="2"/>
        <v>0</v>
      </c>
      <c r="V51" s="38">
        <f t="shared" si="9"/>
        <v>0</v>
      </c>
      <c r="W51" s="36">
        <f t="shared" si="3"/>
        <v>0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>
        <v>5085</v>
      </c>
      <c r="C52" s="22">
        <v>2180</v>
      </c>
      <c r="D52" s="7">
        <v>0</v>
      </c>
      <c r="E52" s="7">
        <v>297</v>
      </c>
      <c r="G52" s="31"/>
      <c r="H52" s="31"/>
      <c r="I52" s="31"/>
      <c r="J52" s="31"/>
      <c r="K52" s="31"/>
      <c r="L52" s="31"/>
      <c r="N52" s="20">
        <f t="shared" si="10"/>
        <v>7562</v>
      </c>
      <c r="O52" s="10">
        <f t="shared" si="5"/>
        <v>237351</v>
      </c>
      <c r="P52" s="33">
        <f t="shared" si="6"/>
        <v>0</v>
      </c>
      <c r="Q52" s="36">
        <f t="shared" si="1"/>
        <v>0</v>
      </c>
      <c r="R52" s="34">
        <f t="shared" si="4"/>
        <v>5382</v>
      </c>
      <c r="S52" s="10">
        <f t="shared" si="7"/>
        <v>193919.6</v>
      </c>
      <c r="T52" s="33">
        <f t="shared" si="8"/>
        <v>0</v>
      </c>
      <c r="U52" s="36">
        <f t="shared" si="2"/>
        <v>0</v>
      </c>
      <c r="V52" s="38">
        <f t="shared" si="9"/>
        <v>0</v>
      </c>
      <c r="W52" s="36">
        <f t="shared" si="3"/>
        <v>0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>
        <v>269</v>
      </c>
      <c r="C53" s="22">
        <v>1489</v>
      </c>
      <c r="D53" s="7">
        <v>0</v>
      </c>
      <c r="E53" s="7">
        <v>0</v>
      </c>
      <c r="G53" s="31"/>
      <c r="H53" s="31"/>
      <c r="I53" s="31"/>
      <c r="J53" s="31"/>
      <c r="K53" s="31"/>
      <c r="L53" s="31"/>
      <c r="N53" s="20">
        <f t="shared" si="10"/>
        <v>1758</v>
      </c>
      <c r="O53" s="10">
        <f t="shared" si="5"/>
        <v>224001</v>
      </c>
      <c r="P53" s="33">
        <f t="shared" si="6"/>
        <v>0</v>
      </c>
      <c r="Q53" s="36">
        <f t="shared" si="1"/>
        <v>0</v>
      </c>
      <c r="R53" s="34">
        <f t="shared" si="4"/>
        <v>269</v>
      </c>
      <c r="S53" s="10">
        <f t="shared" si="7"/>
        <v>181983.4</v>
      </c>
      <c r="T53" s="33">
        <f t="shared" si="8"/>
        <v>0</v>
      </c>
      <c r="U53" s="36">
        <f t="shared" si="2"/>
        <v>0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>
        <v>227</v>
      </c>
      <c r="C54" s="22">
        <v>1666</v>
      </c>
      <c r="D54" s="7">
        <v>0</v>
      </c>
      <c r="E54" s="7">
        <v>0</v>
      </c>
      <c r="G54" s="31"/>
      <c r="H54" s="31"/>
      <c r="I54" s="31"/>
      <c r="J54" s="31"/>
      <c r="K54" s="31"/>
      <c r="L54" s="31"/>
      <c r="N54" s="20">
        <f t="shared" si="10"/>
        <v>1893</v>
      </c>
      <c r="O54" s="10">
        <f t="shared" si="5"/>
        <v>208713</v>
      </c>
      <c r="P54" s="33">
        <f t="shared" si="6"/>
        <v>0</v>
      </c>
      <c r="Q54" s="36">
        <f t="shared" si="1"/>
        <v>0</v>
      </c>
      <c r="R54" s="34">
        <f t="shared" si="4"/>
        <v>227</v>
      </c>
      <c r="S54" s="10">
        <f t="shared" si="7"/>
        <v>168364.79999999999</v>
      </c>
      <c r="T54" s="33">
        <f t="shared" si="8"/>
        <v>0</v>
      </c>
      <c r="U54" s="36">
        <f t="shared" si="2"/>
        <v>0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>
        <v>243</v>
      </c>
      <c r="C55" s="22">
        <v>1743</v>
      </c>
      <c r="D55" s="7">
        <v>0</v>
      </c>
      <c r="E55" s="7">
        <v>0</v>
      </c>
      <c r="G55" s="31"/>
      <c r="H55" s="31"/>
      <c r="I55" s="31"/>
      <c r="J55" s="31"/>
      <c r="K55" s="31"/>
      <c r="L55" s="31"/>
      <c r="N55" s="20">
        <f t="shared" si="10"/>
        <v>1986</v>
      </c>
      <c r="O55" s="10">
        <f t="shared" si="5"/>
        <v>193122</v>
      </c>
      <c r="P55" s="33">
        <f t="shared" si="6"/>
        <v>0</v>
      </c>
      <c r="Q55" s="36">
        <f t="shared" si="1"/>
        <v>0</v>
      </c>
      <c r="R55" s="34">
        <f t="shared" si="4"/>
        <v>243</v>
      </c>
      <c r="S55" s="10">
        <f t="shared" si="7"/>
        <v>154459.79999999999</v>
      </c>
      <c r="T55" s="33">
        <f t="shared" si="8"/>
        <v>0</v>
      </c>
      <c r="U55" s="36">
        <f t="shared" si="2"/>
        <v>0</v>
      </c>
      <c r="V55" s="38">
        <f t="shared" si="9"/>
        <v>0</v>
      </c>
      <c r="W55" s="36">
        <f t="shared" si="3"/>
        <v>0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689</v>
      </c>
      <c r="C56" s="22">
        <v>1880</v>
      </c>
      <c r="D56" s="7">
        <v>0</v>
      </c>
      <c r="E56" s="7">
        <v>0</v>
      </c>
      <c r="G56" s="31"/>
      <c r="H56" s="31"/>
      <c r="I56" s="31"/>
      <c r="J56" s="31"/>
      <c r="K56" s="31"/>
      <c r="L56" s="31"/>
      <c r="N56" s="20">
        <f t="shared" si="10"/>
        <v>2569</v>
      </c>
      <c r="O56" s="10">
        <f t="shared" si="5"/>
        <v>175403</v>
      </c>
      <c r="P56" s="33">
        <f t="shared" si="6"/>
        <v>0</v>
      </c>
      <c r="Q56" s="36">
        <f t="shared" si="1"/>
        <v>0</v>
      </c>
      <c r="R56" s="34">
        <f t="shared" si="4"/>
        <v>689</v>
      </c>
      <c r="S56" s="10">
        <f t="shared" si="7"/>
        <v>138599.79999999999</v>
      </c>
      <c r="T56" s="33">
        <f t="shared" si="8"/>
        <v>0</v>
      </c>
      <c r="U56" s="36">
        <f t="shared" si="2"/>
        <v>0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674</v>
      </c>
      <c r="C57" s="22">
        <v>1793</v>
      </c>
      <c r="D57" s="7">
        <v>0</v>
      </c>
      <c r="E57" s="7">
        <v>0</v>
      </c>
      <c r="G57" s="31"/>
      <c r="H57" s="31"/>
      <c r="I57" s="31"/>
      <c r="J57" s="31"/>
      <c r="K57" s="31"/>
      <c r="L57" s="31"/>
      <c r="N57" s="20">
        <f t="shared" si="10"/>
        <v>2467</v>
      </c>
      <c r="O57" s="10">
        <f t="shared" si="5"/>
        <v>155458</v>
      </c>
      <c r="P57" s="33">
        <f t="shared" si="6"/>
        <v>0</v>
      </c>
      <c r="Q57" s="36">
        <f t="shared" si="1"/>
        <v>0</v>
      </c>
      <c r="R57" s="34">
        <f t="shared" si="4"/>
        <v>674</v>
      </c>
      <c r="S57" s="10">
        <f t="shared" si="7"/>
        <v>120834.40000000001</v>
      </c>
      <c r="T57" s="33">
        <f t="shared" si="8"/>
        <v>0</v>
      </c>
      <c r="U57" s="36">
        <f t="shared" si="2"/>
        <v>0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1469</v>
      </c>
      <c r="C58" s="29">
        <v>2063</v>
      </c>
      <c r="D58" s="7">
        <v>0</v>
      </c>
      <c r="E58" s="7">
        <v>981</v>
      </c>
      <c r="G58" s="31"/>
      <c r="H58" s="31"/>
      <c r="I58" s="31"/>
      <c r="J58" s="31"/>
      <c r="K58" s="31"/>
      <c r="L58" s="31"/>
      <c r="N58" s="20">
        <f t="shared" si="10"/>
        <v>4513</v>
      </c>
      <c r="O58" s="10">
        <f t="shared" si="5"/>
        <v>135248</v>
      </c>
      <c r="P58" s="33">
        <f t="shared" ref="P58:P63" si="11">SUM(G47:H58)</f>
        <v>0</v>
      </c>
      <c r="Q58" s="36">
        <f t="shared" si="1"/>
        <v>0</v>
      </c>
      <c r="R58" s="34">
        <f t="shared" si="4"/>
        <v>2450</v>
      </c>
      <c r="S58" s="10">
        <f t="shared" ref="S58:S63" si="12">SUM(R47:R58)</f>
        <v>102825.60000000001</v>
      </c>
      <c r="T58" s="33">
        <f t="shared" si="8"/>
        <v>0</v>
      </c>
      <c r="U58" s="36">
        <f t="shared" si="2"/>
        <v>0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4613</v>
      </c>
      <c r="C59" s="29">
        <v>1290</v>
      </c>
      <c r="D59" s="7">
        <v>0</v>
      </c>
      <c r="E59" s="7">
        <v>4743</v>
      </c>
      <c r="G59" s="31"/>
      <c r="H59" s="31"/>
      <c r="I59" s="31"/>
      <c r="J59" s="31"/>
      <c r="K59" s="31"/>
      <c r="L59" s="31"/>
      <c r="N59" s="20">
        <f>SUM(B59:E59)</f>
        <v>10646</v>
      </c>
      <c r="O59" s="10">
        <f>SUM(N48:N59)</f>
        <v>120988</v>
      </c>
      <c r="P59" s="33">
        <f t="shared" si="11"/>
        <v>0</v>
      </c>
      <c r="Q59" s="36">
        <f>(P59*1000000)/O59</f>
        <v>0</v>
      </c>
      <c r="R59" s="34">
        <f>SUM(B59,D59:E59)</f>
        <v>9356</v>
      </c>
      <c r="S59" s="10">
        <f t="shared" si="12"/>
        <v>91549.4</v>
      </c>
      <c r="T59" s="33">
        <f>SUM(G48:H59)</f>
        <v>0</v>
      </c>
      <c r="U59" s="36">
        <f>(T59*1000000)/S59</f>
        <v>0</v>
      </c>
      <c r="V59" s="38">
        <f>SUM(G48:G59)</f>
        <v>0</v>
      </c>
      <c r="W59" s="36">
        <f>(V59*100000)/O59</f>
        <v>0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3462.4</v>
      </c>
      <c r="C60" s="29">
        <v>865.6</v>
      </c>
      <c r="D60" s="7">
        <v>0</v>
      </c>
      <c r="E60" s="7">
        <v>12769</v>
      </c>
      <c r="G60" s="31"/>
      <c r="H60" s="31"/>
      <c r="I60" s="31"/>
      <c r="J60" s="31"/>
      <c r="K60" s="31"/>
      <c r="L60" s="31"/>
      <c r="N60" s="20">
        <f>SUM(B60:E60)</f>
        <v>17097</v>
      </c>
      <c r="O60" s="10">
        <f>SUM(N49:N60)</f>
        <v>111012</v>
      </c>
      <c r="P60" s="33">
        <f t="shared" si="11"/>
        <v>0</v>
      </c>
      <c r="Q60" s="36">
        <f>(P60*1000000)/O60</f>
        <v>0</v>
      </c>
      <c r="R60" s="34">
        <f>SUM(B60,D60:E60)</f>
        <v>16231.4</v>
      </c>
      <c r="S60" s="10">
        <f t="shared" si="12"/>
        <v>85505</v>
      </c>
      <c r="T60" s="33">
        <f>SUM(G49:H60)</f>
        <v>0</v>
      </c>
      <c r="U60" s="36">
        <f>(T60*1000000)/S60</f>
        <v>0</v>
      </c>
      <c r="V60" s="38">
        <f>SUM(G49:G60)</f>
        <v>0</v>
      </c>
      <c r="W60" s="36">
        <f>(V60*100000)/O60</f>
        <v>0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>
        <v>4816.8</v>
      </c>
      <c r="C61" s="29">
        <v>1204.2</v>
      </c>
      <c r="D61" s="7">
        <v>0</v>
      </c>
      <c r="E61" s="7">
        <v>12036</v>
      </c>
      <c r="G61" s="31"/>
      <c r="H61" s="31"/>
      <c r="I61" s="31"/>
      <c r="J61" s="31"/>
      <c r="K61" s="31"/>
      <c r="L61" s="31"/>
      <c r="N61" s="20">
        <f>SUM(B61:E61)</f>
        <v>18057</v>
      </c>
      <c r="O61" s="10">
        <f>SUM(N50:N61)</f>
        <v>104520</v>
      </c>
      <c r="P61" s="33">
        <f t="shared" si="11"/>
        <v>0</v>
      </c>
      <c r="Q61" s="36">
        <f>(P61*1000000)/O61</f>
        <v>0</v>
      </c>
      <c r="R61" s="34">
        <f>SUM(B61,D61:E61)</f>
        <v>16852.8</v>
      </c>
      <c r="S61" s="10">
        <f t="shared" si="12"/>
        <v>82524.2</v>
      </c>
      <c r="T61" s="33">
        <f>SUM(G50:H61)</f>
        <v>0</v>
      </c>
      <c r="U61" s="36">
        <f>(T61*1000000)/S61</f>
        <v>0</v>
      </c>
      <c r="V61" s="38">
        <f>SUM(G50:G61)</f>
        <v>0</v>
      </c>
      <c r="W61" s="36">
        <f>(V61*100000)/O61</f>
        <v>0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3093</v>
      </c>
      <c r="C62" s="29">
        <v>2190</v>
      </c>
      <c r="D62" s="7">
        <v>0</v>
      </c>
      <c r="E62" s="7">
        <v>576</v>
      </c>
      <c r="G62" s="31"/>
      <c r="H62" s="31"/>
      <c r="I62" s="31"/>
      <c r="J62" s="31"/>
      <c r="K62" s="31"/>
      <c r="L62" s="31"/>
      <c r="N62" s="20">
        <f>SUM(B62:E62)</f>
        <v>5859</v>
      </c>
      <c r="O62" s="10">
        <f>SUM(N51:N62)</f>
        <v>93173</v>
      </c>
      <c r="P62" s="33">
        <f t="shared" si="11"/>
        <v>0</v>
      </c>
      <c r="Q62" s="36">
        <f>(P62*1000000)/O62</f>
        <v>0</v>
      </c>
      <c r="R62" s="34">
        <f>SUM(B62,D62:E62)</f>
        <v>3669</v>
      </c>
      <c r="S62" s="10">
        <f t="shared" si="12"/>
        <v>71703.199999999997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2295</v>
      </c>
      <c r="C63" s="29">
        <v>1702</v>
      </c>
      <c r="D63" s="7">
        <v>0</v>
      </c>
      <c r="E63" s="7">
        <v>72</v>
      </c>
      <c r="G63" s="31"/>
      <c r="H63" s="31"/>
      <c r="I63" s="31"/>
      <c r="J63" s="31"/>
      <c r="K63" s="31"/>
      <c r="L63" s="31"/>
      <c r="N63" s="20">
        <f>SUM(B63:E63)</f>
        <v>4069</v>
      </c>
      <c r="O63" s="10">
        <f>SUM(N52:N63)</f>
        <v>78476</v>
      </c>
      <c r="P63" s="33">
        <f t="shared" si="11"/>
        <v>0</v>
      </c>
      <c r="Q63" s="36">
        <f>(P63*1000000)/O63</f>
        <v>0</v>
      </c>
      <c r="R63" s="34">
        <f>SUM(B63,D63:E63)</f>
        <v>2367</v>
      </c>
      <c r="S63" s="10">
        <f t="shared" si="12"/>
        <v>58410.2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1606</v>
      </c>
      <c r="C64" s="29">
        <v>2043</v>
      </c>
      <c r="D64" s="7">
        <v>0</v>
      </c>
      <c r="E64" s="7">
        <v>0</v>
      </c>
      <c r="G64" s="31"/>
      <c r="H64" s="31"/>
      <c r="I64" s="31"/>
      <c r="J64" s="31"/>
      <c r="K64" s="31"/>
      <c r="L64" s="31"/>
      <c r="N64" s="20">
        <f t="shared" ref="N64:N65" si="13">SUM(B64:E64)</f>
        <v>3649</v>
      </c>
      <c r="O64" s="10">
        <f t="shared" ref="O64:O65" si="14">SUM(N53:N64)</f>
        <v>74563</v>
      </c>
      <c r="P64" s="33">
        <f t="shared" ref="P64:P65" si="15">SUM(G53:H64)</f>
        <v>0</v>
      </c>
      <c r="Q64" s="36">
        <f t="shared" ref="Q64:Q65" si="16">(P64*1000000)/O64</f>
        <v>0</v>
      </c>
      <c r="R64" s="34">
        <f t="shared" ref="R64:R65" si="17">SUM(B64,D64:E64)</f>
        <v>1606</v>
      </c>
      <c r="S64" s="10">
        <f t="shared" ref="S64:S65" si="18">SUM(R53:R64)</f>
        <v>54634.2</v>
      </c>
      <c r="T64" s="33">
        <f t="shared" ref="T64:T65" si="19">SUM(G53:H64)</f>
        <v>0</v>
      </c>
      <c r="U64" s="36">
        <f t="shared" ref="U64:U65" si="20">(T64*1000000)/S64</f>
        <v>0</v>
      </c>
      <c r="V64" s="38">
        <f t="shared" ref="V64:V65" si="21">SUM(G53:G64)</f>
        <v>0</v>
      </c>
      <c r="W64" s="36">
        <f t="shared" ref="W64:W65" si="22">(V64*100000)/O64</f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814</v>
      </c>
      <c r="C65" s="29">
        <v>1740</v>
      </c>
      <c r="D65" s="7"/>
      <c r="E65" s="7"/>
      <c r="G65" s="31"/>
      <c r="H65" s="31"/>
      <c r="I65" s="31"/>
      <c r="J65" s="31"/>
      <c r="K65" s="31"/>
      <c r="L65" s="31"/>
      <c r="N65" s="20">
        <f t="shared" si="13"/>
        <v>2554</v>
      </c>
      <c r="O65" s="10">
        <f t="shared" si="14"/>
        <v>75359</v>
      </c>
      <c r="P65" s="33">
        <f t="shared" si="15"/>
        <v>0</v>
      </c>
      <c r="Q65" s="36">
        <f t="shared" si="16"/>
        <v>0</v>
      </c>
      <c r="R65" s="34">
        <f t="shared" si="17"/>
        <v>814</v>
      </c>
      <c r="S65" s="10">
        <f t="shared" si="18"/>
        <v>55179.199999999997</v>
      </c>
      <c r="T65" s="33">
        <f t="shared" si="19"/>
        <v>0</v>
      </c>
      <c r="U65" s="36">
        <f t="shared" si="20"/>
        <v>0</v>
      </c>
      <c r="V65" s="38">
        <f t="shared" si="21"/>
        <v>0</v>
      </c>
      <c r="W65" s="36">
        <f t="shared" si="22"/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1377</v>
      </c>
      <c r="C66" s="29">
        <v>1969</v>
      </c>
      <c r="D66" s="7"/>
      <c r="E66" s="7">
        <v>441</v>
      </c>
      <c r="G66" s="31"/>
      <c r="H66" s="31"/>
      <c r="I66" s="31"/>
      <c r="J66" s="31"/>
      <c r="K66" s="31"/>
      <c r="L66" s="31"/>
      <c r="N66" s="20">
        <f t="shared" ref="N66:N67" si="23">SUM(B66:E66)</f>
        <v>3787</v>
      </c>
      <c r="O66" s="10">
        <f t="shared" ref="O66:O67" si="24">SUM(N55:N66)</f>
        <v>77253</v>
      </c>
      <c r="P66" s="33">
        <f t="shared" ref="P66:P67" si="25">SUM(G55:H66)</f>
        <v>0</v>
      </c>
      <c r="Q66" s="36">
        <f t="shared" ref="Q66:Q67" si="26">(P66*1000000)/O66</f>
        <v>0</v>
      </c>
      <c r="R66" s="34">
        <f t="shared" ref="R66:R67" si="27">SUM(B66,D66:E66)</f>
        <v>1818</v>
      </c>
      <c r="S66" s="10">
        <f t="shared" ref="S66:S67" si="28">SUM(R55:R66)</f>
        <v>56770.2</v>
      </c>
      <c r="T66" s="33">
        <f t="shared" ref="T66:T67" si="29">SUM(G55:H66)</f>
        <v>0</v>
      </c>
      <c r="U66" s="36">
        <f t="shared" ref="U66:U67" si="30">(T66*1000000)/S66</f>
        <v>0</v>
      </c>
      <c r="V66" s="38">
        <f t="shared" ref="V66:V67" si="31">SUM(G55:G66)</f>
        <v>0</v>
      </c>
      <c r="W66" s="36">
        <f t="shared" ref="W66:W67" si="32">(V66*100000)/O66</f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4609</v>
      </c>
      <c r="C67" s="29">
        <v>2927</v>
      </c>
      <c r="D67" s="7">
        <v>319</v>
      </c>
      <c r="E67" s="7">
        <v>7227</v>
      </c>
      <c r="G67" s="31"/>
      <c r="H67" s="31"/>
      <c r="I67" s="31"/>
      <c r="J67" s="31"/>
      <c r="K67" s="31"/>
      <c r="L67" s="31">
        <v>1</v>
      </c>
      <c r="N67" s="20">
        <f t="shared" si="23"/>
        <v>15082</v>
      </c>
      <c r="O67" s="10">
        <f t="shared" si="24"/>
        <v>90349</v>
      </c>
      <c r="P67" s="33">
        <f t="shared" si="25"/>
        <v>0</v>
      </c>
      <c r="Q67" s="36">
        <f t="shared" si="26"/>
        <v>0</v>
      </c>
      <c r="R67" s="34">
        <f t="shared" si="27"/>
        <v>12155</v>
      </c>
      <c r="S67" s="10">
        <f t="shared" si="28"/>
        <v>68682.2</v>
      </c>
      <c r="T67" s="33">
        <f t="shared" si="29"/>
        <v>0</v>
      </c>
      <c r="U67" s="36">
        <f t="shared" si="30"/>
        <v>0</v>
      </c>
      <c r="V67" s="38">
        <f t="shared" si="31"/>
        <v>0</v>
      </c>
      <c r="W67" s="36">
        <f t="shared" si="32"/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3963</v>
      </c>
      <c r="C68" s="29">
        <v>2837</v>
      </c>
      <c r="D68" s="7">
        <v>264</v>
      </c>
      <c r="E68" s="7">
        <v>4788</v>
      </c>
      <c r="G68" s="31"/>
      <c r="H68" s="31"/>
      <c r="I68" s="31"/>
      <c r="J68" s="31"/>
      <c r="K68" s="31"/>
      <c r="L68" s="31"/>
      <c r="N68" s="20">
        <f t="shared" ref="N68:N69" si="33">SUM(B68:E68)</f>
        <v>11852</v>
      </c>
      <c r="O68" s="10">
        <f t="shared" ref="O68:O69" si="34">SUM(N57:N68)</f>
        <v>99632</v>
      </c>
      <c r="P68" s="33">
        <f t="shared" ref="P68:P69" si="35">SUM(G57:H68)</f>
        <v>0</v>
      </c>
      <c r="Q68" s="36">
        <f t="shared" ref="Q68:Q69" si="36">(P68*1000000)/O68</f>
        <v>0</v>
      </c>
      <c r="R68" s="34">
        <f t="shared" ref="R68:R69" si="37">SUM(B68,D68:E68)</f>
        <v>9015</v>
      </c>
      <c r="S68" s="10">
        <f t="shared" ref="S68:S69" si="38">SUM(R57:R68)</f>
        <v>77008.2</v>
      </c>
      <c r="T68" s="33">
        <f t="shared" ref="T68:T69" si="39">SUM(G57:H68)</f>
        <v>0</v>
      </c>
      <c r="U68" s="36">
        <f t="shared" ref="U68:U69" si="40">(T68*1000000)/S68</f>
        <v>0</v>
      </c>
      <c r="V68" s="38">
        <f t="shared" ref="V68:V69" si="41">SUM(G57:G68)</f>
        <v>0</v>
      </c>
      <c r="W68" s="36">
        <f t="shared" ref="W68:W69" si="42">(V68*100000)/O68</f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>
        <v>2048</v>
      </c>
      <c r="C69" s="29">
        <v>2716</v>
      </c>
      <c r="D69" s="7"/>
      <c r="E69" s="7">
        <v>783</v>
      </c>
      <c r="G69" s="31"/>
      <c r="H69" s="31"/>
      <c r="I69" s="31"/>
      <c r="J69" s="31"/>
      <c r="K69" s="31"/>
      <c r="L69" s="31"/>
      <c r="N69" s="20">
        <f t="shared" si="33"/>
        <v>5547</v>
      </c>
      <c r="O69" s="10">
        <f t="shared" si="34"/>
        <v>102712</v>
      </c>
      <c r="P69" s="33">
        <f t="shared" si="35"/>
        <v>0</v>
      </c>
      <c r="Q69" s="36">
        <f t="shared" si="36"/>
        <v>0</v>
      </c>
      <c r="R69" s="34">
        <f t="shared" si="37"/>
        <v>2831</v>
      </c>
      <c r="S69" s="10">
        <f t="shared" si="38"/>
        <v>79165.2</v>
      </c>
      <c r="T69" s="33">
        <f t="shared" si="39"/>
        <v>0</v>
      </c>
      <c r="U69" s="36">
        <f t="shared" si="40"/>
        <v>0</v>
      </c>
      <c r="V69" s="38">
        <f t="shared" si="41"/>
        <v>0</v>
      </c>
      <c r="W69" s="36">
        <f t="shared" si="42"/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>
        <v>4635</v>
      </c>
      <c r="C70" s="29">
        <v>2363</v>
      </c>
      <c r="D70" s="7">
        <v>207</v>
      </c>
      <c r="E70" s="7">
        <v>3834</v>
      </c>
      <c r="G70" s="31"/>
      <c r="H70" s="31"/>
      <c r="I70" s="31"/>
      <c r="J70" s="31"/>
      <c r="K70" s="31"/>
      <c r="L70" s="31"/>
      <c r="N70" s="20">
        <f t="shared" ref="N70:N71" si="43">SUM(B70:E70)</f>
        <v>11039</v>
      </c>
      <c r="O70" s="10">
        <f t="shared" ref="O70:O71" si="44">SUM(N59:N70)</f>
        <v>109238</v>
      </c>
      <c r="P70" s="33">
        <f t="shared" ref="P70:P71" si="45">SUM(G59:H70)</f>
        <v>0</v>
      </c>
      <c r="Q70" s="36">
        <f t="shared" ref="Q70:Q71" si="46">(P70*1000000)/O70</f>
        <v>0</v>
      </c>
      <c r="R70" s="34">
        <f t="shared" ref="R70:R71" si="47">SUM(B70,D70:E70)</f>
        <v>8676</v>
      </c>
      <c r="S70" s="10">
        <f t="shared" ref="S70:S71" si="48">SUM(R59:R70)</f>
        <v>85391.2</v>
      </c>
      <c r="T70" s="33">
        <f t="shared" ref="T70:T71" si="49">SUM(G59:H70)</f>
        <v>0</v>
      </c>
      <c r="U70" s="36">
        <f t="shared" ref="U70:U71" si="50">(T70*1000000)/S70</f>
        <v>0</v>
      </c>
      <c r="V70" s="38">
        <f t="shared" ref="V70:V71" si="51">SUM(G59:G70)</f>
        <v>0</v>
      </c>
      <c r="W70" s="36">
        <f t="shared" ref="W70:W71" si="52">(V70*100000)/O70</f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>
        <v>3906</v>
      </c>
      <c r="C71" s="29">
        <v>2117</v>
      </c>
      <c r="D71" s="7"/>
      <c r="E71" s="7">
        <v>6894</v>
      </c>
      <c r="G71" s="31"/>
      <c r="H71" s="31"/>
      <c r="I71" s="31"/>
      <c r="J71" s="31"/>
      <c r="K71" s="31"/>
      <c r="L71" s="31"/>
      <c r="N71" s="20">
        <f t="shared" si="43"/>
        <v>12917</v>
      </c>
      <c r="O71" s="10">
        <f t="shared" si="44"/>
        <v>111509</v>
      </c>
      <c r="P71" s="33">
        <f t="shared" si="45"/>
        <v>0</v>
      </c>
      <c r="Q71" s="36">
        <f t="shared" si="46"/>
        <v>0</v>
      </c>
      <c r="R71" s="34">
        <f t="shared" si="47"/>
        <v>10800</v>
      </c>
      <c r="S71" s="10">
        <f t="shared" si="48"/>
        <v>86835.199999999997</v>
      </c>
      <c r="T71" s="33">
        <f t="shared" si="49"/>
        <v>0</v>
      </c>
      <c r="U71" s="36">
        <f t="shared" si="50"/>
        <v>0</v>
      </c>
      <c r="V71" s="38">
        <f t="shared" si="51"/>
        <v>0</v>
      </c>
      <c r="W71" s="36">
        <f t="shared" si="52"/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>
        <v>3647</v>
      </c>
      <c r="C72" s="29">
        <v>2467</v>
      </c>
      <c r="D72" s="7"/>
      <c r="E72" s="7">
        <v>16587</v>
      </c>
      <c r="G72" s="31"/>
      <c r="H72" s="31"/>
      <c r="I72" s="31"/>
      <c r="J72" s="31"/>
      <c r="K72" s="31"/>
      <c r="L72" s="31"/>
      <c r="N72" s="20">
        <f t="shared" ref="N72:N73" si="53">SUM(B72:E72)</f>
        <v>22701</v>
      </c>
      <c r="O72" s="10">
        <f t="shared" ref="O72:O73" si="54">SUM(N61:N72)</f>
        <v>117113</v>
      </c>
      <c r="P72" s="33">
        <f t="shared" ref="P72:P73" si="55">SUM(G61:H72)</f>
        <v>0</v>
      </c>
      <c r="Q72" s="36">
        <f t="shared" ref="Q72:Q73" si="56">(P72*1000000)/O72</f>
        <v>0</v>
      </c>
      <c r="R72" s="34">
        <f t="shared" ref="R72:R73" si="57">SUM(B72,D72:E72)</f>
        <v>20234</v>
      </c>
      <c r="S72" s="10">
        <f t="shared" ref="S72:S73" si="58">SUM(R61:R72)</f>
        <v>90837.8</v>
      </c>
      <c r="T72" s="33">
        <f t="shared" ref="T72:T73" si="59">SUM(G61:H72)</f>
        <v>0</v>
      </c>
      <c r="U72" s="36">
        <f t="shared" ref="U72:U73" si="60">(T72*1000000)/S72</f>
        <v>0</v>
      </c>
      <c r="V72" s="38">
        <f t="shared" ref="V72:V73" si="61">SUM(G61:G72)</f>
        <v>0</v>
      </c>
      <c r="W72" s="36">
        <f t="shared" ref="W72:W73" si="62">(V72*100000)/O72</f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5054</v>
      </c>
      <c r="C73" s="29">
        <v>2430</v>
      </c>
      <c r="D73" s="7"/>
      <c r="E73" s="7">
        <v>12969</v>
      </c>
      <c r="G73" s="31">
        <v>1</v>
      </c>
      <c r="H73" s="31"/>
      <c r="I73" s="31"/>
      <c r="J73" s="31"/>
      <c r="K73" s="31"/>
      <c r="L73" s="31"/>
      <c r="N73" s="20">
        <f t="shared" si="53"/>
        <v>20453</v>
      </c>
      <c r="O73" s="10">
        <f t="shared" si="54"/>
        <v>119509</v>
      </c>
      <c r="P73" s="33">
        <f t="shared" si="55"/>
        <v>1</v>
      </c>
      <c r="Q73" s="36">
        <f t="shared" si="56"/>
        <v>8.3675706432151546</v>
      </c>
      <c r="R73" s="34">
        <f t="shared" si="57"/>
        <v>18023</v>
      </c>
      <c r="S73" s="10">
        <f t="shared" si="58"/>
        <v>92008</v>
      </c>
      <c r="T73" s="33">
        <f t="shared" si="59"/>
        <v>1</v>
      </c>
      <c r="U73" s="36">
        <f t="shared" si="60"/>
        <v>10.868620119989567</v>
      </c>
      <c r="V73" s="38">
        <f t="shared" si="61"/>
        <v>1</v>
      </c>
      <c r="W73" s="36">
        <f t="shared" si="62"/>
        <v>0.83675706432151553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7389</v>
      </c>
      <c r="C74" s="29">
        <v>3031</v>
      </c>
      <c r="D74" s="7">
        <v>1248</v>
      </c>
      <c r="E74" s="7">
        <v>279</v>
      </c>
      <c r="G74" s="31">
        <v>1</v>
      </c>
      <c r="H74" s="31"/>
      <c r="I74" s="31"/>
      <c r="J74" s="31"/>
      <c r="K74" s="31"/>
      <c r="L74" s="31"/>
      <c r="N74" s="20">
        <f t="shared" ref="N74:N75" si="63">SUM(B74:E74)</f>
        <v>11947</v>
      </c>
      <c r="O74" s="10">
        <f t="shared" ref="O74:O75" si="64">SUM(N63:N74)</f>
        <v>125597</v>
      </c>
      <c r="P74" s="33">
        <f t="shared" ref="P74:P75" si="65">SUM(G63:H74)</f>
        <v>2</v>
      </c>
      <c r="Q74" s="36">
        <f t="shared" ref="Q74:Q75" si="66">(P74*1000000)/O74</f>
        <v>15.923947228038886</v>
      </c>
      <c r="R74" s="34">
        <f t="shared" ref="R74:R75" si="67">SUM(B74,D74:E74)</f>
        <v>8916</v>
      </c>
      <c r="S74" s="10">
        <f t="shared" ref="S74:S75" si="68">SUM(R63:R74)</f>
        <v>97255</v>
      </c>
      <c r="T74" s="33">
        <f t="shared" ref="T74:T75" si="69">SUM(G63:H74)</f>
        <v>2</v>
      </c>
      <c r="U74" s="36">
        <f t="shared" ref="U74:U75" si="70">(T74*1000000)/S74</f>
        <v>20.564495398694156</v>
      </c>
      <c r="V74" s="38">
        <f t="shared" ref="V74:V75" si="71">SUM(G63:G74)</f>
        <v>2</v>
      </c>
      <c r="W74" s="36">
        <f t="shared" ref="W74:W75" si="72">(V74*100000)/O74</f>
        <v>1.5923947228038886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7319</v>
      </c>
      <c r="C75" s="29">
        <v>2655</v>
      </c>
      <c r="D75" s="7">
        <v>2034</v>
      </c>
      <c r="E75" s="7">
        <v>801</v>
      </c>
      <c r="G75" s="31"/>
      <c r="H75" s="31"/>
      <c r="I75" s="31"/>
      <c r="J75" s="31"/>
      <c r="K75" s="31"/>
      <c r="L75" s="31"/>
      <c r="N75" s="20">
        <f t="shared" si="63"/>
        <v>12809</v>
      </c>
      <c r="O75" s="10">
        <f t="shared" si="64"/>
        <v>134337</v>
      </c>
      <c r="P75" s="33">
        <f t="shared" si="65"/>
        <v>2</v>
      </c>
      <c r="Q75" s="36">
        <f t="shared" si="66"/>
        <v>14.887931098654876</v>
      </c>
      <c r="R75" s="34">
        <f t="shared" si="67"/>
        <v>10154</v>
      </c>
      <c r="S75" s="10">
        <f t="shared" si="68"/>
        <v>105042</v>
      </c>
      <c r="T75" s="33">
        <f t="shared" si="69"/>
        <v>2</v>
      </c>
      <c r="U75" s="36">
        <f t="shared" si="70"/>
        <v>19.040003046400486</v>
      </c>
      <c r="V75" s="38">
        <f t="shared" si="71"/>
        <v>2</v>
      </c>
      <c r="W75" s="36">
        <f t="shared" si="72"/>
        <v>1.4887931098654876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7951</v>
      </c>
      <c r="C76" s="29">
        <v>2848</v>
      </c>
      <c r="D76" s="7">
        <v>1215</v>
      </c>
      <c r="E76" s="7">
        <v>6075</v>
      </c>
      <c r="G76" s="31"/>
      <c r="H76" s="31">
        <v>1</v>
      </c>
      <c r="I76" s="31"/>
      <c r="J76" s="31"/>
      <c r="K76" s="31"/>
      <c r="L76" s="31"/>
      <c r="N76" s="20">
        <f t="shared" ref="N76:N77" si="73">SUM(B76:E76)</f>
        <v>18089</v>
      </c>
      <c r="O76" s="10">
        <f t="shared" ref="O76:O77" si="74">SUM(N65:N76)</f>
        <v>148777</v>
      </c>
      <c r="P76" s="33">
        <f t="shared" ref="P76:P77" si="75">SUM(G65:H76)</f>
        <v>3</v>
      </c>
      <c r="Q76" s="36">
        <f t="shared" ref="Q76:Q77" si="76">(P76*1000000)/O76</f>
        <v>20.164407132822951</v>
      </c>
      <c r="R76" s="34">
        <f t="shared" ref="R76:R77" si="77">SUM(B76,D76:E76)</f>
        <v>15241</v>
      </c>
      <c r="S76" s="10">
        <f t="shared" ref="S76:S77" si="78">SUM(R65:R76)</f>
        <v>118677</v>
      </c>
      <c r="T76" s="33">
        <f t="shared" ref="T76:T77" si="79">SUM(G65:H76)</f>
        <v>3</v>
      </c>
      <c r="U76" s="36">
        <f t="shared" ref="U76:U77" si="80">(T76*1000000)/S76</f>
        <v>25.278697641497509</v>
      </c>
      <c r="V76" s="38">
        <f t="shared" ref="V76:V77" si="81">SUM(G65:G76)</f>
        <v>2</v>
      </c>
      <c r="W76" s="36">
        <f t="shared" ref="W76:W77" si="82">(V76*100000)/O76</f>
        <v>1.3442938088548633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9935</v>
      </c>
      <c r="C77" s="29">
        <v>1693</v>
      </c>
      <c r="D77" s="7">
        <v>1125</v>
      </c>
      <c r="E77" s="7">
        <v>5832</v>
      </c>
      <c r="G77" s="31"/>
      <c r="H77" s="31"/>
      <c r="I77" s="31"/>
      <c r="J77" s="31"/>
      <c r="K77" s="31"/>
      <c r="L77" s="31"/>
      <c r="N77" s="20">
        <f t="shared" si="73"/>
        <v>18585</v>
      </c>
      <c r="O77" s="10">
        <f t="shared" si="74"/>
        <v>164808</v>
      </c>
      <c r="P77" s="33">
        <f t="shared" si="75"/>
        <v>3</v>
      </c>
      <c r="Q77" s="36">
        <f t="shared" si="76"/>
        <v>18.202999854375999</v>
      </c>
      <c r="R77" s="34">
        <f t="shared" si="77"/>
        <v>16892</v>
      </c>
      <c r="S77" s="10">
        <f t="shared" si="78"/>
        <v>134755</v>
      </c>
      <c r="T77" s="33">
        <f t="shared" si="79"/>
        <v>3</v>
      </c>
      <c r="U77" s="36">
        <f t="shared" si="80"/>
        <v>22.262624763459613</v>
      </c>
      <c r="V77" s="38">
        <f t="shared" si="81"/>
        <v>2</v>
      </c>
      <c r="W77" s="36">
        <f t="shared" si="82"/>
        <v>1.2135333236250667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>
        <v>11107</v>
      </c>
      <c r="C78" s="29">
        <v>2941</v>
      </c>
      <c r="D78" s="7">
        <v>1080</v>
      </c>
      <c r="E78" s="7">
        <v>3528</v>
      </c>
      <c r="G78" s="31">
        <v>1</v>
      </c>
      <c r="H78" s="31"/>
      <c r="I78" s="31"/>
      <c r="J78" s="31"/>
      <c r="K78" s="31"/>
      <c r="L78" s="31"/>
      <c r="N78" s="20">
        <f t="shared" ref="N78:N79" si="83">SUM(B78:E78)</f>
        <v>18656</v>
      </c>
      <c r="O78" s="10">
        <f t="shared" ref="O78:O79" si="84">SUM(N67:N78)</f>
        <v>179677</v>
      </c>
      <c r="P78" s="33">
        <f t="shared" ref="P78:P79" si="85">SUM(G67:H78)</f>
        <v>4</v>
      </c>
      <c r="Q78" s="36">
        <f t="shared" ref="Q78:Q79" si="86">(P78*1000000)/O78</f>
        <v>22.262170450308052</v>
      </c>
      <c r="R78" s="34">
        <f t="shared" ref="R78:R79" si="87">SUM(B78,D78:E78)</f>
        <v>15715</v>
      </c>
      <c r="S78" s="10">
        <f t="shared" ref="S78:S79" si="88">SUM(R67:R78)</f>
        <v>148652</v>
      </c>
      <c r="T78" s="33">
        <f t="shared" ref="T78:T79" si="89">SUM(G67:H78)</f>
        <v>4</v>
      </c>
      <c r="U78" s="36">
        <f t="shared" ref="U78:U79" si="90">(T78*1000000)/S78</f>
        <v>26.908484245082473</v>
      </c>
      <c r="V78" s="38">
        <f t="shared" ref="V78:V79" si="91">SUM(G67:G78)</f>
        <v>3</v>
      </c>
      <c r="W78" s="36">
        <f t="shared" ref="W78:W79" si="92">(V78*100000)/O78</f>
        <v>1.669662783773104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29">
        <v>8944</v>
      </c>
      <c r="C79" s="29">
        <v>1730</v>
      </c>
      <c r="D79" s="7">
        <v>450</v>
      </c>
      <c r="E79" s="7">
        <v>3750</v>
      </c>
      <c r="G79" s="31"/>
      <c r="H79" s="31"/>
      <c r="I79" s="31">
        <v>1</v>
      </c>
      <c r="J79" s="31"/>
      <c r="K79" s="31"/>
      <c r="L79" s="31"/>
      <c r="N79" s="20">
        <f t="shared" si="83"/>
        <v>14874</v>
      </c>
      <c r="O79" s="10">
        <f t="shared" si="84"/>
        <v>179469</v>
      </c>
      <c r="P79" s="33">
        <f t="shared" si="85"/>
        <v>4</v>
      </c>
      <c r="Q79" s="36">
        <f t="shared" si="86"/>
        <v>22.287971738851834</v>
      </c>
      <c r="R79" s="34">
        <f t="shared" si="87"/>
        <v>13144</v>
      </c>
      <c r="S79" s="10">
        <f t="shared" si="88"/>
        <v>149641</v>
      </c>
      <c r="T79" s="33">
        <f t="shared" si="89"/>
        <v>4</v>
      </c>
      <c r="U79" s="36">
        <f t="shared" si="90"/>
        <v>26.730642003194312</v>
      </c>
      <c r="V79" s="38">
        <f t="shared" si="91"/>
        <v>3</v>
      </c>
      <c r="W79" s="36">
        <f t="shared" si="92"/>
        <v>1.6715978804138876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29">
        <f>1945+4148+68</f>
        <v>6161</v>
      </c>
      <c r="C80" s="29">
        <f>1763+1302</f>
        <v>3065</v>
      </c>
      <c r="D80" s="7"/>
      <c r="E80" s="7">
        <v>2808</v>
      </c>
      <c r="G80" s="31"/>
      <c r="H80" s="31"/>
      <c r="I80" s="31"/>
      <c r="J80" s="31"/>
      <c r="K80" s="31"/>
      <c r="L80" s="31"/>
      <c r="N80" s="20">
        <f t="shared" ref="N80:N81" si="93">SUM(B80:E80)</f>
        <v>12034</v>
      </c>
      <c r="O80" s="10">
        <f t="shared" ref="O80:O81" si="94">SUM(N69:N80)</f>
        <v>179651</v>
      </c>
      <c r="P80" s="33">
        <f t="shared" ref="P80:P81" si="95">SUM(G69:H80)</f>
        <v>4</v>
      </c>
      <c r="Q80" s="36">
        <f t="shared" ref="Q80:Q81" si="96">(P80*1000000)/O80</f>
        <v>22.265392344044841</v>
      </c>
      <c r="R80" s="34">
        <f t="shared" ref="R80:R81" si="97">SUM(B80,D80:E80)</f>
        <v>8969</v>
      </c>
      <c r="S80" s="10">
        <f t="shared" ref="S80:S81" si="98">SUM(R69:R80)</f>
        <v>149595</v>
      </c>
      <c r="T80" s="33">
        <f t="shared" ref="T80:T81" si="99">SUM(G69:H80)</f>
        <v>4</v>
      </c>
      <c r="U80" s="36">
        <f t="shared" ref="U80:U81" si="100">(T80*1000000)/S80</f>
        <v>26.73886159296768</v>
      </c>
      <c r="V80" s="38">
        <f t="shared" ref="V80:V81" si="101">SUM(G69:G80)</f>
        <v>3</v>
      </c>
      <c r="W80" s="36">
        <f t="shared" ref="W80:W81" si="102">(V80*100000)/O80</f>
        <v>1.6699044258033633</v>
      </c>
      <c r="X80" s="41"/>
      <c r="Y80" s="1"/>
      <c r="Z80" s="1"/>
      <c r="AA80" s="1"/>
      <c r="AB80" s="1"/>
      <c r="AC80" s="1">
        <v>2</v>
      </c>
    </row>
    <row r="81" spans="1:29" ht="15.6">
      <c r="A81" s="5">
        <v>44774</v>
      </c>
      <c r="B81" s="29">
        <f>1080+989+2657</f>
        <v>4726</v>
      </c>
      <c r="C81" s="29">
        <f>571.5+1513.5</f>
        <v>2085</v>
      </c>
      <c r="D81" s="7"/>
      <c r="E81" s="7">
        <v>1701</v>
      </c>
      <c r="G81" s="31">
        <v>1</v>
      </c>
      <c r="H81" s="31"/>
      <c r="I81" s="31"/>
      <c r="J81" s="31"/>
      <c r="K81" s="31"/>
      <c r="L81" s="31"/>
      <c r="N81" s="20">
        <f t="shared" si="93"/>
        <v>8512</v>
      </c>
      <c r="O81" s="10">
        <f t="shared" si="94"/>
        <v>182616</v>
      </c>
      <c r="P81" s="33">
        <f t="shared" si="95"/>
        <v>5</v>
      </c>
      <c r="Q81" s="36">
        <f t="shared" si="96"/>
        <v>27.379857186664914</v>
      </c>
      <c r="R81" s="34">
        <f t="shared" si="97"/>
        <v>6427</v>
      </c>
      <c r="S81" s="10">
        <f t="shared" si="98"/>
        <v>153191</v>
      </c>
      <c r="T81" s="33">
        <f t="shared" si="99"/>
        <v>5</v>
      </c>
      <c r="U81" s="36">
        <f t="shared" si="100"/>
        <v>32.638993152339239</v>
      </c>
      <c r="V81" s="38">
        <f t="shared" si="101"/>
        <v>4</v>
      </c>
      <c r="W81" s="36">
        <f t="shared" si="102"/>
        <v>2.1903885749331931</v>
      </c>
      <c r="X81" s="41"/>
      <c r="Y81" s="1"/>
      <c r="Z81" s="1"/>
      <c r="AA81" s="1"/>
      <c r="AB81" s="1"/>
      <c r="AC81" s="1">
        <v>2</v>
      </c>
    </row>
  </sheetData>
  <phoneticPr fontId="9" type="noConversion"/>
  <conditionalFormatting sqref="G2:L81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C00000"/>
  </sheetPr>
  <dimension ref="A1:AC75"/>
  <sheetViews>
    <sheetView zoomScale="55" zoomScaleNormal="55" workbookViewId="0">
      <pane ySplit="1" topLeftCell="A60" activePane="bottomLeft" state="frozen"/>
      <selection activeCell="S68" sqref="S68"/>
      <selection pane="bottomLeft" activeCell="Q96" sqref="Q96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59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9" si="2">(T3*1000000)/S3</f>
        <v>#DIV/0!</v>
      </c>
      <c r="V3" s="38">
        <f>SUM($G$2:G3)</f>
        <v>0</v>
      </c>
      <c r="W3" s="36" t="e">
        <f t="shared" ref="W3:W59" si="3">(V3*100000)/O3</f>
        <v>#DIV/0!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59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>
        <f t="shared" si="0"/>
        <v>0</v>
      </c>
      <c r="O14" s="10">
        <f t="shared" ref="O14:O59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>
        <f t="shared" si="0"/>
        <v>0</v>
      </c>
      <c r="O15" s="10">
        <f t="shared" si="5"/>
        <v>0</v>
      </c>
      <c r="P15" s="33">
        <f t="shared" ref="P15:P57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57" si="7">SUM(R4:R15)</f>
        <v>0</v>
      </c>
      <c r="T15" s="33">
        <f t="shared" ref="T15:T59" si="8">SUM(G4:H15)</f>
        <v>0</v>
      </c>
      <c r="U15" s="36" t="e">
        <f t="shared" si="2"/>
        <v>#DIV/0!</v>
      </c>
      <c r="V15" s="38">
        <f t="shared" ref="V15:V59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>
        <f t="shared" ref="N34:N59" si="10">SUM(B34:E34)</f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>
        <f t="shared" si="1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>
        <f t="shared" si="1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>
        <f t="shared" si="1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>
        <f t="shared" si="1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>
        <f t="shared" si="1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>
        <f t="shared" si="1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>
        <f t="shared" si="1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>
        <f t="shared" si="10"/>
        <v>0</v>
      </c>
      <c r="O42" s="10">
        <f t="shared" si="5"/>
        <v>0</v>
      </c>
      <c r="P42" s="33">
        <f t="shared" si="6"/>
        <v>0</v>
      </c>
      <c r="Q42" s="36" t="e">
        <f t="shared" si="1"/>
        <v>#DIV/0!</v>
      </c>
      <c r="R42" s="34">
        <f t="shared" si="4"/>
        <v>0</v>
      </c>
      <c r="S42" s="10">
        <f t="shared" si="7"/>
        <v>0</v>
      </c>
      <c r="T42" s="33">
        <f t="shared" si="8"/>
        <v>0</v>
      </c>
      <c r="U42" s="36" t="e">
        <f t="shared" si="2"/>
        <v>#DIV/0!</v>
      </c>
      <c r="V42" s="38">
        <f t="shared" si="9"/>
        <v>0</v>
      </c>
      <c r="W42" s="36" t="e">
        <f t="shared" si="3"/>
        <v>#DIV/0!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>
        <f t="shared" si="10"/>
        <v>0</v>
      </c>
      <c r="O43" s="10">
        <f t="shared" si="5"/>
        <v>0</v>
      </c>
      <c r="P43" s="33">
        <f t="shared" si="6"/>
        <v>0</v>
      </c>
      <c r="Q43" s="36" t="e">
        <f t="shared" si="1"/>
        <v>#DIV/0!</v>
      </c>
      <c r="R43" s="34">
        <f t="shared" si="4"/>
        <v>0</v>
      </c>
      <c r="S43" s="10">
        <f t="shared" si="7"/>
        <v>0</v>
      </c>
      <c r="T43" s="33">
        <f t="shared" si="8"/>
        <v>0</v>
      </c>
      <c r="U43" s="36" t="e">
        <f t="shared" si="2"/>
        <v>#DIV/0!</v>
      </c>
      <c r="V43" s="38">
        <f t="shared" si="9"/>
        <v>0</v>
      </c>
      <c r="W43" s="36" t="e">
        <f t="shared" si="3"/>
        <v>#DIV/0!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>
        <f t="shared" si="10"/>
        <v>0</v>
      </c>
      <c r="O44" s="10">
        <f t="shared" si="5"/>
        <v>0</v>
      </c>
      <c r="P44" s="33">
        <f t="shared" si="6"/>
        <v>0</v>
      </c>
      <c r="Q44" s="36" t="e">
        <f t="shared" si="1"/>
        <v>#DIV/0!</v>
      </c>
      <c r="R44" s="34">
        <f t="shared" si="4"/>
        <v>0</v>
      </c>
      <c r="S44" s="10">
        <f t="shared" si="7"/>
        <v>0</v>
      </c>
      <c r="T44" s="33">
        <f t="shared" si="8"/>
        <v>0</v>
      </c>
      <c r="U44" s="36" t="e">
        <f t="shared" si="2"/>
        <v>#DIV/0!</v>
      </c>
      <c r="V44" s="38">
        <f t="shared" si="9"/>
        <v>0</v>
      </c>
      <c r="W44" s="36" t="e">
        <f t="shared" si="3"/>
        <v>#DIV/0!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>
        <f t="shared" si="10"/>
        <v>0</v>
      </c>
      <c r="O45" s="10">
        <f t="shared" si="5"/>
        <v>0</v>
      </c>
      <c r="P45" s="33">
        <f t="shared" si="6"/>
        <v>0</v>
      </c>
      <c r="Q45" s="36" t="e">
        <f t="shared" si="1"/>
        <v>#DIV/0!</v>
      </c>
      <c r="R45" s="34">
        <f t="shared" si="4"/>
        <v>0</v>
      </c>
      <c r="S45" s="10">
        <f t="shared" si="7"/>
        <v>0</v>
      </c>
      <c r="T45" s="33">
        <f t="shared" si="8"/>
        <v>0</v>
      </c>
      <c r="U45" s="36" t="e">
        <f t="shared" si="2"/>
        <v>#DIV/0!</v>
      </c>
      <c r="V45" s="38">
        <f t="shared" si="9"/>
        <v>0</v>
      </c>
      <c r="W45" s="36" t="e">
        <f t="shared" si="3"/>
        <v>#DIV/0!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>
        <f t="shared" si="10"/>
        <v>0</v>
      </c>
      <c r="O46" s="10">
        <f t="shared" si="5"/>
        <v>0</v>
      </c>
      <c r="P46" s="33">
        <f t="shared" si="6"/>
        <v>0</v>
      </c>
      <c r="Q46" s="36" t="e">
        <f t="shared" si="1"/>
        <v>#DIV/0!</v>
      </c>
      <c r="R46" s="34">
        <f t="shared" si="4"/>
        <v>0</v>
      </c>
      <c r="S46" s="10">
        <f t="shared" si="7"/>
        <v>0</v>
      </c>
      <c r="T46" s="33">
        <f t="shared" si="8"/>
        <v>0</v>
      </c>
      <c r="U46" s="36" t="e">
        <f t="shared" si="2"/>
        <v>#DIV/0!</v>
      </c>
      <c r="V46" s="38">
        <f t="shared" si="9"/>
        <v>0</v>
      </c>
      <c r="W46" s="36" t="e">
        <f t="shared" si="3"/>
        <v>#DIV/0!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>
        <f t="shared" si="10"/>
        <v>0</v>
      </c>
      <c r="O47" s="10">
        <f t="shared" si="5"/>
        <v>0</v>
      </c>
      <c r="P47" s="33">
        <f t="shared" si="6"/>
        <v>0</v>
      </c>
      <c r="Q47" s="36" t="e">
        <f t="shared" si="1"/>
        <v>#DIV/0!</v>
      </c>
      <c r="R47" s="34">
        <f t="shared" si="4"/>
        <v>0</v>
      </c>
      <c r="S47" s="10">
        <f t="shared" si="7"/>
        <v>0</v>
      </c>
      <c r="T47" s="33">
        <f t="shared" si="8"/>
        <v>0</v>
      </c>
      <c r="U47" s="36" t="e">
        <f t="shared" si="2"/>
        <v>#DIV/0!</v>
      </c>
      <c r="V47" s="38">
        <f t="shared" si="9"/>
        <v>0</v>
      </c>
      <c r="W47" s="36" t="e">
        <f t="shared" si="3"/>
        <v>#DIV/0!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>
        <f t="shared" si="10"/>
        <v>0</v>
      </c>
      <c r="O48" s="10">
        <f t="shared" si="5"/>
        <v>0</v>
      </c>
      <c r="P48" s="33">
        <f t="shared" si="6"/>
        <v>0</v>
      </c>
      <c r="Q48" s="36" t="e">
        <f t="shared" si="1"/>
        <v>#DIV/0!</v>
      </c>
      <c r="R48" s="34">
        <f t="shared" si="4"/>
        <v>0</v>
      </c>
      <c r="S48" s="10">
        <f t="shared" si="7"/>
        <v>0</v>
      </c>
      <c r="T48" s="33">
        <f t="shared" si="8"/>
        <v>0</v>
      </c>
      <c r="U48" s="36" t="e">
        <f t="shared" si="2"/>
        <v>#DIV/0!</v>
      </c>
      <c r="V48" s="38">
        <f t="shared" si="9"/>
        <v>0</v>
      </c>
      <c r="W48" s="36" t="e">
        <f t="shared" si="3"/>
        <v>#DIV/0!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>
        <f t="shared" si="10"/>
        <v>0</v>
      </c>
      <c r="O49" s="10">
        <f t="shared" si="5"/>
        <v>0</v>
      </c>
      <c r="P49" s="33">
        <f t="shared" si="6"/>
        <v>0</v>
      </c>
      <c r="Q49" s="36" t="e">
        <f t="shared" si="1"/>
        <v>#DIV/0!</v>
      </c>
      <c r="R49" s="34">
        <f t="shared" si="4"/>
        <v>0</v>
      </c>
      <c r="S49" s="10">
        <f t="shared" si="7"/>
        <v>0</v>
      </c>
      <c r="T49" s="33">
        <f t="shared" si="8"/>
        <v>0</v>
      </c>
      <c r="U49" s="36" t="e">
        <f t="shared" si="2"/>
        <v>#DIV/0!</v>
      </c>
      <c r="V49" s="38">
        <f t="shared" si="9"/>
        <v>0</v>
      </c>
      <c r="W49" s="36" t="e">
        <f t="shared" si="3"/>
        <v>#DIV/0!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>
        <v>1497.6000000000001</v>
      </c>
      <c r="C50" s="22">
        <v>374.40000000000003</v>
      </c>
      <c r="D50" s="7">
        <v>0</v>
      </c>
      <c r="E50" s="7">
        <v>0</v>
      </c>
      <c r="G50" s="31"/>
      <c r="H50" s="31"/>
      <c r="I50" s="31"/>
      <c r="J50" s="31"/>
      <c r="K50" s="31"/>
      <c r="L50" s="31"/>
      <c r="N50" s="20">
        <f t="shared" si="10"/>
        <v>1872.0000000000002</v>
      </c>
      <c r="O50" s="10">
        <f t="shared" si="5"/>
        <v>1872.0000000000002</v>
      </c>
      <c r="P50" s="33">
        <f t="shared" si="6"/>
        <v>0</v>
      </c>
      <c r="Q50" s="36">
        <f t="shared" si="1"/>
        <v>0</v>
      </c>
      <c r="R50" s="34">
        <f t="shared" si="4"/>
        <v>1497.6000000000001</v>
      </c>
      <c r="S50" s="10">
        <f t="shared" si="7"/>
        <v>1497.6000000000001</v>
      </c>
      <c r="T50" s="33">
        <f t="shared" si="8"/>
        <v>0</v>
      </c>
      <c r="U50" s="36">
        <f t="shared" si="2"/>
        <v>0</v>
      </c>
      <c r="V50" s="38">
        <f t="shared" si="9"/>
        <v>0</v>
      </c>
      <c r="W50" s="36">
        <f t="shared" si="3"/>
        <v>0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>
        <v>1500</v>
      </c>
      <c r="C51" s="22">
        <v>375</v>
      </c>
      <c r="D51" s="7">
        <v>0</v>
      </c>
      <c r="E51" s="7">
        <v>0</v>
      </c>
      <c r="G51" s="31"/>
      <c r="H51" s="31"/>
      <c r="I51" s="31"/>
      <c r="J51" s="31"/>
      <c r="K51" s="31"/>
      <c r="L51" s="31"/>
      <c r="N51" s="20">
        <f t="shared" si="10"/>
        <v>1875</v>
      </c>
      <c r="O51" s="10">
        <f t="shared" si="5"/>
        <v>3747</v>
      </c>
      <c r="P51" s="33">
        <f t="shared" si="6"/>
        <v>0</v>
      </c>
      <c r="Q51" s="36">
        <f t="shared" si="1"/>
        <v>0</v>
      </c>
      <c r="R51" s="34">
        <f t="shared" si="4"/>
        <v>1500</v>
      </c>
      <c r="S51" s="10">
        <f t="shared" si="7"/>
        <v>2997.6000000000004</v>
      </c>
      <c r="T51" s="33">
        <f t="shared" si="8"/>
        <v>0</v>
      </c>
      <c r="U51" s="36">
        <f t="shared" si="2"/>
        <v>0</v>
      </c>
      <c r="V51" s="38">
        <f t="shared" si="9"/>
        <v>0</v>
      </c>
      <c r="W51" s="36">
        <f t="shared" si="3"/>
        <v>0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>
        <v>1996.8000000000002</v>
      </c>
      <c r="C52" s="22">
        <v>499.20000000000005</v>
      </c>
      <c r="D52" s="7">
        <v>0</v>
      </c>
      <c r="E52" s="7">
        <v>0</v>
      </c>
      <c r="G52" s="31"/>
      <c r="H52" s="31"/>
      <c r="I52" s="31"/>
      <c r="J52" s="31"/>
      <c r="K52" s="31"/>
      <c r="L52" s="31"/>
      <c r="N52" s="20">
        <f t="shared" si="10"/>
        <v>2496</v>
      </c>
      <c r="O52" s="10">
        <f t="shared" si="5"/>
        <v>6243</v>
      </c>
      <c r="P52" s="33">
        <f t="shared" si="6"/>
        <v>0</v>
      </c>
      <c r="Q52" s="36">
        <f t="shared" si="1"/>
        <v>0</v>
      </c>
      <c r="R52" s="34">
        <f t="shared" si="4"/>
        <v>1996.8000000000002</v>
      </c>
      <c r="S52" s="10">
        <f t="shared" si="7"/>
        <v>4994.4000000000005</v>
      </c>
      <c r="T52" s="33">
        <f t="shared" si="8"/>
        <v>0</v>
      </c>
      <c r="U52" s="36">
        <f t="shared" si="2"/>
        <v>0</v>
      </c>
      <c r="V52" s="38">
        <f t="shared" si="9"/>
        <v>0</v>
      </c>
      <c r="W52" s="36">
        <f t="shared" si="3"/>
        <v>0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>
        <v>1317.6000000000001</v>
      </c>
      <c r="C53" s="22">
        <v>329.40000000000003</v>
      </c>
      <c r="D53" s="7">
        <v>0</v>
      </c>
      <c r="E53" s="7">
        <v>0</v>
      </c>
      <c r="G53" s="31"/>
      <c r="H53" s="31"/>
      <c r="I53" s="31"/>
      <c r="J53" s="31"/>
      <c r="K53" s="31"/>
      <c r="L53" s="31"/>
      <c r="N53" s="20">
        <f t="shared" si="10"/>
        <v>1647.0000000000002</v>
      </c>
      <c r="O53" s="10">
        <f t="shared" si="5"/>
        <v>7890</v>
      </c>
      <c r="P53" s="33">
        <f t="shared" si="6"/>
        <v>0</v>
      </c>
      <c r="Q53" s="36">
        <f t="shared" si="1"/>
        <v>0</v>
      </c>
      <c r="R53" s="34">
        <f t="shared" si="4"/>
        <v>1317.6000000000001</v>
      </c>
      <c r="S53" s="10">
        <f t="shared" si="7"/>
        <v>6312.0000000000009</v>
      </c>
      <c r="T53" s="33">
        <f t="shared" si="8"/>
        <v>0</v>
      </c>
      <c r="U53" s="36">
        <f t="shared" si="2"/>
        <v>0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>
        <v>1720.8000000000002</v>
      </c>
      <c r="C54" s="22">
        <v>430.20000000000005</v>
      </c>
      <c r="D54" s="7">
        <v>0</v>
      </c>
      <c r="E54" s="7">
        <v>0</v>
      </c>
      <c r="G54" s="31"/>
      <c r="H54" s="31"/>
      <c r="I54" s="31"/>
      <c r="J54" s="31"/>
      <c r="K54" s="31"/>
      <c r="L54" s="31"/>
      <c r="N54" s="20">
        <f t="shared" si="10"/>
        <v>2151</v>
      </c>
      <c r="O54" s="10">
        <f t="shared" si="5"/>
        <v>10041</v>
      </c>
      <c r="P54" s="33">
        <f t="shared" si="6"/>
        <v>0</v>
      </c>
      <c r="Q54" s="36">
        <f t="shared" si="1"/>
        <v>0</v>
      </c>
      <c r="R54" s="34">
        <f t="shared" si="4"/>
        <v>1720.8000000000002</v>
      </c>
      <c r="S54" s="10">
        <f t="shared" si="7"/>
        <v>8032.8000000000011</v>
      </c>
      <c r="T54" s="33">
        <f t="shared" si="8"/>
        <v>0</v>
      </c>
      <c r="U54" s="36">
        <f t="shared" si="2"/>
        <v>0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>
        <v>1756.8000000000002</v>
      </c>
      <c r="C55" s="22">
        <v>439.20000000000005</v>
      </c>
      <c r="D55" s="7">
        <v>0</v>
      </c>
      <c r="E55" s="7">
        <v>0</v>
      </c>
      <c r="G55" s="31"/>
      <c r="H55" s="31"/>
      <c r="I55" s="31"/>
      <c r="J55" s="31"/>
      <c r="K55" s="31"/>
      <c r="L55" s="31"/>
      <c r="N55" s="20">
        <f t="shared" si="10"/>
        <v>2196</v>
      </c>
      <c r="O55" s="10">
        <f t="shared" si="5"/>
        <v>12237</v>
      </c>
      <c r="P55" s="33">
        <f t="shared" si="6"/>
        <v>0</v>
      </c>
      <c r="Q55" s="36">
        <f t="shared" si="1"/>
        <v>0</v>
      </c>
      <c r="R55" s="34">
        <f t="shared" si="4"/>
        <v>1756.8000000000002</v>
      </c>
      <c r="S55" s="10">
        <f t="shared" si="7"/>
        <v>9789.6000000000022</v>
      </c>
      <c r="T55" s="33">
        <f t="shared" si="8"/>
        <v>0</v>
      </c>
      <c r="U55" s="36">
        <f t="shared" si="2"/>
        <v>0</v>
      </c>
      <c r="V55" s="38">
        <f t="shared" si="9"/>
        <v>0</v>
      </c>
      <c r="W55" s="36">
        <f t="shared" si="3"/>
        <v>0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0</v>
      </c>
      <c r="C56" s="22">
        <v>0</v>
      </c>
      <c r="D56" s="7">
        <v>0</v>
      </c>
      <c r="E56" s="7">
        <v>0</v>
      </c>
      <c r="G56" s="31"/>
      <c r="H56" s="31"/>
      <c r="I56" s="31"/>
      <c r="J56" s="31"/>
      <c r="K56" s="31"/>
      <c r="L56" s="31"/>
      <c r="N56" s="20">
        <f t="shared" si="10"/>
        <v>0</v>
      </c>
      <c r="O56" s="10">
        <f t="shared" si="5"/>
        <v>12237</v>
      </c>
      <c r="P56" s="33">
        <f t="shared" si="6"/>
        <v>0</v>
      </c>
      <c r="Q56" s="36">
        <f t="shared" si="1"/>
        <v>0</v>
      </c>
      <c r="R56" s="34">
        <f t="shared" si="4"/>
        <v>0</v>
      </c>
      <c r="S56" s="10">
        <f t="shared" si="7"/>
        <v>9789.6000000000022</v>
      </c>
      <c r="T56" s="33">
        <f t="shared" si="8"/>
        <v>0</v>
      </c>
      <c r="U56" s="36">
        <f t="shared" si="2"/>
        <v>0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0</v>
      </c>
      <c r="C57" s="22">
        <v>0</v>
      </c>
      <c r="D57" s="7">
        <v>0</v>
      </c>
      <c r="E57" s="7">
        <v>0</v>
      </c>
      <c r="G57" s="31"/>
      <c r="H57" s="31"/>
      <c r="I57" s="31"/>
      <c r="J57" s="31"/>
      <c r="K57" s="31"/>
      <c r="L57" s="31"/>
      <c r="N57" s="20">
        <f t="shared" si="10"/>
        <v>0</v>
      </c>
      <c r="O57" s="10">
        <f t="shared" si="5"/>
        <v>12237</v>
      </c>
      <c r="P57" s="33">
        <f t="shared" si="6"/>
        <v>0</v>
      </c>
      <c r="Q57" s="36">
        <f t="shared" si="1"/>
        <v>0</v>
      </c>
      <c r="R57" s="34">
        <f t="shared" si="4"/>
        <v>0</v>
      </c>
      <c r="S57" s="10">
        <f t="shared" si="7"/>
        <v>9789.6000000000022</v>
      </c>
      <c r="T57" s="33">
        <f t="shared" si="8"/>
        <v>0</v>
      </c>
      <c r="U57" s="36">
        <f t="shared" si="2"/>
        <v>0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0</v>
      </c>
      <c r="C58" s="29">
        <v>0</v>
      </c>
      <c r="D58" s="7">
        <v>0</v>
      </c>
      <c r="E58" s="7">
        <v>0</v>
      </c>
      <c r="G58" s="31"/>
      <c r="H58" s="31"/>
      <c r="I58" s="31"/>
      <c r="J58" s="31"/>
      <c r="K58" s="31"/>
      <c r="L58" s="31"/>
      <c r="N58" s="20">
        <f t="shared" si="10"/>
        <v>0</v>
      </c>
      <c r="O58" s="10">
        <f t="shared" si="5"/>
        <v>12237</v>
      </c>
      <c r="P58" s="33">
        <f t="shared" ref="P58:P63" si="11">SUM(G47:H58)</f>
        <v>0</v>
      </c>
      <c r="Q58" s="36">
        <f t="shared" si="1"/>
        <v>0</v>
      </c>
      <c r="R58" s="34">
        <f t="shared" si="4"/>
        <v>0</v>
      </c>
      <c r="S58" s="10">
        <f t="shared" ref="S58:S63" si="12">SUM(R47:R58)</f>
        <v>9789.6000000000022</v>
      </c>
      <c r="T58" s="33">
        <f t="shared" si="8"/>
        <v>0</v>
      </c>
      <c r="U58" s="36">
        <f t="shared" si="2"/>
        <v>0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0</v>
      </c>
      <c r="C59" s="29">
        <v>0</v>
      </c>
      <c r="D59" s="7">
        <v>0</v>
      </c>
      <c r="E59" s="7">
        <v>0</v>
      </c>
      <c r="G59" s="31"/>
      <c r="H59" s="31"/>
      <c r="I59" s="31"/>
      <c r="J59" s="31"/>
      <c r="K59" s="31"/>
      <c r="L59" s="31"/>
      <c r="N59" s="20">
        <f t="shared" si="10"/>
        <v>0</v>
      </c>
      <c r="O59" s="10">
        <f t="shared" si="5"/>
        <v>12237</v>
      </c>
      <c r="P59" s="33">
        <f t="shared" si="11"/>
        <v>0</v>
      </c>
      <c r="Q59" s="36">
        <f t="shared" si="1"/>
        <v>0</v>
      </c>
      <c r="R59" s="34">
        <f t="shared" si="4"/>
        <v>0</v>
      </c>
      <c r="S59" s="10">
        <f t="shared" si="12"/>
        <v>9789.6000000000022</v>
      </c>
      <c r="T59" s="33">
        <f t="shared" si="8"/>
        <v>0</v>
      </c>
      <c r="U59" s="36">
        <f t="shared" si="2"/>
        <v>0</v>
      </c>
      <c r="V59" s="38">
        <f t="shared" si="9"/>
        <v>0</v>
      </c>
      <c r="W59" s="36">
        <f t="shared" si="3"/>
        <v>0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2696.8</v>
      </c>
      <c r="C60" s="29">
        <v>674.2</v>
      </c>
      <c r="D60" s="7">
        <v>0</v>
      </c>
      <c r="E60" s="7">
        <v>0</v>
      </c>
      <c r="G60" s="31"/>
      <c r="H60" s="31"/>
      <c r="I60" s="31"/>
      <c r="J60" s="31"/>
      <c r="K60" s="31"/>
      <c r="L60" s="31"/>
      <c r="N60" s="20">
        <f>SUM(B60:E60)</f>
        <v>3371</v>
      </c>
      <c r="O60" s="10">
        <f>SUM(N49:N60)</f>
        <v>15608</v>
      </c>
      <c r="P60" s="33">
        <f t="shared" si="11"/>
        <v>0</v>
      </c>
      <c r="Q60" s="36">
        <f>(P60*1000000)/O60</f>
        <v>0</v>
      </c>
      <c r="R60" s="34">
        <f>SUM(B60,D60:E60)</f>
        <v>2696.8</v>
      </c>
      <c r="S60" s="10">
        <f t="shared" si="12"/>
        <v>12486.400000000001</v>
      </c>
      <c r="T60" s="33">
        <f>SUM(G49:H60)</f>
        <v>0</v>
      </c>
      <c r="U60" s="36">
        <f>(T60*1000000)/S60</f>
        <v>0</v>
      </c>
      <c r="V60" s="38">
        <f>SUM(G49:G60)</f>
        <v>0</v>
      </c>
      <c r="W60" s="36">
        <f>(V60*100000)/O60</f>
        <v>0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>
        <v>2806.4</v>
      </c>
      <c r="C61" s="29">
        <v>701.6</v>
      </c>
      <c r="D61" s="7">
        <v>0</v>
      </c>
      <c r="E61" s="7">
        <v>0</v>
      </c>
      <c r="G61" s="31"/>
      <c r="H61" s="31"/>
      <c r="I61" s="31"/>
      <c r="J61" s="31"/>
      <c r="K61" s="31"/>
      <c r="L61" s="31"/>
      <c r="N61" s="20">
        <f>SUM(B61:E61)</f>
        <v>3508</v>
      </c>
      <c r="O61" s="10">
        <f>SUM(N50:N61)</f>
        <v>19116</v>
      </c>
      <c r="P61" s="33">
        <f t="shared" si="11"/>
        <v>0</v>
      </c>
      <c r="Q61" s="36">
        <f>(P61*1000000)/O61</f>
        <v>0</v>
      </c>
      <c r="R61" s="34">
        <f>SUM(B61,D61:E61)</f>
        <v>2806.4</v>
      </c>
      <c r="S61" s="10">
        <f t="shared" si="12"/>
        <v>15292.800000000001</v>
      </c>
      <c r="T61" s="33">
        <f>SUM(G50:H61)</f>
        <v>0</v>
      </c>
      <c r="U61" s="36">
        <f>(T61*1000000)/S61</f>
        <v>0</v>
      </c>
      <c r="V61" s="38">
        <f>SUM(G50:G61)</f>
        <v>0</v>
      </c>
      <c r="W61" s="36">
        <f>(V61*100000)/O61</f>
        <v>0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3274</v>
      </c>
      <c r="C62" s="29">
        <v>99</v>
      </c>
      <c r="D62" s="7">
        <v>0</v>
      </c>
      <c r="E62" s="7">
        <v>0</v>
      </c>
      <c r="G62" s="31"/>
      <c r="H62" s="31"/>
      <c r="I62" s="31"/>
      <c r="J62" s="31"/>
      <c r="K62" s="31"/>
      <c r="L62" s="31"/>
      <c r="N62" s="20">
        <f>SUM(B62:E62)</f>
        <v>3373</v>
      </c>
      <c r="O62" s="10">
        <f>SUM(N51:N62)</f>
        <v>20617</v>
      </c>
      <c r="P62" s="33">
        <f t="shared" si="11"/>
        <v>0</v>
      </c>
      <c r="Q62" s="36">
        <f>(P62*1000000)/O62</f>
        <v>0</v>
      </c>
      <c r="R62" s="34">
        <f>SUM(B62,D62:E62)</f>
        <v>3274</v>
      </c>
      <c r="S62" s="10">
        <f t="shared" si="12"/>
        <v>17069.199999999997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2646</v>
      </c>
      <c r="C63" s="29">
        <v>99</v>
      </c>
      <c r="D63" s="7">
        <v>0</v>
      </c>
      <c r="E63" s="7">
        <v>0</v>
      </c>
      <c r="G63" s="31"/>
      <c r="H63" s="31"/>
      <c r="I63" s="31"/>
      <c r="J63" s="31"/>
      <c r="K63" s="31"/>
      <c r="L63" s="31"/>
      <c r="N63" s="20">
        <f>SUM(B63:E63)</f>
        <v>2745</v>
      </c>
      <c r="O63" s="10">
        <f>SUM(N52:N63)</f>
        <v>21487</v>
      </c>
      <c r="P63" s="33">
        <f t="shared" si="11"/>
        <v>0</v>
      </c>
      <c r="Q63" s="36">
        <f>(P63*1000000)/O63</f>
        <v>0</v>
      </c>
      <c r="R63" s="34">
        <f>SUM(B63,D63:E63)</f>
        <v>2646</v>
      </c>
      <c r="S63" s="10">
        <f t="shared" si="12"/>
        <v>18215.2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3427</v>
      </c>
      <c r="C64" s="29">
        <v>171</v>
      </c>
      <c r="D64" s="7">
        <v>0</v>
      </c>
      <c r="E64" s="7">
        <v>0</v>
      </c>
      <c r="G64" s="31"/>
      <c r="H64" s="31"/>
      <c r="I64" s="31"/>
      <c r="J64" s="31"/>
      <c r="K64" s="31"/>
      <c r="L64" s="31"/>
      <c r="N64" s="20">
        <f t="shared" ref="N64:N65" si="13">SUM(B64:E64)</f>
        <v>3598</v>
      </c>
      <c r="O64" s="10">
        <f t="shared" ref="O64:O65" si="14">SUM(N53:N64)</f>
        <v>22589</v>
      </c>
      <c r="P64" s="33">
        <f t="shared" ref="P64:P65" si="15">SUM(G53:H64)</f>
        <v>0</v>
      </c>
      <c r="Q64" s="36">
        <f t="shared" ref="Q64:Q65" si="16">(P64*1000000)/O64</f>
        <v>0</v>
      </c>
      <c r="R64" s="34">
        <f t="shared" ref="R64:R65" si="17">SUM(B64,D64:E64)</f>
        <v>3427</v>
      </c>
      <c r="S64" s="10">
        <f t="shared" ref="S64:S65" si="18">SUM(R53:R64)</f>
        <v>19645.400000000001</v>
      </c>
      <c r="T64" s="33">
        <f t="shared" ref="T64:T65" si="19">SUM(G53:H64)</f>
        <v>0</v>
      </c>
      <c r="U64" s="36">
        <f t="shared" ref="U64:U65" si="20">(T64*1000000)/S64</f>
        <v>0</v>
      </c>
      <c r="V64" s="38">
        <f t="shared" ref="V64:V65" si="21">SUM(G53:G64)</f>
        <v>0</v>
      </c>
      <c r="W64" s="36">
        <f t="shared" ref="W64:W65" si="22">(V64*100000)/O64</f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2387</v>
      </c>
      <c r="C65" s="29">
        <v>279</v>
      </c>
      <c r="D65" s="7">
        <v>0</v>
      </c>
      <c r="E65" s="7">
        <v>0</v>
      </c>
      <c r="G65" s="31"/>
      <c r="H65" s="31"/>
      <c r="I65" s="31"/>
      <c r="J65" s="31"/>
      <c r="K65" s="31"/>
      <c r="L65" s="31"/>
      <c r="N65" s="20">
        <f t="shared" si="13"/>
        <v>2666</v>
      </c>
      <c r="O65" s="10">
        <f t="shared" si="14"/>
        <v>23608</v>
      </c>
      <c r="P65" s="33">
        <f t="shared" si="15"/>
        <v>0</v>
      </c>
      <c r="Q65" s="36">
        <f t="shared" si="16"/>
        <v>0</v>
      </c>
      <c r="R65" s="34">
        <f t="shared" si="17"/>
        <v>2387</v>
      </c>
      <c r="S65" s="10">
        <f t="shared" si="18"/>
        <v>20714.800000000003</v>
      </c>
      <c r="T65" s="33">
        <f t="shared" si="19"/>
        <v>0</v>
      </c>
      <c r="U65" s="36">
        <f t="shared" si="20"/>
        <v>0</v>
      </c>
      <c r="V65" s="38">
        <f t="shared" si="21"/>
        <v>0</v>
      </c>
      <c r="W65" s="36">
        <f t="shared" si="22"/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2977</v>
      </c>
      <c r="C66" s="29">
        <v>315</v>
      </c>
      <c r="D66" s="7">
        <v>0</v>
      </c>
      <c r="E66" s="7">
        <v>0</v>
      </c>
      <c r="G66" s="31"/>
      <c r="H66" s="31"/>
      <c r="I66" s="31"/>
      <c r="J66" s="31"/>
      <c r="K66" s="31"/>
      <c r="L66" s="31"/>
      <c r="N66" s="20">
        <f t="shared" ref="N66:N67" si="23">SUM(B66:E66)</f>
        <v>3292</v>
      </c>
      <c r="O66" s="10">
        <f t="shared" ref="O66:O67" si="24">SUM(N55:N66)</f>
        <v>24749</v>
      </c>
      <c r="P66" s="33">
        <f t="shared" ref="P66:P67" si="25">SUM(G55:H66)</f>
        <v>0</v>
      </c>
      <c r="Q66" s="36">
        <f t="shared" ref="Q66:Q67" si="26">(P66*1000000)/O66</f>
        <v>0</v>
      </c>
      <c r="R66" s="34">
        <f t="shared" ref="R66:R67" si="27">SUM(B66,D66:E66)</f>
        <v>2977</v>
      </c>
      <c r="S66" s="10">
        <f t="shared" ref="S66:S67" si="28">SUM(R55:R66)</f>
        <v>21971</v>
      </c>
      <c r="T66" s="33">
        <f t="shared" ref="T66:T67" si="29">SUM(G55:H66)</f>
        <v>0</v>
      </c>
      <c r="U66" s="36">
        <f t="shared" ref="U66:U67" si="30">(T66*1000000)/S66</f>
        <v>0</v>
      </c>
      <c r="V66" s="38">
        <f t="shared" ref="V66:V67" si="31">SUM(G55:G66)</f>
        <v>0</v>
      </c>
      <c r="W66" s="36">
        <f t="shared" ref="W66:W67" si="32">(V66*100000)/O66</f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3171</v>
      </c>
      <c r="C67" s="29">
        <v>369</v>
      </c>
      <c r="D67" s="7">
        <v>0</v>
      </c>
      <c r="E67" s="7">
        <v>0</v>
      </c>
      <c r="G67" s="31"/>
      <c r="H67" s="31"/>
      <c r="I67" s="31"/>
      <c r="J67" s="31"/>
      <c r="K67" s="31"/>
      <c r="L67" s="31"/>
      <c r="N67" s="20">
        <f t="shared" si="23"/>
        <v>3540</v>
      </c>
      <c r="O67" s="10">
        <f t="shared" si="24"/>
        <v>26093</v>
      </c>
      <c r="P67" s="33">
        <f t="shared" si="25"/>
        <v>0</v>
      </c>
      <c r="Q67" s="36">
        <f t="shared" si="26"/>
        <v>0</v>
      </c>
      <c r="R67" s="34">
        <f t="shared" si="27"/>
        <v>3171</v>
      </c>
      <c r="S67" s="10">
        <f t="shared" si="28"/>
        <v>23385.200000000001</v>
      </c>
      <c r="T67" s="33">
        <f t="shared" si="29"/>
        <v>0</v>
      </c>
      <c r="U67" s="36">
        <f t="shared" si="30"/>
        <v>0</v>
      </c>
      <c r="V67" s="38">
        <f t="shared" si="31"/>
        <v>0</v>
      </c>
      <c r="W67" s="36">
        <f t="shared" si="32"/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/>
      <c r="C68" s="29"/>
      <c r="D68" s="7">
        <v>0</v>
      </c>
      <c r="E68" s="7">
        <v>0</v>
      </c>
      <c r="G68" s="31"/>
      <c r="H68" s="31"/>
      <c r="I68" s="31"/>
      <c r="J68" s="31"/>
      <c r="K68" s="31"/>
      <c r="L68" s="31"/>
      <c r="N68" s="20">
        <f t="shared" ref="N68:N69" si="33">SUM(B68:E68)</f>
        <v>0</v>
      </c>
      <c r="O68" s="10">
        <f t="shared" ref="O68:O69" si="34">SUM(N57:N68)</f>
        <v>26093</v>
      </c>
      <c r="P68" s="33">
        <f t="shared" ref="P68:P69" si="35">SUM(G57:H68)</f>
        <v>0</v>
      </c>
      <c r="Q68" s="36">
        <f t="shared" ref="Q68:Q69" si="36">(P68*1000000)/O68</f>
        <v>0</v>
      </c>
      <c r="R68" s="34">
        <f t="shared" ref="R68:R69" si="37">SUM(B68,D68:E68)</f>
        <v>0</v>
      </c>
      <c r="S68" s="10">
        <f t="shared" ref="S68:S69" si="38">SUM(R57:R68)</f>
        <v>23385.200000000001</v>
      </c>
      <c r="T68" s="33">
        <f t="shared" ref="T68:T69" si="39">SUM(G57:H68)</f>
        <v>0</v>
      </c>
      <c r="U68" s="36">
        <f t="shared" ref="U68:U69" si="40">(T68*1000000)/S68</f>
        <v>0</v>
      </c>
      <c r="V68" s="38">
        <f t="shared" ref="V68:V69" si="41">SUM(G57:G68)</f>
        <v>0</v>
      </c>
      <c r="W68" s="36">
        <f t="shared" ref="W68:W69" si="42">(V68*100000)/O68</f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>
        <v>0</v>
      </c>
      <c r="E69" s="7">
        <v>0</v>
      </c>
      <c r="G69" s="31"/>
      <c r="H69" s="31"/>
      <c r="I69" s="31"/>
      <c r="J69" s="31"/>
      <c r="K69" s="31"/>
      <c r="L69" s="31"/>
      <c r="N69" s="20">
        <f t="shared" si="33"/>
        <v>0</v>
      </c>
      <c r="O69" s="10">
        <f t="shared" si="34"/>
        <v>26093</v>
      </c>
      <c r="P69" s="33">
        <f t="shared" si="35"/>
        <v>0</v>
      </c>
      <c r="Q69" s="36">
        <f t="shared" si="36"/>
        <v>0</v>
      </c>
      <c r="R69" s="34">
        <f t="shared" si="37"/>
        <v>0</v>
      </c>
      <c r="S69" s="10">
        <f t="shared" si="38"/>
        <v>23385.200000000001</v>
      </c>
      <c r="T69" s="33">
        <f t="shared" si="39"/>
        <v>0</v>
      </c>
      <c r="U69" s="36">
        <f t="shared" si="40"/>
        <v>0</v>
      </c>
      <c r="V69" s="38">
        <f t="shared" si="41"/>
        <v>0</v>
      </c>
      <c r="W69" s="36">
        <f t="shared" si="42"/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>
        <v>0</v>
      </c>
      <c r="E70" s="7">
        <v>0</v>
      </c>
      <c r="G70" s="31"/>
      <c r="H70" s="31"/>
      <c r="I70" s="31"/>
      <c r="J70" s="31"/>
      <c r="K70" s="31"/>
      <c r="L70" s="31"/>
      <c r="N70" s="20">
        <f t="shared" ref="N70:N71" si="43">SUM(B70:E70)</f>
        <v>0</v>
      </c>
      <c r="O70" s="10">
        <f t="shared" ref="O70:O71" si="44">SUM(N59:N70)</f>
        <v>26093</v>
      </c>
      <c r="P70" s="33">
        <f t="shared" ref="P70:P71" si="45">SUM(G59:H70)</f>
        <v>0</v>
      </c>
      <c r="Q70" s="36">
        <f t="shared" ref="Q70:Q71" si="46">(P70*1000000)/O70</f>
        <v>0</v>
      </c>
      <c r="R70" s="34">
        <f t="shared" ref="R70:R71" si="47">SUM(B70,D70:E70)</f>
        <v>0</v>
      </c>
      <c r="S70" s="10">
        <f t="shared" ref="S70:S71" si="48">SUM(R59:R70)</f>
        <v>23385.200000000001</v>
      </c>
      <c r="T70" s="33">
        <f t="shared" ref="T70:T71" si="49">SUM(G59:H70)</f>
        <v>0</v>
      </c>
      <c r="U70" s="36">
        <f t="shared" ref="U70:U71" si="50">(T70*1000000)/S70</f>
        <v>0</v>
      </c>
      <c r="V70" s="38">
        <f t="shared" ref="V70:V71" si="51">SUM(G59:G70)</f>
        <v>0</v>
      </c>
      <c r="W70" s="36">
        <f t="shared" ref="W70:W71" si="52">(V70*100000)/O70</f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>
        <v>0</v>
      </c>
      <c r="E71" s="7">
        <v>0</v>
      </c>
      <c r="G71" s="31"/>
      <c r="H71" s="31"/>
      <c r="I71" s="31"/>
      <c r="J71" s="31"/>
      <c r="K71" s="31"/>
      <c r="L71" s="31"/>
      <c r="N71" s="20">
        <f t="shared" si="43"/>
        <v>0</v>
      </c>
      <c r="O71" s="10">
        <f t="shared" si="44"/>
        <v>26093</v>
      </c>
      <c r="P71" s="33">
        <f t="shared" si="45"/>
        <v>0</v>
      </c>
      <c r="Q71" s="36">
        <f t="shared" si="46"/>
        <v>0</v>
      </c>
      <c r="R71" s="34">
        <f t="shared" si="47"/>
        <v>0</v>
      </c>
      <c r="S71" s="10">
        <f t="shared" si="48"/>
        <v>23385.200000000001</v>
      </c>
      <c r="T71" s="33">
        <f t="shared" si="49"/>
        <v>0</v>
      </c>
      <c r="U71" s="36">
        <f t="shared" si="50"/>
        <v>0</v>
      </c>
      <c r="V71" s="38">
        <f t="shared" si="51"/>
        <v>0</v>
      </c>
      <c r="W71" s="36">
        <f t="shared" si="52"/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>
        <v>0</v>
      </c>
      <c r="E72" s="7">
        <v>0</v>
      </c>
      <c r="G72" s="31"/>
      <c r="H72" s="31"/>
      <c r="I72" s="31"/>
      <c r="J72" s="31"/>
      <c r="K72" s="31"/>
      <c r="L72" s="31"/>
      <c r="N72" s="20">
        <f t="shared" ref="N72:N73" si="53">SUM(B72:E72)</f>
        <v>0</v>
      </c>
      <c r="O72" s="10">
        <f t="shared" ref="O72:O73" si="54">SUM(N61:N72)</f>
        <v>22722</v>
      </c>
      <c r="P72" s="33">
        <f t="shared" ref="P72:P73" si="55">SUM(G61:H72)</f>
        <v>0</v>
      </c>
      <c r="Q72" s="36">
        <f t="shared" ref="Q72:Q73" si="56">(P72*1000000)/O72</f>
        <v>0</v>
      </c>
      <c r="R72" s="34">
        <f t="shared" ref="R72:R73" si="57">SUM(B72,D72:E72)</f>
        <v>0</v>
      </c>
      <c r="S72" s="10">
        <f t="shared" ref="S72:S73" si="58">SUM(R61:R72)</f>
        <v>20688.400000000001</v>
      </c>
      <c r="T72" s="33">
        <f t="shared" ref="T72:T73" si="59">SUM(G61:H72)</f>
        <v>0</v>
      </c>
      <c r="U72" s="36">
        <f t="shared" ref="U72:U73" si="60">(T72*1000000)/S72</f>
        <v>0</v>
      </c>
      <c r="V72" s="38">
        <f t="shared" ref="V72:V73" si="61">SUM(G61:G72)</f>
        <v>0</v>
      </c>
      <c r="W72" s="36">
        <f t="shared" ref="W72:W73" si="62">(V72*100000)/O72</f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/>
      <c r="C73" s="29"/>
      <c r="D73" s="7">
        <v>0</v>
      </c>
      <c r="E73" s="7">
        <v>0</v>
      </c>
      <c r="G73" s="31"/>
      <c r="H73" s="31"/>
      <c r="I73" s="31"/>
      <c r="J73" s="31"/>
      <c r="K73" s="31"/>
      <c r="L73" s="31"/>
      <c r="N73" s="20">
        <f t="shared" si="53"/>
        <v>0</v>
      </c>
      <c r="O73" s="10">
        <f t="shared" si="54"/>
        <v>19214</v>
      </c>
      <c r="P73" s="33">
        <f t="shared" si="55"/>
        <v>0</v>
      </c>
      <c r="Q73" s="36">
        <f t="shared" si="56"/>
        <v>0</v>
      </c>
      <c r="R73" s="34">
        <f t="shared" si="57"/>
        <v>0</v>
      </c>
      <c r="S73" s="10">
        <f t="shared" si="58"/>
        <v>17882</v>
      </c>
      <c r="T73" s="33">
        <f t="shared" si="59"/>
        <v>0</v>
      </c>
      <c r="U73" s="36">
        <f t="shared" si="60"/>
        <v>0</v>
      </c>
      <c r="V73" s="38">
        <f t="shared" si="61"/>
        <v>0</v>
      </c>
      <c r="W73" s="36">
        <f t="shared" si="62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/>
      <c r="C74" s="29"/>
      <c r="D74" s="7">
        <v>0</v>
      </c>
      <c r="E74" s="7">
        <v>0</v>
      </c>
      <c r="G74" s="31"/>
      <c r="H74" s="31"/>
      <c r="I74" s="31"/>
      <c r="J74" s="31"/>
      <c r="K74" s="31"/>
      <c r="L74" s="31"/>
      <c r="N74" s="20">
        <f t="shared" ref="N74:N75" si="63">SUM(B74:E74)</f>
        <v>0</v>
      </c>
      <c r="O74" s="10">
        <f t="shared" ref="O74:O75" si="64">SUM(N63:N74)</f>
        <v>15841</v>
      </c>
      <c r="P74" s="33">
        <f t="shared" ref="P74:P75" si="65">SUM(G63:H74)</f>
        <v>0</v>
      </c>
      <c r="Q74" s="36">
        <f t="shared" ref="Q74:Q75" si="66">(P74*1000000)/O74</f>
        <v>0</v>
      </c>
      <c r="R74" s="34">
        <f t="shared" ref="R74:R75" si="67">SUM(B74,D74:E74)</f>
        <v>0</v>
      </c>
      <c r="S74" s="10">
        <f t="shared" ref="S74:S75" si="68">SUM(R63:R74)</f>
        <v>14608</v>
      </c>
      <c r="T74" s="33">
        <f t="shared" ref="T74:T75" si="69">SUM(G63:H74)</f>
        <v>0</v>
      </c>
      <c r="U74" s="36">
        <f t="shared" ref="U74:U75" si="70">(T74*1000000)/S74</f>
        <v>0</v>
      </c>
      <c r="V74" s="38">
        <f t="shared" ref="V74:V75" si="71">SUM(G63:G74)</f>
        <v>0</v>
      </c>
      <c r="W74" s="36">
        <f t="shared" ref="W74:W75" si="72">(V74*100000)/O74</f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/>
      <c r="C75" s="29"/>
      <c r="D75" s="7">
        <v>0</v>
      </c>
      <c r="E75" s="7">
        <v>0</v>
      </c>
      <c r="G75" s="31"/>
      <c r="H75" s="31"/>
      <c r="I75" s="31"/>
      <c r="J75" s="31"/>
      <c r="K75" s="31"/>
      <c r="L75" s="31"/>
      <c r="N75" s="20">
        <f t="shared" si="63"/>
        <v>0</v>
      </c>
      <c r="O75" s="10">
        <f t="shared" si="64"/>
        <v>13096</v>
      </c>
      <c r="P75" s="33">
        <f t="shared" si="65"/>
        <v>0</v>
      </c>
      <c r="Q75" s="36">
        <f t="shared" si="66"/>
        <v>0</v>
      </c>
      <c r="R75" s="34">
        <f t="shared" si="67"/>
        <v>0</v>
      </c>
      <c r="S75" s="10">
        <f t="shared" si="68"/>
        <v>11962</v>
      </c>
      <c r="T75" s="33">
        <f t="shared" si="69"/>
        <v>0</v>
      </c>
      <c r="U75" s="36">
        <f t="shared" si="70"/>
        <v>0</v>
      </c>
      <c r="V75" s="38">
        <f t="shared" si="71"/>
        <v>0</v>
      </c>
      <c r="W75" s="36">
        <f t="shared" si="72"/>
        <v>0</v>
      </c>
      <c r="X75" s="41"/>
      <c r="Y75" s="1"/>
      <c r="Z75" s="1"/>
      <c r="AA75" s="1"/>
      <c r="AB75" s="1"/>
      <c r="AC75" s="1">
        <v>2</v>
      </c>
    </row>
  </sheetData>
  <phoneticPr fontId="9" type="noConversion"/>
  <conditionalFormatting sqref="G2:L7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CCCC"/>
  </sheetPr>
  <dimension ref="A1:AC77"/>
  <sheetViews>
    <sheetView zoomScale="85" zoomScaleNormal="85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R101" sqref="R101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59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9" si="2">(T3*1000000)/S3</f>
        <v>#DIV/0!</v>
      </c>
      <c r="V3" s="38">
        <f>SUM($G$2:G3)</f>
        <v>0</v>
      </c>
      <c r="W3" s="36" t="e">
        <f t="shared" ref="W3:W59" si="3">(V3*100000)/O3</f>
        <v>#DIV/0!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59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>
        <f t="shared" si="0"/>
        <v>0</v>
      </c>
      <c r="O14" s="10">
        <f t="shared" ref="O14:O59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>
        <f t="shared" si="0"/>
        <v>0</v>
      </c>
      <c r="O15" s="10">
        <f t="shared" si="5"/>
        <v>0</v>
      </c>
      <c r="P15" s="33">
        <f t="shared" ref="P15:P57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57" si="7">SUM(R4:R15)</f>
        <v>0</v>
      </c>
      <c r="T15" s="33">
        <f t="shared" ref="T15:T59" si="8">SUM(G4:H15)</f>
        <v>0</v>
      </c>
      <c r="U15" s="36" t="e">
        <f t="shared" si="2"/>
        <v>#DIV/0!</v>
      </c>
      <c r="V15" s="38">
        <f t="shared" ref="V15:V59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>
        <f t="shared" ref="N34:N41" si="10">SUM(B34:E34)</f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>
        <f t="shared" si="1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>
        <f t="shared" si="1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>
        <f t="shared" si="1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>
        <f t="shared" si="1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>
        <f t="shared" si="1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>
        <f t="shared" si="1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>
        <f t="shared" si="1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3365</v>
      </c>
      <c r="C56" s="22">
        <v>297</v>
      </c>
      <c r="D56" s="7"/>
      <c r="E56" s="7"/>
      <c r="G56" s="31"/>
      <c r="H56" s="31"/>
      <c r="I56" s="31"/>
      <c r="J56" s="31"/>
      <c r="K56" s="31"/>
      <c r="L56" s="31"/>
      <c r="N56" s="20">
        <f t="shared" ref="N56:N63" si="11">SUM(B56:E56)</f>
        <v>3662</v>
      </c>
      <c r="O56" s="10">
        <f t="shared" si="5"/>
        <v>3662</v>
      </c>
      <c r="P56" s="33">
        <f t="shared" si="6"/>
        <v>0</v>
      </c>
      <c r="Q56" s="36">
        <f t="shared" si="1"/>
        <v>0</v>
      </c>
      <c r="R56" s="34">
        <f t="shared" si="4"/>
        <v>3365</v>
      </c>
      <c r="S56" s="10">
        <f t="shared" si="7"/>
        <v>3365</v>
      </c>
      <c r="T56" s="33">
        <f t="shared" si="8"/>
        <v>0</v>
      </c>
      <c r="U56" s="36">
        <f t="shared" si="2"/>
        <v>0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3713</v>
      </c>
      <c r="C57" s="22">
        <v>799</v>
      </c>
      <c r="D57" s="7"/>
      <c r="E57" s="7"/>
      <c r="G57" s="31"/>
      <c r="H57" s="31"/>
      <c r="I57" s="31"/>
      <c r="J57" s="31"/>
      <c r="K57" s="31"/>
      <c r="L57" s="31"/>
      <c r="N57" s="20">
        <f t="shared" si="11"/>
        <v>4512</v>
      </c>
      <c r="O57" s="10">
        <f t="shared" si="5"/>
        <v>8174</v>
      </c>
      <c r="P57" s="33">
        <f t="shared" si="6"/>
        <v>0</v>
      </c>
      <c r="Q57" s="36">
        <f t="shared" si="1"/>
        <v>0</v>
      </c>
      <c r="R57" s="34">
        <f t="shared" si="4"/>
        <v>3713</v>
      </c>
      <c r="S57" s="10">
        <f t="shared" si="7"/>
        <v>7078</v>
      </c>
      <c r="T57" s="33">
        <f t="shared" si="8"/>
        <v>0</v>
      </c>
      <c r="U57" s="36">
        <f t="shared" si="2"/>
        <v>0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3380</v>
      </c>
      <c r="C58" s="29">
        <v>859</v>
      </c>
      <c r="D58" s="7"/>
      <c r="E58" s="7"/>
      <c r="G58" s="31"/>
      <c r="H58" s="31"/>
      <c r="I58" s="31"/>
      <c r="J58" s="31"/>
      <c r="K58" s="31"/>
      <c r="L58" s="31"/>
      <c r="N58" s="20">
        <f t="shared" si="11"/>
        <v>4239</v>
      </c>
      <c r="O58" s="10">
        <f t="shared" si="5"/>
        <v>12413</v>
      </c>
      <c r="P58" s="33">
        <f t="shared" ref="P58:P63" si="12">SUM(G47:H58)</f>
        <v>0</v>
      </c>
      <c r="Q58" s="36">
        <f t="shared" si="1"/>
        <v>0</v>
      </c>
      <c r="R58" s="34">
        <f t="shared" si="4"/>
        <v>3380</v>
      </c>
      <c r="S58" s="10">
        <f t="shared" ref="S58:S63" si="13">SUM(R47:R58)</f>
        <v>10458</v>
      </c>
      <c r="T58" s="33">
        <f t="shared" si="8"/>
        <v>0</v>
      </c>
      <c r="U58" s="36">
        <f t="shared" si="2"/>
        <v>0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1002</v>
      </c>
      <c r="C59" s="29">
        <v>762</v>
      </c>
      <c r="D59" s="7"/>
      <c r="E59" s="7"/>
      <c r="G59" s="31"/>
      <c r="H59" s="31"/>
      <c r="I59" s="31"/>
      <c r="J59" s="31"/>
      <c r="K59" s="31"/>
      <c r="L59" s="31"/>
      <c r="N59" s="20">
        <f t="shared" si="11"/>
        <v>1764</v>
      </c>
      <c r="O59" s="10">
        <f t="shared" si="5"/>
        <v>14177</v>
      </c>
      <c r="P59" s="33">
        <f t="shared" si="12"/>
        <v>0</v>
      </c>
      <c r="Q59" s="36">
        <f t="shared" si="1"/>
        <v>0</v>
      </c>
      <c r="R59" s="34">
        <f t="shared" si="4"/>
        <v>1002</v>
      </c>
      <c r="S59" s="10">
        <f t="shared" si="13"/>
        <v>11460</v>
      </c>
      <c r="T59" s="33">
        <f t="shared" si="8"/>
        <v>0</v>
      </c>
      <c r="U59" s="36">
        <f t="shared" si="2"/>
        <v>0</v>
      </c>
      <c r="V59" s="38">
        <f t="shared" si="9"/>
        <v>0</v>
      </c>
      <c r="W59" s="36">
        <f t="shared" si="3"/>
        <v>0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54</v>
      </c>
      <c r="C60" s="29">
        <v>360</v>
      </c>
      <c r="D60" s="7"/>
      <c r="E60" s="7"/>
      <c r="G60" s="31"/>
      <c r="H60" s="31"/>
      <c r="I60" s="31"/>
      <c r="J60" s="31"/>
      <c r="K60" s="31"/>
      <c r="L60" s="31"/>
      <c r="N60" s="20">
        <f t="shared" si="11"/>
        <v>414</v>
      </c>
      <c r="O60" s="10">
        <f>SUM(N49:N60)</f>
        <v>14591</v>
      </c>
      <c r="P60" s="33">
        <f t="shared" si="12"/>
        <v>0</v>
      </c>
      <c r="Q60" s="36">
        <f>(P60*1000000)/O60</f>
        <v>0</v>
      </c>
      <c r="R60" s="34">
        <f>SUM(B60,D60:E60)</f>
        <v>54</v>
      </c>
      <c r="S60" s="10">
        <f t="shared" si="13"/>
        <v>11514</v>
      </c>
      <c r="T60" s="33">
        <f>SUM(G49:H60)</f>
        <v>0</v>
      </c>
      <c r="U60" s="36">
        <f>(T60*1000000)/S60</f>
        <v>0</v>
      </c>
      <c r="V60" s="38">
        <f>SUM(G49:G60)</f>
        <v>0</v>
      </c>
      <c r="W60" s="36">
        <f>(V60*100000)/O60</f>
        <v>0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>
        <v>99</v>
      </c>
      <c r="C61" s="29">
        <v>117</v>
      </c>
      <c r="D61" s="7"/>
      <c r="E61" s="7"/>
      <c r="G61" s="31"/>
      <c r="H61" s="31"/>
      <c r="I61" s="31"/>
      <c r="J61" s="31"/>
      <c r="K61" s="31"/>
      <c r="L61" s="31"/>
      <c r="N61" s="20">
        <f t="shared" si="11"/>
        <v>216</v>
      </c>
      <c r="O61" s="10">
        <f>SUM(N50:N61)</f>
        <v>14807</v>
      </c>
      <c r="P61" s="33">
        <f t="shared" si="12"/>
        <v>0</v>
      </c>
      <c r="Q61" s="36">
        <f>(P61*1000000)/O61</f>
        <v>0</v>
      </c>
      <c r="R61" s="34">
        <f>SUM(B61,D61:E61)</f>
        <v>99</v>
      </c>
      <c r="S61" s="10">
        <f t="shared" si="13"/>
        <v>11613</v>
      </c>
      <c r="T61" s="33">
        <f>SUM(G50:H61)</f>
        <v>0</v>
      </c>
      <c r="U61" s="36">
        <f>(T61*1000000)/S61</f>
        <v>0</v>
      </c>
      <c r="V61" s="38">
        <f>SUM(G50:G61)</f>
        <v>0</v>
      </c>
      <c r="W61" s="36">
        <f>(V61*100000)/O61</f>
        <v>0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/>
      <c r="C62" s="29"/>
      <c r="D62" s="7"/>
      <c r="E62" s="7"/>
      <c r="G62" s="31"/>
      <c r="H62" s="31"/>
      <c r="I62" s="31"/>
      <c r="J62" s="31"/>
      <c r="K62" s="31"/>
      <c r="L62" s="31"/>
      <c r="N62" s="20">
        <f t="shared" si="11"/>
        <v>0</v>
      </c>
      <c r="O62" s="10">
        <f>SUM(N51:N62)</f>
        <v>14807</v>
      </c>
      <c r="P62" s="33">
        <f t="shared" si="12"/>
        <v>0</v>
      </c>
      <c r="Q62" s="36">
        <f>(P62*1000000)/O62</f>
        <v>0</v>
      </c>
      <c r="R62" s="34">
        <f>SUM(B62,D62:E62)</f>
        <v>0</v>
      </c>
      <c r="S62" s="10">
        <f t="shared" si="13"/>
        <v>11613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/>
      <c r="C63" s="29"/>
      <c r="D63" s="7"/>
      <c r="E63" s="7"/>
      <c r="G63" s="31"/>
      <c r="H63" s="31"/>
      <c r="I63" s="31"/>
      <c r="J63" s="31"/>
      <c r="K63" s="31"/>
      <c r="L63" s="31"/>
      <c r="N63" s="20">
        <f t="shared" si="11"/>
        <v>0</v>
      </c>
      <c r="O63" s="10">
        <f>SUM(N52:N63)</f>
        <v>14807</v>
      </c>
      <c r="P63" s="33">
        <f t="shared" si="12"/>
        <v>0</v>
      </c>
      <c r="Q63" s="36">
        <f>(P63*1000000)/O63</f>
        <v>0</v>
      </c>
      <c r="R63" s="34">
        <f>SUM(B63,D63:E63)</f>
        <v>0</v>
      </c>
      <c r="S63" s="10">
        <f t="shared" si="13"/>
        <v>11613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3120</v>
      </c>
      <c r="C64" s="29">
        <v>1360</v>
      </c>
      <c r="D64" s="7"/>
      <c r="E64" s="7"/>
      <c r="G64" s="31"/>
      <c r="H64" s="31"/>
      <c r="I64" s="31"/>
      <c r="J64" s="31"/>
      <c r="K64" s="31"/>
      <c r="L64" s="31"/>
      <c r="N64" s="20">
        <f t="shared" ref="N64:N65" si="14">SUM(B64:E64)</f>
        <v>4480</v>
      </c>
      <c r="O64" s="10">
        <f t="shared" ref="O64:O65" si="15">SUM(N53:N64)</f>
        <v>19287</v>
      </c>
      <c r="P64" s="33">
        <f t="shared" ref="P64:P65" si="16">SUM(G53:H64)</f>
        <v>0</v>
      </c>
      <c r="Q64" s="36">
        <f t="shared" ref="Q64:Q65" si="17">(P64*1000000)/O64</f>
        <v>0</v>
      </c>
      <c r="R64" s="34">
        <f t="shared" ref="R64:R65" si="18">SUM(B64,D64:E64)</f>
        <v>3120</v>
      </c>
      <c r="S64" s="10">
        <f t="shared" ref="S64:S65" si="19">SUM(R53:R64)</f>
        <v>14733</v>
      </c>
      <c r="T64" s="33">
        <f t="shared" ref="T64:T65" si="20">SUM(G53:H64)</f>
        <v>0</v>
      </c>
      <c r="U64" s="36">
        <f t="shared" ref="U64:U65" si="21">(T64*1000000)/S64</f>
        <v>0</v>
      </c>
      <c r="V64" s="38">
        <f t="shared" ref="V64:V65" si="22">SUM(G53:G64)</f>
        <v>0</v>
      </c>
      <c r="W64" s="36">
        <f t="shared" ref="W64:W65" si="23">(V64*100000)/O64</f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2789</v>
      </c>
      <c r="C65" s="29">
        <v>1139</v>
      </c>
      <c r="D65" s="7"/>
      <c r="E65" s="7"/>
      <c r="G65" s="31"/>
      <c r="H65" s="31"/>
      <c r="I65" s="31"/>
      <c r="J65" s="31"/>
      <c r="K65" s="31"/>
      <c r="L65" s="31"/>
      <c r="N65" s="20">
        <f t="shared" si="14"/>
        <v>3928</v>
      </c>
      <c r="O65" s="10">
        <f t="shared" si="15"/>
        <v>23215</v>
      </c>
      <c r="P65" s="33">
        <f t="shared" si="16"/>
        <v>0</v>
      </c>
      <c r="Q65" s="36">
        <f t="shared" si="17"/>
        <v>0</v>
      </c>
      <c r="R65" s="34">
        <f t="shared" si="18"/>
        <v>2789</v>
      </c>
      <c r="S65" s="10">
        <f t="shared" si="19"/>
        <v>17522</v>
      </c>
      <c r="T65" s="33">
        <f t="shared" si="20"/>
        <v>0</v>
      </c>
      <c r="U65" s="36">
        <f t="shared" si="21"/>
        <v>0</v>
      </c>
      <c r="V65" s="38">
        <f t="shared" si="22"/>
        <v>0</v>
      </c>
      <c r="W65" s="36">
        <f t="shared" si="23"/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3297</v>
      </c>
      <c r="C66" s="29">
        <v>962</v>
      </c>
      <c r="D66" s="7"/>
      <c r="E66" s="7"/>
      <c r="G66" s="31"/>
      <c r="H66" s="31"/>
      <c r="I66" s="31"/>
      <c r="J66" s="31"/>
      <c r="K66" s="31"/>
      <c r="L66" s="31"/>
      <c r="N66" s="20">
        <f t="shared" ref="N66:N67" si="24">SUM(B66:E66)</f>
        <v>4259</v>
      </c>
      <c r="O66" s="10">
        <f t="shared" ref="O66:O67" si="25">SUM(N55:N66)</f>
        <v>27474</v>
      </c>
      <c r="P66" s="33">
        <f t="shared" ref="P66:P67" si="26">SUM(G55:H66)</f>
        <v>0</v>
      </c>
      <c r="Q66" s="36">
        <f t="shared" ref="Q66:Q67" si="27">(P66*1000000)/O66</f>
        <v>0</v>
      </c>
      <c r="R66" s="34">
        <f t="shared" ref="R66:R67" si="28">SUM(B66,D66:E66)</f>
        <v>3297</v>
      </c>
      <c r="S66" s="10">
        <f t="shared" ref="S66:S67" si="29">SUM(R55:R66)</f>
        <v>20819</v>
      </c>
      <c r="T66" s="33">
        <f t="shared" ref="T66:T67" si="30">SUM(G55:H66)</f>
        <v>0</v>
      </c>
      <c r="U66" s="36">
        <f t="shared" ref="U66:U67" si="31">(T66*1000000)/S66</f>
        <v>0</v>
      </c>
      <c r="V66" s="38">
        <f t="shared" ref="V66:V67" si="32">SUM(G55:G66)</f>
        <v>0</v>
      </c>
      <c r="W66" s="36">
        <f t="shared" ref="W66:W67" si="33">(V66*100000)/O66</f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4772</v>
      </c>
      <c r="C67" s="29">
        <v>1256</v>
      </c>
      <c r="D67" s="7"/>
      <c r="E67" s="7"/>
      <c r="G67" s="31"/>
      <c r="H67" s="31"/>
      <c r="I67" s="31"/>
      <c r="J67" s="31"/>
      <c r="K67" s="31"/>
      <c r="L67" s="31"/>
      <c r="N67" s="20">
        <f t="shared" si="24"/>
        <v>6028</v>
      </c>
      <c r="O67" s="10">
        <f t="shared" si="25"/>
        <v>33502</v>
      </c>
      <c r="P67" s="33">
        <f t="shared" si="26"/>
        <v>0</v>
      </c>
      <c r="Q67" s="36">
        <f t="shared" si="27"/>
        <v>0</v>
      </c>
      <c r="R67" s="34">
        <f t="shared" si="28"/>
        <v>4772</v>
      </c>
      <c r="S67" s="10">
        <f t="shared" si="29"/>
        <v>25591</v>
      </c>
      <c r="T67" s="33">
        <f t="shared" si="30"/>
        <v>0</v>
      </c>
      <c r="U67" s="36">
        <f t="shared" si="31"/>
        <v>0</v>
      </c>
      <c r="V67" s="38">
        <f t="shared" si="32"/>
        <v>0</v>
      </c>
      <c r="W67" s="36">
        <f t="shared" si="33"/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/>
      <c r="C68" s="29"/>
      <c r="D68" s="7"/>
      <c r="E68" s="7"/>
      <c r="G68" s="31"/>
      <c r="H68" s="31"/>
      <c r="I68" s="31"/>
      <c r="J68" s="31"/>
      <c r="K68" s="31"/>
      <c r="L68" s="31"/>
      <c r="N68" s="20">
        <f t="shared" ref="N68:N69" si="34">SUM(B68:E68)</f>
        <v>0</v>
      </c>
      <c r="O68" s="10">
        <f t="shared" ref="O68:O69" si="35">SUM(N57:N68)</f>
        <v>29840</v>
      </c>
      <c r="P68" s="33">
        <f t="shared" ref="P68:P69" si="36">SUM(G57:H68)</f>
        <v>0</v>
      </c>
      <c r="Q68" s="36">
        <f t="shared" ref="Q68:Q69" si="37">(P68*1000000)/O68</f>
        <v>0</v>
      </c>
      <c r="R68" s="34">
        <f t="shared" ref="R68:R69" si="38">SUM(B68,D68:E68)</f>
        <v>0</v>
      </c>
      <c r="S68" s="10">
        <f t="shared" ref="S68:S69" si="39">SUM(R57:R68)</f>
        <v>22226</v>
      </c>
      <c r="T68" s="33">
        <f t="shared" ref="T68:T69" si="40">SUM(G57:H68)</f>
        <v>0</v>
      </c>
      <c r="U68" s="36">
        <f t="shared" ref="U68:U69" si="41">(T68*1000000)/S68</f>
        <v>0</v>
      </c>
      <c r="V68" s="38">
        <f t="shared" ref="V68:V69" si="42">SUM(G57:G68)</f>
        <v>0</v>
      </c>
      <c r="W68" s="36">
        <f t="shared" ref="W68:W69" si="43">(V68*100000)/O68</f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/>
      <c r="C69" s="29"/>
      <c r="D69" s="7"/>
      <c r="E69" s="7"/>
      <c r="G69" s="31"/>
      <c r="H69" s="31"/>
      <c r="I69" s="31"/>
      <c r="J69" s="31"/>
      <c r="K69" s="31"/>
      <c r="L69" s="31"/>
      <c r="N69" s="20">
        <f t="shared" si="34"/>
        <v>0</v>
      </c>
      <c r="O69" s="10">
        <f t="shared" si="35"/>
        <v>25328</v>
      </c>
      <c r="P69" s="33">
        <f t="shared" si="36"/>
        <v>0</v>
      </c>
      <c r="Q69" s="36">
        <f t="shared" si="37"/>
        <v>0</v>
      </c>
      <c r="R69" s="34">
        <f t="shared" si="38"/>
        <v>0</v>
      </c>
      <c r="S69" s="10">
        <f t="shared" si="39"/>
        <v>18513</v>
      </c>
      <c r="T69" s="33">
        <f t="shared" si="40"/>
        <v>0</v>
      </c>
      <c r="U69" s="36">
        <f t="shared" si="41"/>
        <v>0</v>
      </c>
      <c r="V69" s="38">
        <f t="shared" si="42"/>
        <v>0</v>
      </c>
      <c r="W69" s="36">
        <f t="shared" si="43"/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/>
      <c r="C70" s="29"/>
      <c r="D70" s="7"/>
      <c r="E70" s="7"/>
      <c r="G70" s="31"/>
      <c r="H70" s="31"/>
      <c r="I70" s="31"/>
      <c r="J70" s="31"/>
      <c r="K70" s="31"/>
      <c r="L70" s="31"/>
      <c r="N70" s="20">
        <f t="shared" ref="N70:N71" si="44">SUM(B70:E70)</f>
        <v>0</v>
      </c>
      <c r="O70" s="10">
        <f t="shared" ref="O70:O71" si="45">SUM(N59:N70)</f>
        <v>21089</v>
      </c>
      <c r="P70" s="33">
        <f t="shared" ref="P70:P71" si="46">SUM(G59:H70)</f>
        <v>0</v>
      </c>
      <c r="Q70" s="36">
        <f t="shared" ref="Q70:Q71" si="47">(P70*1000000)/O70</f>
        <v>0</v>
      </c>
      <c r="R70" s="34">
        <f t="shared" ref="R70:R71" si="48">SUM(B70,D70:E70)</f>
        <v>0</v>
      </c>
      <c r="S70" s="10">
        <f t="shared" ref="S70:S71" si="49">SUM(R59:R70)</f>
        <v>15133</v>
      </c>
      <c r="T70" s="33">
        <f t="shared" ref="T70:T71" si="50">SUM(G59:H70)</f>
        <v>0</v>
      </c>
      <c r="U70" s="36">
        <f t="shared" ref="U70:U71" si="51">(T70*1000000)/S70</f>
        <v>0</v>
      </c>
      <c r="V70" s="38">
        <f t="shared" ref="V70:V71" si="52">SUM(G59:G70)</f>
        <v>0</v>
      </c>
      <c r="W70" s="36">
        <f t="shared" ref="W70:W71" si="53">(V70*100000)/O70</f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/>
      <c r="C71" s="29"/>
      <c r="D71" s="7"/>
      <c r="E71" s="7"/>
      <c r="G71" s="31"/>
      <c r="H71" s="31"/>
      <c r="I71" s="31"/>
      <c r="J71" s="31"/>
      <c r="K71" s="31"/>
      <c r="L71" s="31"/>
      <c r="N71" s="20">
        <f t="shared" si="44"/>
        <v>0</v>
      </c>
      <c r="O71" s="10">
        <f t="shared" si="45"/>
        <v>19325</v>
      </c>
      <c r="P71" s="33">
        <f t="shared" si="46"/>
        <v>0</v>
      </c>
      <c r="Q71" s="36">
        <f t="shared" si="47"/>
        <v>0</v>
      </c>
      <c r="R71" s="34">
        <f t="shared" si="48"/>
        <v>0</v>
      </c>
      <c r="S71" s="10">
        <f t="shared" si="49"/>
        <v>14131</v>
      </c>
      <c r="T71" s="33">
        <f t="shared" si="50"/>
        <v>0</v>
      </c>
      <c r="U71" s="36">
        <f t="shared" si="51"/>
        <v>0</v>
      </c>
      <c r="V71" s="38">
        <f t="shared" si="52"/>
        <v>0</v>
      </c>
      <c r="W71" s="36">
        <f t="shared" si="53"/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/>
      <c r="C72" s="29"/>
      <c r="D72" s="7"/>
      <c r="E72" s="7"/>
      <c r="G72" s="31"/>
      <c r="H72" s="31"/>
      <c r="I72" s="31"/>
      <c r="J72" s="31"/>
      <c r="K72" s="31"/>
      <c r="L72" s="31"/>
      <c r="N72" s="20">
        <f t="shared" ref="N72:N75" si="54">SUM(B72:E72)</f>
        <v>0</v>
      </c>
      <c r="O72" s="10">
        <f t="shared" ref="O72:O75" si="55">SUM(N61:N72)</f>
        <v>18911</v>
      </c>
      <c r="P72" s="33">
        <f t="shared" ref="P72:P75" si="56">SUM(G61:H72)</f>
        <v>0</v>
      </c>
      <c r="Q72" s="36">
        <f t="shared" ref="Q72:Q75" si="57">(P72*1000000)/O72</f>
        <v>0</v>
      </c>
      <c r="R72" s="34">
        <f t="shared" ref="R72:R75" si="58">SUM(B72,D72:E72)</f>
        <v>0</v>
      </c>
      <c r="S72" s="10">
        <f t="shared" ref="S72:S75" si="59">SUM(R61:R72)</f>
        <v>14077</v>
      </c>
      <c r="T72" s="33">
        <f t="shared" ref="T72:T75" si="60">SUM(G61:H72)</f>
        <v>0</v>
      </c>
      <c r="U72" s="36">
        <f t="shared" ref="U72:U75" si="61">(T72*1000000)/S72</f>
        <v>0</v>
      </c>
      <c r="V72" s="38">
        <f t="shared" ref="V72:V75" si="62">SUM(G61:G72)</f>
        <v>0</v>
      </c>
      <c r="W72" s="36">
        <f t="shared" ref="W72:W75" si="63">(V72*100000)/O72</f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/>
      <c r="C73" s="29"/>
      <c r="D73" s="7"/>
      <c r="E73" s="7"/>
      <c r="G73" s="31"/>
      <c r="H73" s="31"/>
      <c r="I73" s="31"/>
      <c r="J73" s="31"/>
      <c r="K73" s="31"/>
      <c r="L73" s="31"/>
      <c r="N73" s="20">
        <f t="shared" si="54"/>
        <v>0</v>
      </c>
      <c r="O73" s="10">
        <f t="shared" si="55"/>
        <v>18695</v>
      </c>
      <c r="P73" s="33">
        <f t="shared" si="56"/>
        <v>0</v>
      </c>
      <c r="Q73" s="36">
        <f t="shared" si="57"/>
        <v>0</v>
      </c>
      <c r="R73" s="34">
        <f t="shared" si="58"/>
        <v>0</v>
      </c>
      <c r="S73" s="10">
        <f t="shared" si="59"/>
        <v>13978</v>
      </c>
      <c r="T73" s="33">
        <f t="shared" si="60"/>
        <v>0</v>
      </c>
      <c r="U73" s="36">
        <f t="shared" si="61"/>
        <v>0</v>
      </c>
      <c r="V73" s="38">
        <f t="shared" si="62"/>
        <v>0</v>
      </c>
      <c r="W73" s="36">
        <f t="shared" si="63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/>
      <c r="C74" s="29"/>
      <c r="D74" s="7"/>
      <c r="E74" s="7"/>
      <c r="G74" s="31"/>
      <c r="H74" s="31"/>
      <c r="I74" s="31"/>
      <c r="J74" s="31"/>
      <c r="K74" s="31"/>
      <c r="L74" s="31"/>
      <c r="N74" s="20">
        <f t="shared" si="54"/>
        <v>0</v>
      </c>
      <c r="O74" s="10">
        <f t="shared" si="55"/>
        <v>18695</v>
      </c>
      <c r="P74" s="33">
        <f t="shared" si="56"/>
        <v>0</v>
      </c>
      <c r="Q74" s="36">
        <f t="shared" si="57"/>
        <v>0</v>
      </c>
      <c r="R74" s="34">
        <f t="shared" si="58"/>
        <v>0</v>
      </c>
      <c r="S74" s="10">
        <f t="shared" si="59"/>
        <v>13978</v>
      </c>
      <c r="T74" s="33">
        <f t="shared" si="60"/>
        <v>0</v>
      </c>
      <c r="U74" s="36">
        <f t="shared" si="61"/>
        <v>0</v>
      </c>
      <c r="V74" s="38">
        <f t="shared" si="62"/>
        <v>0</v>
      </c>
      <c r="W74" s="36">
        <f t="shared" si="63"/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/>
      <c r="C75" s="29"/>
      <c r="D75" s="7"/>
      <c r="E75" s="7"/>
      <c r="G75" s="31"/>
      <c r="H75" s="31"/>
      <c r="I75" s="31"/>
      <c r="J75" s="31"/>
      <c r="K75" s="31"/>
      <c r="L75" s="31"/>
      <c r="N75" s="20">
        <f t="shared" si="54"/>
        <v>0</v>
      </c>
      <c r="O75" s="10">
        <f t="shared" si="55"/>
        <v>18695</v>
      </c>
      <c r="P75" s="33">
        <f t="shared" si="56"/>
        <v>0</v>
      </c>
      <c r="Q75" s="36">
        <f t="shared" si="57"/>
        <v>0</v>
      </c>
      <c r="R75" s="34">
        <f t="shared" si="58"/>
        <v>0</v>
      </c>
      <c r="S75" s="10">
        <f t="shared" si="59"/>
        <v>13978</v>
      </c>
      <c r="T75" s="33">
        <f t="shared" si="60"/>
        <v>0</v>
      </c>
      <c r="U75" s="36">
        <f t="shared" si="61"/>
        <v>0</v>
      </c>
      <c r="V75" s="38">
        <f t="shared" si="62"/>
        <v>0</v>
      </c>
      <c r="W75" s="36">
        <f t="shared" si="63"/>
        <v>0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/>
      <c r="C76" s="29"/>
      <c r="D76" s="7"/>
      <c r="E76" s="7"/>
      <c r="G76" s="31"/>
      <c r="H76" s="31"/>
      <c r="I76" s="31"/>
      <c r="J76" s="31"/>
      <c r="K76" s="31"/>
      <c r="L76" s="31"/>
      <c r="N76" s="20">
        <f t="shared" ref="N76:N77" si="64">SUM(B76:E76)</f>
        <v>0</v>
      </c>
      <c r="O76" s="10">
        <f t="shared" ref="O76:O77" si="65">SUM(N65:N76)</f>
        <v>14215</v>
      </c>
      <c r="P76" s="33">
        <f t="shared" ref="P76:P77" si="66">SUM(G65:H76)</f>
        <v>0</v>
      </c>
      <c r="Q76" s="36">
        <f t="shared" ref="Q76:Q77" si="67">(P76*1000000)/O76</f>
        <v>0</v>
      </c>
      <c r="R76" s="34">
        <f t="shared" ref="R76:R77" si="68">SUM(B76,D76:E76)</f>
        <v>0</v>
      </c>
      <c r="S76" s="10">
        <f t="shared" ref="S76:S77" si="69">SUM(R65:R76)</f>
        <v>10858</v>
      </c>
      <c r="T76" s="33">
        <f t="shared" ref="T76:T77" si="70">SUM(G65:H76)</f>
        <v>0</v>
      </c>
      <c r="U76" s="36">
        <f t="shared" ref="U76:U77" si="71">(T76*1000000)/S76</f>
        <v>0</v>
      </c>
      <c r="V76" s="38">
        <f t="shared" ref="V76:V77" si="72">SUM(G65:G76)</f>
        <v>0</v>
      </c>
      <c r="W76" s="36">
        <f t="shared" ref="W76:W77" si="73">(V76*100000)/O76</f>
        <v>0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/>
      <c r="C77" s="29"/>
      <c r="D77" s="7"/>
      <c r="E77" s="7"/>
      <c r="G77" s="31"/>
      <c r="H77" s="31"/>
      <c r="I77" s="31"/>
      <c r="J77" s="31"/>
      <c r="K77" s="31"/>
      <c r="L77" s="31"/>
      <c r="N77" s="20">
        <f t="shared" si="64"/>
        <v>0</v>
      </c>
      <c r="O77" s="10">
        <f t="shared" si="65"/>
        <v>10287</v>
      </c>
      <c r="P77" s="33">
        <f t="shared" si="66"/>
        <v>0</v>
      </c>
      <c r="Q77" s="36">
        <f t="shared" si="67"/>
        <v>0</v>
      </c>
      <c r="R77" s="34">
        <f t="shared" si="68"/>
        <v>0</v>
      </c>
      <c r="S77" s="10">
        <f t="shared" si="69"/>
        <v>8069</v>
      </c>
      <c r="T77" s="33">
        <f t="shared" si="70"/>
        <v>0</v>
      </c>
      <c r="U77" s="36">
        <f t="shared" si="71"/>
        <v>0</v>
      </c>
      <c r="V77" s="38">
        <f t="shared" si="72"/>
        <v>0</v>
      </c>
      <c r="W77" s="36">
        <f t="shared" si="73"/>
        <v>0</v>
      </c>
      <c r="X77" s="41"/>
      <c r="Y77" s="1"/>
      <c r="Z77" s="1"/>
      <c r="AA77" s="1"/>
      <c r="AB77" s="1"/>
      <c r="AC77" s="1">
        <v>2</v>
      </c>
    </row>
  </sheetData>
  <phoneticPr fontId="9" type="noConversion"/>
  <conditionalFormatting sqref="G2:L77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C00000"/>
  </sheetPr>
  <dimension ref="A1:AC81"/>
  <sheetViews>
    <sheetView zoomScale="70" zoomScaleNormal="70" workbookViewId="0">
      <pane xSplit="1" ySplit="1" topLeftCell="I57" activePane="bottomRight" state="frozen"/>
      <selection pane="topRight" activeCell="B1" sqref="B1"/>
      <selection pane="bottomLeft" activeCell="A2" sqref="A2"/>
      <selection pane="bottomRight" activeCell="W81" sqref="W81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41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41" si="2">(T3*1000000)/S3</f>
        <v>#DIV/0!</v>
      </c>
      <c r="V3" s="38">
        <f>SUM($G$2:G3)</f>
        <v>0</v>
      </c>
      <c r="W3" s="36" t="e">
        <f t="shared" ref="W3:W41" si="3">(V3*100000)/O3</f>
        <v>#DIV/0!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41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>
        <f t="shared" si="0"/>
        <v>0</v>
      </c>
      <c r="O14" s="10">
        <f t="shared" ref="O14:O41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>
        <f t="shared" si="0"/>
        <v>0</v>
      </c>
      <c r="O15" s="10">
        <f t="shared" si="5"/>
        <v>0</v>
      </c>
      <c r="P15" s="33">
        <f t="shared" ref="P15:P63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63" si="7">SUM(R4:R15)</f>
        <v>0</v>
      </c>
      <c r="T15" s="33">
        <f t="shared" ref="T15:T41" si="8">SUM(G4:H15)</f>
        <v>0</v>
      </c>
      <c r="U15" s="36" t="e">
        <f t="shared" si="2"/>
        <v>#DIV/0!</v>
      </c>
      <c r="V15" s="38">
        <f t="shared" ref="V15:V41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>
        <f t="shared" ref="N34:N41" si="10">SUM(B34:E34)</f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>
        <f t="shared" si="1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>
        <f t="shared" si="1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>
        <f t="shared" si="1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>
        <f t="shared" si="1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>
        <f t="shared" si="1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>
        <f t="shared" si="1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>
        <f t="shared" si="1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207</v>
      </c>
      <c r="C62" s="29">
        <v>225</v>
      </c>
      <c r="D62" s="7"/>
      <c r="E62" s="7"/>
      <c r="G62" s="31"/>
      <c r="H62" s="31"/>
      <c r="I62" s="31"/>
      <c r="J62" s="31"/>
      <c r="K62" s="31"/>
      <c r="L62" s="31"/>
      <c r="N62" s="20"/>
      <c r="O62" s="10"/>
      <c r="P62" s="33"/>
      <c r="Q62" s="36"/>
      <c r="R62" s="34"/>
      <c r="S62" s="10"/>
      <c r="T62" s="33"/>
      <c r="U62" s="36"/>
      <c r="V62" s="38"/>
      <c r="W62" s="36"/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1543</v>
      </c>
      <c r="C63" s="29">
        <v>657</v>
      </c>
      <c r="D63" s="7">
        <v>0</v>
      </c>
      <c r="E63" s="7">
        <v>54</v>
      </c>
      <c r="G63" s="31"/>
      <c r="H63" s="31"/>
      <c r="I63" s="31"/>
      <c r="J63" s="31"/>
      <c r="K63" s="31"/>
      <c r="L63" s="31"/>
      <c r="N63" s="20">
        <f t="shared" ref="N63" si="11">SUM(B63:E63)</f>
        <v>2254</v>
      </c>
      <c r="O63" s="10">
        <f>SUM(N52:N63)</f>
        <v>2254</v>
      </c>
      <c r="P63" s="33">
        <f t="shared" si="6"/>
        <v>0</v>
      </c>
      <c r="Q63" s="36">
        <f>(P63*1000000)/O63</f>
        <v>0</v>
      </c>
      <c r="R63" s="34">
        <f>SUM(B63,D63:E63)</f>
        <v>1597</v>
      </c>
      <c r="S63" s="10">
        <f t="shared" si="7"/>
        <v>1597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5051</v>
      </c>
      <c r="C64" s="29">
        <v>1464</v>
      </c>
      <c r="D64" s="7">
        <v>0</v>
      </c>
      <c r="E64" s="7">
        <v>0</v>
      </c>
      <c r="G64" s="31"/>
      <c r="H64" s="31"/>
      <c r="I64" s="31"/>
      <c r="J64" s="31"/>
      <c r="K64" s="31"/>
      <c r="L64" s="31"/>
      <c r="N64" s="20">
        <f t="shared" ref="N64:N65" si="12">SUM(B64:E64)</f>
        <v>6515</v>
      </c>
      <c r="O64" s="10">
        <f t="shared" ref="O64:O65" si="13">SUM(N53:N64)</f>
        <v>8769</v>
      </c>
      <c r="P64" s="33">
        <f t="shared" ref="P64:P65" si="14">SUM(G53:H64)</f>
        <v>0</v>
      </c>
      <c r="Q64" s="36">
        <f t="shared" ref="Q64:Q65" si="15">(P64*1000000)/O64</f>
        <v>0</v>
      </c>
      <c r="R64" s="34">
        <f t="shared" ref="R64:R65" si="16">SUM(B64,D64:E64)</f>
        <v>5051</v>
      </c>
      <c r="S64" s="10">
        <f t="shared" ref="S64:S65" si="17">SUM(R53:R64)</f>
        <v>6648</v>
      </c>
      <c r="T64" s="33">
        <f t="shared" ref="T64:T65" si="18">SUM(G53:H64)</f>
        <v>0</v>
      </c>
      <c r="U64" s="36">
        <f t="shared" ref="U64:U65" si="19">(T64*1000000)/S64</f>
        <v>0</v>
      </c>
      <c r="V64" s="38">
        <f t="shared" ref="V64:V65" si="20">SUM(G53:G64)</f>
        <v>0</v>
      </c>
      <c r="W64" s="36">
        <f t="shared" ref="W64:W65" si="21">(V64*100000)/O64</f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4394</v>
      </c>
      <c r="C65" s="29">
        <v>1373</v>
      </c>
      <c r="D65" s="7">
        <v>0</v>
      </c>
      <c r="E65" s="7">
        <v>369</v>
      </c>
      <c r="G65" s="31"/>
      <c r="H65" s="31"/>
      <c r="I65" s="31"/>
      <c r="J65" s="31"/>
      <c r="K65" s="31"/>
      <c r="L65" s="31"/>
      <c r="N65" s="20">
        <f t="shared" si="12"/>
        <v>6136</v>
      </c>
      <c r="O65" s="10">
        <f t="shared" si="13"/>
        <v>14905</v>
      </c>
      <c r="P65" s="33">
        <f t="shared" si="14"/>
        <v>0</v>
      </c>
      <c r="Q65" s="36">
        <f t="shared" si="15"/>
        <v>0</v>
      </c>
      <c r="R65" s="34">
        <f t="shared" si="16"/>
        <v>4763</v>
      </c>
      <c r="S65" s="10">
        <f t="shared" si="17"/>
        <v>11411</v>
      </c>
      <c r="T65" s="33">
        <f t="shared" si="18"/>
        <v>0</v>
      </c>
      <c r="U65" s="36">
        <f t="shared" si="19"/>
        <v>0</v>
      </c>
      <c r="V65" s="38">
        <f t="shared" si="20"/>
        <v>0</v>
      </c>
      <c r="W65" s="36">
        <f t="shared" si="21"/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6485</v>
      </c>
      <c r="C66" s="29">
        <v>1264</v>
      </c>
      <c r="D66" s="7">
        <v>0</v>
      </c>
      <c r="E66" s="7">
        <v>396</v>
      </c>
      <c r="G66" s="31"/>
      <c r="H66" s="31"/>
      <c r="I66" s="31"/>
      <c r="J66" s="31"/>
      <c r="K66" s="31"/>
      <c r="L66" s="31"/>
      <c r="N66" s="20">
        <f t="shared" ref="N66:N67" si="22">SUM(B66:E66)</f>
        <v>8145</v>
      </c>
      <c r="O66" s="10">
        <f t="shared" ref="O66:O67" si="23">SUM(N55:N66)</f>
        <v>23050</v>
      </c>
      <c r="P66" s="33">
        <f t="shared" ref="P66:P67" si="24">SUM(G55:H66)</f>
        <v>0</v>
      </c>
      <c r="Q66" s="36">
        <f t="shared" ref="Q66:Q67" si="25">(P66*1000000)/O66</f>
        <v>0</v>
      </c>
      <c r="R66" s="34">
        <f t="shared" ref="R66:R67" si="26">SUM(B66,D66:E66)</f>
        <v>6881</v>
      </c>
      <c r="S66" s="10">
        <f t="shared" ref="S66:S67" si="27">SUM(R55:R66)</f>
        <v>18292</v>
      </c>
      <c r="T66" s="33">
        <f t="shared" ref="T66:T67" si="28">SUM(G55:H66)</f>
        <v>0</v>
      </c>
      <c r="U66" s="36">
        <f t="shared" ref="U66:U67" si="29">(T66*1000000)/S66</f>
        <v>0</v>
      </c>
      <c r="V66" s="38">
        <f t="shared" ref="V66:V67" si="30">SUM(G55:G66)</f>
        <v>0</v>
      </c>
      <c r="W66" s="36">
        <f t="shared" ref="W66:W67" si="31">(V66*100000)/O66</f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8160</v>
      </c>
      <c r="C67" s="29">
        <v>2174</v>
      </c>
      <c r="D67" s="7">
        <v>0</v>
      </c>
      <c r="E67" s="7">
        <v>0</v>
      </c>
      <c r="G67" s="31"/>
      <c r="H67" s="31"/>
      <c r="I67" s="31"/>
      <c r="J67" s="31"/>
      <c r="K67" s="31"/>
      <c r="L67" s="31"/>
      <c r="N67" s="20">
        <f t="shared" si="22"/>
        <v>10334</v>
      </c>
      <c r="O67" s="10">
        <f t="shared" si="23"/>
        <v>33384</v>
      </c>
      <c r="P67" s="33">
        <f t="shared" si="24"/>
        <v>0</v>
      </c>
      <c r="Q67" s="36">
        <f t="shared" si="25"/>
        <v>0</v>
      </c>
      <c r="R67" s="34">
        <f t="shared" si="26"/>
        <v>8160</v>
      </c>
      <c r="S67" s="10">
        <f t="shared" si="27"/>
        <v>26452</v>
      </c>
      <c r="T67" s="33">
        <f t="shared" si="28"/>
        <v>0</v>
      </c>
      <c r="U67" s="36">
        <f t="shared" si="29"/>
        <v>0</v>
      </c>
      <c r="V67" s="38">
        <f t="shared" si="30"/>
        <v>0</v>
      </c>
      <c r="W67" s="36">
        <f t="shared" si="31"/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5758</v>
      </c>
      <c r="C68" s="29">
        <v>5169</v>
      </c>
      <c r="D68" s="7">
        <v>0</v>
      </c>
      <c r="E68" s="7">
        <v>0</v>
      </c>
      <c r="G68" s="31"/>
      <c r="H68" s="31"/>
      <c r="I68" s="31"/>
      <c r="J68" s="31"/>
      <c r="K68" s="31"/>
      <c r="L68" s="31"/>
      <c r="N68" s="20">
        <f t="shared" ref="N68:N69" si="32">SUM(B68:E68)</f>
        <v>10927</v>
      </c>
      <c r="O68" s="10">
        <f t="shared" ref="O68:O69" si="33">SUM(N57:N68)</f>
        <v>44311</v>
      </c>
      <c r="P68" s="33">
        <f t="shared" ref="P68:P69" si="34">SUM(G57:H68)</f>
        <v>0</v>
      </c>
      <c r="Q68" s="36">
        <f t="shared" ref="Q68:Q69" si="35">(P68*1000000)/O68</f>
        <v>0</v>
      </c>
      <c r="R68" s="34">
        <f t="shared" ref="R68:R69" si="36">SUM(B68,D68:E68)</f>
        <v>5758</v>
      </c>
      <c r="S68" s="10">
        <f t="shared" ref="S68:S69" si="37">SUM(R57:R68)</f>
        <v>32210</v>
      </c>
      <c r="T68" s="33">
        <f t="shared" ref="T68:T69" si="38">SUM(G57:H68)</f>
        <v>0</v>
      </c>
      <c r="U68" s="36">
        <f t="shared" ref="U68:U69" si="39">(T68*1000000)/S68</f>
        <v>0</v>
      </c>
      <c r="V68" s="38">
        <f t="shared" ref="V68:V69" si="40">SUM(G57:G68)</f>
        <v>0</v>
      </c>
      <c r="W68" s="36">
        <f t="shared" ref="W68:W69" si="41">(V68*100000)/O68</f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>
        <v>5817</v>
      </c>
      <c r="C69" s="29">
        <v>1915</v>
      </c>
      <c r="D69" s="7">
        <v>0</v>
      </c>
      <c r="E69" s="7">
        <v>0</v>
      </c>
      <c r="G69" s="31"/>
      <c r="H69" s="31"/>
      <c r="I69" s="31"/>
      <c r="J69" s="31"/>
      <c r="K69" s="31"/>
      <c r="L69" s="31"/>
      <c r="N69" s="20">
        <f t="shared" si="32"/>
        <v>7732</v>
      </c>
      <c r="O69" s="10">
        <f t="shared" si="33"/>
        <v>52043</v>
      </c>
      <c r="P69" s="33">
        <f t="shared" si="34"/>
        <v>0</v>
      </c>
      <c r="Q69" s="36">
        <f t="shared" si="35"/>
        <v>0</v>
      </c>
      <c r="R69" s="34">
        <f t="shared" si="36"/>
        <v>5817</v>
      </c>
      <c r="S69" s="10">
        <f t="shared" si="37"/>
        <v>38027</v>
      </c>
      <c r="T69" s="33">
        <f t="shared" si="38"/>
        <v>0</v>
      </c>
      <c r="U69" s="36">
        <f t="shared" si="39"/>
        <v>0</v>
      </c>
      <c r="V69" s="38">
        <f t="shared" si="40"/>
        <v>0</v>
      </c>
      <c r="W69" s="36">
        <f t="shared" si="41"/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>
        <v>5672</v>
      </c>
      <c r="C70" s="29">
        <v>1040</v>
      </c>
      <c r="D70" s="7">
        <v>0</v>
      </c>
      <c r="E70" s="7">
        <v>0</v>
      </c>
      <c r="G70" s="31"/>
      <c r="H70" s="31"/>
      <c r="I70" s="31"/>
      <c r="J70" s="31"/>
      <c r="K70" s="31"/>
      <c r="L70" s="31"/>
      <c r="N70" s="20">
        <f t="shared" ref="N70:N76" si="42">SUM(B70:E70)</f>
        <v>6712</v>
      </c>
      <c r="O70" s="10">
        <f t="shared" ref="O70:O76" si="43">SUM(N59:N70)</f>
        <v>58755</v>
      </c>
      <c r="P70" s="33">
        <f t="shared" ref="P70:P79" si="44">SUM(G59:H70)</f>
        <v>0</v>
      </c>
      <c r="Q70" s="36">
        <f t="shared" ref="Q70:Q76" si="45">(P70*1000000)/O70</f>
        <v>0</v>
      </c>
      <c r="R70" s="34">
        <f t="shared" ref="R70:R76" si="46">SUM(B70,D70:E70)</f>
        <v>5672</v>
      </c>
      <c r="S70" s="10">
        <f t="shared" ref="S70:S76" si="47">SUM(R59:R70)</f>
        <v>43699</v>
      </c>
      <c r="T70" s="33">
        <f t="shared" ref="T70:T79" si="48">SUM(G59:H70)</f>
        <v>0</v>
      </c>
      <c r="U70" s="36">
        <f t="shared" ref="U70:U78" si="49">(T70*1000000)/S70</f>
        <v>0</v>
      </c>
      <c r="V70" s="38">
        <f t="shared" ref="V70:V79" si="50">SUM(G59:G70)</f>
        <v>0</v>
      </c>
      <c r="W70" s="36">
        <f t="shared" ref="W70:W76" si="51">(V70*100000)/O70</f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>
        <v>4721</v>
      </c>
      <c r="C71" s="29">
        <v>929</v>
      </c>
      <c r="D71" s="7">
        <v>0</v>
      </c>
      <c r="E71" s="7">
        <v>0</v>
      </c>
      <c r="G71" s="31"/>
      <c r="H71" s="31"/>
      <c r="I71" s="31"/>
      <c r="J71" s="31"/>
      <c r="K71" s="31"/>
      <c r="L71" s="31"/>
      <c r="N71" s="20">
        <f t="shared" si="42"/>
        <v>5650</v>
      </c>
      <c r="O71" s="10">
        <f t="shared" si="43"/>
        <v>64405</v>
      </c>
      <c r="P71" s="33">
        <f t="shared" si="44"/>
        <v>0</v>
      </c>
      <c r="Q71" s="36">
        <f t="shared" si="45"/>
        <v>0</v>
      </c>
      <c r="R71" s="34">
        <f t="shared" si="46"/>
        <v>4721</v>
      </c>
      <c r="S71" s="10">
        <f t="shared" si="47"/>
        <v>48420</v>
      </c>
      <c r="T71" s="33">
        <f t="shared" si="48"/>
        <v>0</v>
      </c>
      <c r="U71" s="36">
        <f t="shared" si="49"/>
        <v>0</v>
      </c>
      <c r="V71" s="38">
        <f t="shared" si="50"/>
        <v>0</v>
      </c>
      <c r="W71" s="36">
        <f t="shared" si="51"/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>
        <v>4954</v>
      </c>
      <c r="C72" s="29">
        <v>372</v>
      </c>
      <c r="D72" s="7">
        <v>0</v>
      </c>
      <c r="E72" s="7">
        <v>0</v>
      </c>
      <c r="G72" s="31"/>
      <c r="H72" s="31"/>
      <c r="I72" s="31"/>
      <c r="J72" s="31"/>
      <c r="K72" s="31"/>
      <c r="L72" s="31"/>
      <c r="N72" s="20">
        <f t="shared" si="42"/>
        <v>5326</v>
      </c>
      <c r="O72" s="10">
        <f t="shared" si="43"/>
        <v>69731</v>
      </c>
      <c r="P72" s="33">
        <f t="shared" si="44"/>
        <v>0</v>
      </c>
      <c r="Q72" s="36">
        <f t="shared" si="45"/>
        <v>0</v>
      </c>
      <c r="R72" s="34">
        <f t="shared" si="46"/>
        <v>4954</v>
      </c>
      <c r="S72" s="10">
        <f t="shared" si="47"/>
        <v>53374</v>
      </c>
      <c r="T72" s="33">
        <f t="shared" si="48"/>
        <v>0</v>
      </c>
      <c r="U72" s="36">
        <f t="shared" si="49"/>
        <v>0</v>
      </c>
      <c r="V72" s="38">
        <f t="shared" si="50"/>
        <v>0</v>
      </c>
      <c r="W72" s="36">
        <f t="shared" si="51"/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1959</v>
      </c>
      <c r="C73" s="29">
        <v>514</v>
      </c>
      <c r="D73" s="7">
        <v>0</v>
      </c>
      <c r="E73" s="7">
        <v>0</v>
      </c>
      <c r="G73" s="31"/>
      <c r="H73" s="31"/>
      <c r="I73" s="31"/>
      <c r="J73" s="31"/>
      <c r="K73" s="31"/>
      <c r="L73" s="31"/>
      <c r="N73" s="20">
        <f t="shared" si="42"/>
        <v>2473</v>
      </c>
      <c r="O73" s="10">
        <f t="shared" si="43"/>
        <v>72204</v>
      </c>
      <c r="P73" s="33">
        <f t="shared" si="44"/>
        <v>0</v>
      </c>
      <c r="Q73" s="36">
        <f t="shared" si="45"/>
        <v>0</v>
      </c>
      <c r="R73" s="34">
        <f t="shared" si="46"/>
        <v>1959</v>
      </c>
      <c r="S73" s="10">
        <f t="shared" si="47"/>
        <v>55333</v>
      </c>
      <c r="T73" s="33">
        <f t="shared" si="48"/>
        <v>0</v>
      </c>
      <c r="U73" s="36">
        <f t="shared" si="49"/>
        <v>0</v>
      </c>
      <c r="V73" s="38">
        <f t="shared" si="50"/>
        <v>0</v>
      </c>
      <c r="W73" s="36">
        <f t="shared" si="51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2315</v>
      </c>
      <c r="C74" s="29">
        <v>369</v>
      </c>
      <c r="D74" s="7">
        <v>0</v>
      </c>
      <c r="E74" s="7">
        <v>0</v>
      </c>
      <c r="G74" s="31"/>
      <c r="H74" s="31"/>
      <c r="I74" s="31"/>
      <c r="J74" s="31"/>
      <c r="K74" s="31"/>
      <c r="L74" s="31"/>
      <c r="N74" s="20">
        <f t="shared" si="42"/>
        <v>2684</v>
      </c>
      <c r="O74" s="10">
        <f t="shared" si="43"/>
        <v>74888</v>
      </c>
      <c r="P74" s="33">
        <f t="shared" si="44"/>
        <v>0</v>
      </c>
      <c r="Q74" s="36">
        <f t="shared" si="45"/>
        <v>0</v>
      </c>
      <c r="R74" s="34">
        <f t="shared" si="46"/>
        <v>2315</v>
      </c>
      <c r="S74" s="10">
        <f t="shared" si="47"/>
        <v>57648</v>
      </c>
      <c r="T74" s="33">
        <f t="shared" si="48"/>
        <v>0</v>
      </c>
      <c r="U74" s="36">
        <f t="shared" si="49"/>
        <v>0</v>
      </c>
      <c r="V74" s="38">
        <f t="shared" si="50"/>
        <v>0</v>
      </c>
      <c r="W74" s="36">
        <f t="shared" si="51"/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1642</v>
      </c>
      <c r="C75" s="29">
        <v>342</v>
      </c>
      <c r="D75" s="7">
        <v>0</v>
      </c>
      <c r="E75" s="7">
        <v>0</v>
      </c>
      <c r="G75" s="31"/>
      <c r="H75" s="31"/>
      <c r="I75" s="31"/>
      <c r="J75" s="31"/>
      <c r="K75" s="31"/>
      <c r="L75" s="31"/>
      <c r="N75" s="20">
        <f t="shared" si="42"/>
        <v>1984</v>
      </c>
      <c r="O75" s="10">
        <f t="shared" si="43"/>
        <v>74618</v>
      </c>
      <c r="P75" s="33">
        <f t="shared" si="44"/>
        <v>0</v>
      </c>
      <c r="Q75" s="36">
        <f t="shared" si="45"/>
        <v>0</v>
      </c>
      <c r="R75" s="34">
        <f t="shared" si="46"/>
        <v>1642</v>
      </c>
      <c r="S75" s="10">
        <f t="shared" si="47"/>
        <v>57693</v>
      </c>
      <c r="T75" s="33">
        <f t="shared" si="48"/>
        <v>0</v>
      </c>
      <c r="U75" s="36">
        <f t="shared" si="49"/>
        <v>0</v>
      </c>
      <c r="V75" s="38">
        <f t="shared" si="50"/>
        <v>0</v>
      </c>
      <c r="W75" s="36">
        <f t="shared" si="51"/>
        <v>0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1792</v>
      </c>
      <c r="C76" s="29">
        <v>719</v>
      </c>
      <c r="D76" s="7">
        <v>0</v>
      </c>
      <c r="E76" s="7">
        <v>3120</v>
      </c>
      <c r="G76" s="31"/>
      <c r="H76" s="31"/>
      <c r="I76" s="31"/>
      <c r="J76" s="31"/>
      <c r="K76" s="31"/>
      <c r="L76" s="31"/>
      <c r="N76" s="20">
        <f t="shared" si="42"/>
        <v>5631</v>
      </c>
      <c r="O76" s="10">
        <f t="shared" si="43"/>
        <v>73734</v>
      </c>
      <c r="P76" s="33">
        <f t="shared" si="44"/>
        <v>0</v>
      </c>
      <c r="Q76" s="36">
        <f t="shared" si="45"/>
        <v>0</v>
      </c>
      <c r="R76" s="34">
        <f t="shared" si="46"/>
        <v>4912</v>
      </c>
      <c r="S76" s="10">
        <f t="shared" si="47"/>
        <v>57554</v>
      </c>
      <c r="T76" s="33">
        <f t="shared" si="48"/>
        <v>0</v>
      </c>
      <c r="U76" s="36">
        <f>(T76*1000000)/S76</f>
        <v>0</v>
      </c>
      <c r="V76" s="38">
        <f t="shared" si="50"/>
        <v>0</v>
      </c>
      <c r="W76" s="36">
        <f t="shared" si="51"/>
        <v>0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4069</v>
      </c>
      <c r="C77" s="29">
        <v>610</v>
      </c>
      <c r="D77" s="7">
        <v>0</v>
      </c>
      <c r="E77" s="7">
        <v>2004</v>
      </c>
      <c r="G77" s="31"/>
      <c r="H77" s="31"/>
      <c r="I77" s="31"/>
      <c r="J77" s="31"/>
      <c r="K77" s="31"/>
      <c r="L77" s="31"/>
      <c r="N77" s="20">
        <f t="shared" ref="N77" si="52">SUM(B77:E77)</f>
        <v>6683</v>
      </c>
      <c r="O77" s="10">
        <f t="shared" ref="O77" si="53">SUM(N66:N77)</f>
        <v>74281</v>
      </c>
      <c r="P77" s="33">
        <f t="shared" si="44"/>
        <v>0</v>
      </c>
      <c r="Q77" s="36">
        <f t="shared" ref="Q77" si="54">(P77*1000000)/O77</f>
        <v>0</v>
      </c>
      <c r="R77" s="34">
        <f t="shared" ref="R77" si="55">SUM(B77,D77:E77)</f>
        <v>6073</v>
      </c>
      <c r="S77" s="10">
        <f t="shared" ref="S77" si="56">SUM(R66:R77)</f>
        <v>58864</v>
      </c>
      <c r="T77" s="33">
        <f t="shared" si="48"/>
        <v>0</v>
      </c>
      <c r="U77" s="36">
        <f t="shared" si="49"/>
        <v>0</v>
      </c>
      <c r="V77" s="38">
        <f t="shared" si="50"/>
        <v>0</v>
      </c>
      <c r="W77" s="36">
        <f t="shared" ref="W77" si="57">(V77*100000)/O77</f>
        <v>0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>
        <v>2051</v>
      </c>
      <c r="C78" s="29">
        <v>508</v>
      </c>
      <c r="D78" s="7">
        <v>0</v>
      </c>
      <c r="E78" s="7">
        <v>0</v>
      </c>
      <c r="G78" s="31">
        <v>1</v>
      </c>
      <c r="H78" s="31"/>
      <c r="I78" s="31"/>
      <c r="J78" s="31"/>
      <c r="K78" s="31"/>
      <c r="L78" s="31"/>
      <c r="N78" s="20">
        <f t="shared" ref="N78" si="58">SUM(B78:E78)</f>
        <v>2559</v>
      </c>
      <c r="O78" s="10">
        <f t="shared" ref="O78" si="59">SUM(N67:N78)</f>
        <v>68695</v>
      </c>
      <c r="P78" s="33">
        <f t="shared" si="44"/>
        <v>1</v>
      </c>
      <c r="Q78" s="36">
        <f t="shared" ref="Q78" si="60">(P78*1000000)/O78</f>
        <v>14.557100225635054</v>
      </c>
      <c r="R78" s="34">
        <f t="shared" ref="R78" si="61">SUM(B78,D78:E78)</f>
        <v>2051</v>
      </c>
      <c r="S78" s="10">
        <f t="shared" ref="S78" si="62">SUM(R67:R78)</f>
        <v>54034</v>
      </c>
      <c r="T78" s="33">
        <f t="shared" si="48"/>
        <v>1</v>
      </c>
      <c r="U78" s="36">
        <f t="shared" si="49"/>
        <v>18.50686604730355</v>
      </c>
      <c r="V78" s="38">
        <f t="shared" si="50"/>
        <v>1</v>
      </c>
      <c r="W78" s="36">
        <f t="shared" ref="W78" si="63">(V78*100000)/O78</f>
        <v>1.4557100225635053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29">
        <v>2100</v>
      </c>
      <c r="C79" s="29">
        <v>414</v>
      </c>
      <c r="D79" s="7">
        <v>0</v>
      </c>
      <c r="E79" s="7">
        <v>0</v>
      </c>
      <c r="G79" s="31"/>
      <c r="H79" s="31"/>
      <c r="I79" s="31"/>
      <c r="J79" s="31"/>
      <c r="K79" s="31"/>
      <c r="L79" s="31"/>
      <c r="N79" s="20">
        <f t="shared" ref="N79" si="64">SUM(B79:E79)</f>
        <v>2514</v>
      </c>
      <c r="O79" s="10">
        <f t="shared" ref="O79" si="65">SUM(N68:N79)</f>
        <v>60875</v>
      </c>
      <c r="P79" s="33">
        <f t="shared" si="44"/>
        <v>1</v>
      </c>
      <c r="Q79" s="36">
        <f t="shared" ref="Q79" si="66">(P79*1000000)/O79</f>
        <v>16.427104722792606</v>
      </c>
      <c r="R79" s="34">
        <f t="shared" ref="R79" si="67">SUM(B79,D79:E79)</f>
        <v>2100</v>
      </c>
      <c r="S79" s="10">
        <f t="shared" ref="S79" si="68">SUM(R68:R79)</f>
        <v>47974</v>
      </c>
      <c r="T79" s="33">
        <f t="shared" si="48"/>
        <v>1</v>
      </c>
      <c r="U79" s="36">
        <f t="shared" ref="U79" si="69">(T79*1000000)/S79</f>
        <v>20.84462417142619</v>
      </c>
      <c r="V79" s="38">
        <f t="shared" si="50"/>
        <v>1</v>
      </c>
      <c r="W79" s="36">
        <f t="shared" ref="W79" si="70">(V79*100000)/O79</f>
        <v>1.6427104722792607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29">
        <f>216+1686</f>
        <v>1902</v>
      </c>
      <c r="C80" s="29">
        <v>441</v>
      </c>
      <c r="D80" s="7">
        <v>0</v>
      </c>
      <c r="E80" s="7">
        <v>0</v>
      </c>
      <c r="G80" s="31"/>
      <c r="H80" s="31"/>
      <c r="I80" s="31"/>
      <c r="J80" s="31"/>
      <c r="K80" s="31"/>
      <c r="L80" s="31"/>
      <c r="N80" s="20">
        <f t="shared" ref="N80:N81" si="71">SUM(B80:E80)</f>
        <v>2343</v>
      </c>
      <c r="O80" s="10">
        <f t="shared" ref="O80:O81" si="72">SUM(N69:N80)</f>
        <v>52291</v>
      </c>
      <c r="P80" s="33">
        <f t="shared" ref="P80:P81" si="73">SUM(G69:H80)</f>
        <v>1</v>
      </c>
      <c r="Q80" s="36">
        <f t="shared" ref="Q80:Q81" si="74">(P80*1000000)/O80</f>
        <v>19.123749784857814</v>
      </c>
      <c r="R80" s="34">
        <f t="shared" ref="R80:R81" si="75">SUM(B80,D80:E80)</f>
        <v>1902</v>
      </c>
      <c r="S80" s="10">
        <f t="shared" ref="S80:S81" si="76">SUM(R69:R80)</f>
        <v>44118</v>
      </c>
      <c r="T80" s="33">
        <f t="shared" ref="T80:T81" si="77">SUM(G69:H80)</f>
        <v>1</v>
      </c>
      <c r="U80" s="36">
        <f t="shared" ref="U80:U81" si="78">(T80*1000000)/S80</f>
        <v>22.666485334783989</v>
      </c>
      <c r="V80" s="38">
        <f t="shared" ref="V80:V81" si="79">SUM(G69:G80)</f>
        <v>1</v>
      </c>
      <c r="W80" s="36">
        <f t="shared" ref="W80:W81" si="80">(V80*100000)/O80</f>
        <v>1.9123749784857815</v>
      </c>
      <c r="X80" s="41"/>
      <c r="Y80" s="1"/>
      <c r="Z80" s="1"/>
      <c r="AA80" s="1"/>
      <c r="AB80" s="1"/>
      <c r="AC80" s="1">
        <v>2</v>
      </c>
    </row>
    <row r="81" spans="1:29" ht="15.6">
      <c r="A81" s="5">
        <v>44774</v>
      </c>
      <c r="B81" s="29">
        <f>1737+243</f>
        <v>1980</v>
      </c>
      <c r="C81" s="29">
        <v>477</v>
      </c>
      <c r="D81" s="7">
        <v>0</v>
      </c>
      <c r="E81" s="7">
        <v>0</v>
      </c>
      <c r="G81" s="31"/>
      <c r="H81" s="31"/>
      <c r="I81" s="31"/>
      <c r="J81" s="31"/>
      <c r="K81" s="31"/>
      <c r="L81" s="31"/>
      <c r="N81" s="20">
        <f t="shared" si="71"/>
        <v>2457</v>
      </c>
      <c r="O81" s="10">
        <f t="shared" si="72"/>
        <v>47016</v>
      </c>
      <c r="P81" s="33">
        <f t="shared" si="73"/>
        <v>1</v>
      </c>
      <c r="Q81" s="36">
        <f t="shared" si="74"/>
        <v>21.269355113152969</v>
      </c>
      <c r="R81" s="34">
        <f t="shared" si="75"/>
        <v>1980</v>
      </c>
      <c r="S81" s="10">
        <f t="shared" si="76"/>
        <v>40281</v>
      </c>
      <c r="T81" s="33">
        <f t="shared" si="77"/>
        <v>1</v>
      </c>
      <c r="U81" s="36">
        <f t="shared" si="78"/>
        <v>24.825600158883841</v>
      </c>
      <c r="V81" s="38">
        <f t="shared" si="79"/>
        <v>1</v>
      </c>
      <c r="W81" s="36">
        <f t="shared" si="80"/>
        <v>2.1269355113152968</v>
      </c>
      <c r="X81" s="41"/>
      <c r="Y81" s="1"/>
      <c r="Z81" s="1"/>
      <c r="AA81" s="1"/>
      <c r="AB81" s="1"/>
      <c r="AC81" s="1">
        <v>2</v>
      </c>
    </row>
  </sheetData>
  <phoneticPr fontId="9" type="noConversion"/>
  <conditionalFormatting sqref="G2:L81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CCCC"/>
  </sheetPr>
  <dimension ref="A1:AB73"/>
  <sheetViews>
    <sheetView zoomScale="85" zoomScaleNormal="85" workbookViewId="0">
      <pane ySplit="1" topLeftCell="A68" activePane="bottomLeft" state="frozen"/>
      <selection activeCell="X2" sqref="X2:X58"/>
      <selection pane="bottomLeft" activeCell="R98" sqref="R98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>
        <v>2328</v>
      </c>
      <c r="C52" s="22">
        <v>676</v>
      </c>
      <c r="D52" s="7">
        <v>270</v>
      </c>
      <c r="E52" s="7">
        <v>270</v>
      </c>
      <c r="G52" s="31"/>
      <c r="H52" s="31"/>
      <c r="I52" s="31"/>
      <c r="J52" s="31"/>
      <c r="K52" s="31"/>
      <c r="L52" s="31"/>
      <c r="N52" s="20">
        <f t="shared" ref="N52:N57" si="0">SUM(B52:E52)</f>
        <v>3544</v>
      </c>
      <c r="O52" s="10">
        <f>SUM(N41:N52)</f>
        <v>3544</v>
      </c>
      <c r="P52" s="33">
        <f t="shared" ref="P52:P57" si="1">SUM(G41:H52)</f>
        <v>0</v>
      </c>
      <c r="Q52" s="36">
        <f t="shared" ref="Q52:Q57" si="2">(P52*1000000)/O52</f>
        <v>0</v>
      </c>
      <c r="R52" s="34">
        <f t="shared" ref="R52:R57" si="3">SUM(B52,D52:E52)</f>
        <v>2868</v>
      </c>
      <c r="S52" s="10">
        <f t="shared" ref="S52:S57" si="4">SUM(R41:R52)</f>
        <v>2868</v>
      </c>
      <c r="T52" s="33">
        <f t="shared" ref="T52:T57" si="5">SUM(G41:H52)</f>
        <v>0</v>
      </c>
      <c r="U52" s="36">
        <f t="shared" ref="U52:U57" si="6">(T52*1000000)/S52</f>
        <v>0</v>
      </c>
      <c r="V52" s="38">
        <f t="shared" ref="V52:V57" si="7">SUM(G41:G52)</f>
        <v>0</v>
      </c>
      <c r="W52" s="36">
        <f t="shared" ref="W52:W58" si="8">(V52*100000)/O52</f>
        <v>0</v>
      </c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>
        <v>10337</v>
      </c>
      <c r="C53" s="22">
        <v>1701</v>
      </c>
      <c r="D53" s="7">
        <v>0</v>
      </c>
      <c r="E53" s="7">
        <v>0</v>
      </c>
      <c r="G53" s="31"/>
      <c r="H53" s="31"/>
      <c r="I53" s="31"/>
      <c r="J53" s="31"/>
      <c r="K53" s="31"/>
      <c r="L53" s="31"/>
      <c r="N53" s="20">
        <f t="shared" si="0"/>
        <v>12038</v>
      </c>
      <c r="O53" s="10">
        <f t="shared" ref="O53:O57" si="9">SUM(N42:N53)</f>
        <v>15582</v>
      </c>
      <c r="P53" s="33">
        <f t="shared" si="1"/>
        <v>0</v>
      </c>
      <c r="Q53" s="36">
        <f t="shared" si="2"/>
        <v>0</v>
      </c>
      <c r="R53" s="34">
        <f t="shared" si="3"/>
        <v>10337</v>
      </c>
      <c r="S53" s="10">
        <f t="shared" si="4"/>
        <v>13205</v>
      </c>
      <c r="T53" s="33">
        <f t="shared" si="5"/>
        <v>0</v>
      </c>
      <c r="U53" s="36">
        <f t="shared" si="6"/>
        <v>0</v>
      </c>
      <c r="V53" s="38">
        <f t="shared" si="7"/>
        <v>0</v>
      </c>
      <c r="W53" s="36">
        <f t="shared" si="8"/>
        <v>0</v>
      </c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>
        <v>20951</v>
      </c>
      <c r="C54" s="22">
        <v>2661</v>
      </c>
      <c r="D54" s="7">
        <v>800</v>
      </c>
      <c r="E54" s="7">
        <v>800</v>
      </c>
      <c r="G54" s="31"/>
      <c r="H54" s="31">
        <v>1</v>
      </c>
      <c r="I54" s="31"/>
      <c r="J54" s="31">
        <v>3</v>
      </c>
      <c r="K54" s="31"/>
      <c r="L54" s="31"/>
      <c r="N54" s="20">
        <f t="shared" si="0"/>
        <v>25212</v>
      </c>
      <c r="O54" s="10">
        <f t="shared" si="9"/>
        <v>40794</v>
      </c>
      <c r="P54" s="33">
        <f>SUM(G43:H54)</f>
        <v>1</v>
      </c>
      <c r="Q54" s="36">
        <f t="shared" si="2"/>
        <v>24.513408834632543</v>
      </c>
      <c r="R54" s="34">
        <f t="shared" si="3"/>
        <v>22551</v>
      </c>
      <c r="S54" s="10">
        <f t="shared" si="4"/>
        <v>35756</v>
      </c>
      <c r="T54" s="33">
        <f t="shared" si="5"/>
        <v>1</v>
      </c>
      <c r="U54" s="36">
        <f t="shared" si="6"/>
        <v>27.967334153708467</v>
      </c>
      <c r="V54" s="38">
        <f t="shared" si="7"/>
        <v>0</v>
      </c>
      <c r="W54" s="36">
        <f t="shared" si="8"/>
        <v>0</v>
      </c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>
        <v>20165</v>
      </c>
      <c r="C55" s="22">
        <v>2832</v>
      </c>
      <c r="D55" s="7">
        <v>2980</v>
      </c>
      <c r="E55" s="7">
        <v>2980</v>
      </c>
      <c r="G55" s="31"/>
      <c r="H55" s="31"/>
      <c r="I55" s="31"/>
      <c r="J55" s="31">
        <v>1</v>
      </c>
      <c r="K55" s="31">
        <v>2</v>
      </c>
      <c r="L55" s="31"/>
      <c r="N55" s="20">
        <f t="shared" si="0"/>
        <v>28957</v>
      </c>
      <c r="O55" s="10">
        <f t="shared" si="9"/>
        <v>69751</v>
      </c>
      <c r="P55" s="33">
        <f>SUM(G44:H55)</f>
        <v>1</v>
      </c>
      <c r="Q55" s="36">
        <f t="shared" si="2"/>
        <v>14.336712018465684</v>
      </c>
      <c r="R55" s="34">
        <f t="shared" si="3"/>
        <v>26125</v>
      </c>
      <c r="S55" s="10">
        <f t="shared" si="4"/>
        <v>61881</v>
      </c>
      <c r="T55" s="33">
        <f t="shared" si="5"/>
        <v>1</v>
      </c>
      <c r="U55" s="36">
        <f t="shared" si="6"/>
        <v>16.160049126549346</v>
      </c>
      <c r="V55" s="38">
        <f t="shared" si="7"/>
        <v>0</v>
      </c>
      <c r="W55" s="36">
        <f t="shared" si="8"/>
        <v>0</v>
      </c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>
        <v>23365</v>
      </c>
      <c r="C56" s="22">
        <v>3198</v>
      </c>
      <c r="D56" s="7">
        <v>4025</v>
      </c>
      <c r="E56" s="7">
        <v>4025</v>
      </c>
      <c r="G56" s="31">
        <v>1</v>
      </c>
      <c r="H56" s="31"/>
      <c r="I56" s="31"/>
      <c r="J56" s="31">
        <v>2</v>
      </c>
      <c r="K56" s="31"/>
      <c r="L56" s="31">
        <v>2</v>
      </c>
      <c r="N56" s="20">
        <f t="shared" si="0"/>
        <v>34613</v>
      </c>
      <c r="O56" s="10">
        <f t="shared" si="9"/>
        <v>104364</v>
      </c>
      <c r="P56" s="33">
        <f t="shared" si="1"/>
        <v>2</v>
      </c>
      <c r="Q56" s="36">
        <f t="shared" si="2"/>
        <v>19.163696293741136</v>
      </c>
      <c r="R56" s="34">
        <f t="shared" si="3"/>
        <v>31415</v>
      </c>
      <c r="S56" s="10">
        <f t="shared" si="4"/>
        <v>93296</v>
      </c>
      <c r="T56" s="33">
        <f t="shared" si="5"/>
        <v>2</v>
      </c>
      <c r="U56" s="36">
        <f t="shared" si="6"/>
        <v>21.437146287086264</v>
      </c>
      <c r="V56" s="38">
        <f t="shared" si="7"/>
        <v>1</v>
      </c>
      <c r="W56" s="36">
        <f t="shared" si="8"/>
        <v>0.95818481468705685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23631</v>
      </c>
      <c r="C57" s="22">
        <v>3088</v>
      </c>
      <c r="D57" s="7">
        <v>2464</v>
      </c>
      <c r="E57" s="7">
        <v>2464</v>
      </c>
      <c r="G57" s="31"/>
      <c r="H57" s="31"/>
      <c r="I57" s="31"/>
      <c r="J57" s="31"/>
      <c r="K57" s="31">
        <v>1</v>
      </c>
      <c r="L57" s="31"/>
      <c r="N57" s="20">
        <f t="shared" si="0"/>
        <v>31647</v>
      </c>
      <c r="O57" s="10">
        <f t="shared" si="9"/>
        <v>136011</v>
      </c>
      <c r="P57" s="33">
        <f t="shared" si="1"/>
        <v>2</v>
      </c>
      <c r="Q57" s="36">
        <f t="shared" si="2"/>
        <v>14.704693002771835</v>
      </c>
      <c r="R57" s="34">
        <f t="shared" si="3"/>
        <v>28559</v>
      </c>
      <c r="S57" s="10">
        <f t="shared" si="4"/>
        <v>121855</v>
      </c>
      <c r="T57" s="33">
        <f t="shared" si="5"/>
        <v>2</v>
      </c>
      <c r="U57" s="36">
        <f t="shared" si="6"/>
        <v>16.412949817405934</v>
      </c>
      <c r="V57" s="38">
        <f t="shared" si="7"/>
        <v>1</v>
      </c>
      <c r="W57" s="36">
        <f t="shared" si="8"/>
        <v>0.73523465013859168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24009</v>
      </c>
      <c r="C58" s="29">
        <v>3264</v>
      </c>
      <c r="D58" s="7">
        <v>3966</v>
      </c>
      <c r="E58" s="7">
        <v>3966</v>
      </c>
      <c r="G58" s="31"/>
      <c r="H58" s="31"/>
      <c r="I58" s="31"/>
      <c r="J58" s="31">
        <v>1</v>
      </c>
      <c r="K58" s="31">
        <v>1</v>
      </c>
      <c r="L58" s="31"/>
      <c r="N58" s="20">
        <f t="shared" ref="N58:N63" si="10">SUM(B58:E58)</f>
        <v>35205</v>
      </c>
      <c r="O58" s="10">
        <f t="shared" ref="O58:O63" si="11">SUM(N47:N58)</f>
        <v>171216</v>
      </c>
      <c r="P58" s="33">
        <f t="shared" ref="P58:P63" si="12">SUM(G47:H58)</f>
        <v>2</v>
      </c>
      <c r="Q58" s="36">
        <f t="shared" ref="Q58:Q63" si="13">(P58*1000000)/O58</f>
        <v>11.681151294271563</v>
      </c>
      <c r="R58" s="34">
        <f t="shared" ref="R58:R63" si="14">SUM(B58,D58:E58)</f>
        <v>31941</v>
      </c>
      <c r="S58" s="10">
        <f t="shared" ref="S58:S63" si="15">SUM(R47:R58)</f>
        <v>153796</v>
      </c>
      <c r="T58" s="33">
        <f t="shared" ref="T58:T63" si="16">SUM(G47:H58)</f>
        <v>2</v>
      </c>
      <c r="U58" s="36">
        <f t="shared" ref="U58:U63" si="17">(T58*1000000)/S58</f>
        <v>13.004239382038545</v>
      </c>
      <c r="V58" s="38">
        <f t="shared" ref="V58:V63" si="18">SUM(G47:G58)</f>
        <v>1</v>
      </c>
      <c r="W58" s="36">
        <f t="shared" si="8"/>
        <v>0.58405756471357817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21615</v>
      </c>
      <c r="C59" s="29">
        <v>3275</v>
      </c>
      <c r="D59" s="7">
        <v>3655</v>
      </c>
      <c r="E59" s="7">
        <v>3655</v>
      </c>
      <c r="G59" s="31"/>
      <c r="H59" s="31"/>
      <c r="I59" s="31"/>
      <c r="J59" s="31"/>
      <c r="K59" s="31"/>
      <c r="L59" s="31"/>
      <c r="N59" s="20">
        <f t="shared" si="10"/>
        <v>32200</v>
      </c>
      <c r="O59" s="10">
        <f t="shared" si="11"/>
        <v>203416</v>
      </c>
      <c r="P59" s="33">
        <f t="shared" si="12"/>
        <v>2</v>
      </c>
      <c r="Q59" s="36">
        <f t="shared" si="13"/>
        <v>9.8320682738820935</v>
      </c>
      <c r="R59" s="34">
        <f t="shared" si="14"/>
        <v>28925</v>
      </c>
      <c r="S59" s="10">
        <f t="shared" si="15"/>
        <v>182721</v>
      </c>
      <c r="T59" s="33">
        <f t="shared" si="16"/>
        <v>2</v>
      </c>
      <c r="U59" s="36">
        <f t="shared" si="17"/>
        <v>10.945649378013474</v>
      </c>
      <c r="V59" s="38">
        <f t="shared" si="18"/>
        <v>1</v>
      </c>
      <c r="W59" s="36">
        <f>(V59*100000)/O59</f>
        <v>0.49160341369410471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22323</v>
      </c>
      <c r="C60" s="29">
        <v>3680</v>
      </c>
      <c r="D60" s="7">
        <v>1658</v>
      </c>
      <c r="E60" s="7">
        <v>1658</v>
      </c>
      <c r="G60" s="31"/>
      <c r="H60" s="31"/>
      <c r="I60" s="31"/>
      <c r="J60" s="31"/>
      <c r="K60" s="31">
        <v>1</v>
      </c>
      <c r="L60" s="31">
        <v>1</v>
      </c>
      <c r="N60" s="20">
        <f t="shared" si="10"/>
        <v>29319</v>
      </c>
      <c r="O60" s="10">
        <f t="shared" si="11"/>
        <v>232735</v>
      </c>
      <c r="P60" s="33">
        <f t="shared" si="12"/>
        <v>2</v>
      </c>
      <c r="Q60" s="36">
        <f t="shared" si="13"/>
        <v>8.5934646701183741</v>
      </c>
      <c r="R60" s="34">
        <f t="shared" si="14"/>
        <v>25639</v>
      </c>
      <c r="S60" s="10">
        <f t="shared" si="15"/>
        <v>208360</v>
      </c>
      <c r="T60" s="33">
        <f t="shared" si="16"/>
        <v>2</v>
      </c>
      <c r="U60" s="36">
        <f t="shared" si="17"/>
        <v>9.5987713572662692</v>
      </c>
      <c r="V60" s="38">
        <f t="shared" si="18"/>
        <v>1</v>
      </c>
      <c r="W60" s="36">
        <f>(V60*100000)/O60</f>
        <v>0.42967323350591874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18997</v>
      </c>
      <c r="C61" s="29">
        <v>1534</v>
      </c>
      <c r="D61" s="7">
        <v>450</v>
      </c>
      <c r="E61" s="7">
        <v>450</v>
      </c>
      <c r="G61" s="31"/>
      <c r="H61" s="31"/>
      <c r="I61" s="31"/>
      <c r="J61" s="31"/>
      <c r="K61" s="31"/>
      <c r="L61" s="31"/>
      <c r="N61" s="20">
        <f t="shared" si="10"/>
        <v>21431</v>
      </c>
      <c r="O61" s="10">
        <f t="shared" si="11"/>
        <v>254166</v>
      </c>
      <c r="P61" s="33">
        <f t="shared" si="12"/>
        <v>2</v>
      </c>
      <c r="Q61" s="36">
        <f t="shared" si="13"/>
        <v>7.8688730986835376</v>
      </c>
      <c r="R61" s="34">
        <f t="shared" si="14"/>
        <v>19897</v>
      </c>
      <c r="S61" s="10">
        <f t="shared" si="15"/>
        <v>228257</v>
      </c>
      <c r="T61" s="33">
        <f t="shared" si="16"/>
        <v>2</v>
      </c>
      <c r="U61" s="36">
        <f t="shared" si="17"/>
        <v>8.7620532995702209</v>
      </c>
      <c r="V61" s="38">
        <f t="shared" si="18"/>
        <v>1</v>
      </c>
      <c r="W61" s="36">
        <f>(V61*100000)/O61</f>
        <v>0.39344365493417688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13380</v>
      </c>
      <c r="C62" s="29">
        <v>1979</v>
      </c>
      <c r="D62" s="7">
        <v>468</v>
      </c>
      <c r="E62" s="7">
        <v>0</v>
      </c>
      <c r="G62" s="31"/>
      <c r="H62" s="31"/>
      <c r="I62" s="31"/>
      <c r="J62" s="31"/>
      <c r="K62" s="31"/>
      <c r="L62" s="31">
        <v>1</v>
      </c>
      <c r="N62" s="20">
        <f t="shared" si="10"/>
        <v>15827</v>
      </c>
      <c r="O62" s="10">
        <f t="shared" si="11"/>
        <v>269993</v>
      </c>
      <c r="P62" s="33">
        <f t="shared" si="12"/>
        <v>2</v>
      </c>
      <c r="Q62" s="36">
        <f t="shared" si="13"/>
        <v>7.4075994562821998</v>
      </c>
      <c r="R62" s="34">
        <f t="shared" si="14"/>
        <v>13848</v>
      </c>
      <c r="S62" s="10">
        <f t="shared" si="15"/>
        <v>242105</v>
      </c>
      <c r="T62" s="33">
        <f t="shared" si="16"/>
        <v>2</v>
      </c>
      <c r="U62" s="36">
        <f t="shared" si="17"/>
        <v>8.2608785444332007</v>
      </c>
      <c r="V62" s="38">
        <f t="shared" si="18"/>
        <v>1</v>
      </c>
      <c r="W62" s="36">
        <f>(V62*100000)/O62</f>
        <v>0.37037997281411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8480</v>
      </c>
      <c r="C63" s="29">
        <v>1671</v>
      </c>
      <c r="D63" s="7">
        <v>342</v>
      </c>
      <c r="E63" s="7">
        <v>0</v>
      </c>
      <c r="G63" s="31"/>
      <c r="H63" s="31"/>
      <c r="I63" s="31"/>
      <c r="J63" s="31"/>
      <c r="K63" s="31"/>
      <c r="L63" s="31"/>
      <c r="N63" s="20">
        <f t="shared" si="10"/>
        <v>10493</v>
      </c>
      <c r="O63" s="10">
        <f t="shared" si="11"/>
        <v>280486</v>
      </c>
      <c r="P63" s="33">
        <f t="shared" si="12"/>
        <v>2</v>
      </c>
      <c r="Q63" s="36">
        <f t="shared" si="13"/>
        <v>7.1304806657016746</v>
      </c>
      <c r="R63" s="34">
        <f t="shared" si="14"/>
        <v>8822</v>
      </c>
      <c r="S63" s="10">
        <f t="shared" si="15"/>
        <v>250927</v>
      </c>
      <c r="T63" s="33">
        <f t="shared" si="16"/>
        <v>2</v>
      </c>
      <c r="U63" s="36">
        <f t="shared" si="17"/>
        <v>7.970445587760584</v>
      </c>
      <c r="V63" s="38">
        <f t="shared" si="18"/>
        <v>1</v>
      </c>
      <c r="W63" s="36">
        <f>(V63*100000)/O63</f>
        <v>0.35652403328508375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7603</v>
      </c>
      <c r="C64" s="29">
        <v>1262</v>
      </c>
      <c r="D64" s="7">
        <v>0</v>
      </c>
      <c r="E64" s="7">
        <v>0</v>
      </c>
      <c r="G64" s="31"/>
      <c r="H64" s="31"/>
      <c r="I64" s="31"/>
      <c r="J64" s="31"/>
      <c r="K64" s="31"/>
      <c r="L64" s="31"/>
      <c r="N64" s="20">
        <f t="shared" ref="N64:N65" si="19">SUM(B64:E64)</f>
        <v>8865</v>
      </c>
      <c r="O64" s="10">
        <f t="shared" ref="O64:O65" si="20">SUM(N53:N64)</f>
        <v>285807</v>
      </c>
      <c r="P64" s="33">
        <f t="shared" ref="P64:P65" si="21">SUM(G53:H64)</f>
        <v>2</v>
      </c>
      <c r="Q64" s="36">
        <f t="shared" ref="Q64:Q65" si="22">(P64*1000000)/O64</f>
        <v>6.9977292368626385</v>
      </c>
      <c r="R64" s="34">
        <f t="shared" ref="R64:R65" si="23">SUM(B64,D64:E64)</f>
        <v>7603</v>
      </c>
      <c r="S64" s="10">
        <f t="shared" ref="S64:S65" si="24">SUM(R53:R64)</f>
        <v>255662</v>
      </c>
      <c r="T64" s="33">
        <f t="shared" ref="T64:T65" si="25">SUM(G53:H64)</f>
        <v>2</v>
      </c>
      <c r="U64" s="36">
        <f t="shared" ref="U64:U65" si="26">(T64*1000000)/S64</f>
        <v>7.8228285783573623</v>
      </c>
      <c r="V64" s="38">
        <f t="shared" ref="V64:V65" si="27">SUM(G53:G64)</f>
        <v>1</v>
      </c>
      <c r="W64" s="36">
        <f t="shared" ref="W64:W65" si="28">(V64*100000)/O64</f>
        <v>0.34988646184313188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4411</v>
      </c>
      <c r="C65" s="29">
        <v>1090</v>
      </c>
      <c r="D65" s="7">
        <v>0</v>
      </c>
      <c r="E65" s="7">
        <v>0</v>
      </c>
      <c r="G65" s="31"/>
      <c r="H65" s="31"/>
      <c r="I65" s="31"/>
      <c r="J65" s="31"/>
      <c r="K65" s="31"/>
      <c r="L65" s="31"/>
      <c r="N65" s="20">
        <f t="shared" si="19"/>
        <v>5501</v>
      </c>
      <c r="O65" s="10">
        <f t="shared" si="20"/>
        <v>279270</v>
      </c>
      <c r="P65" s="33">
        <f t="shared" si="21"/>
        <v>2</v>
      </c>
      <c r="Q65" s="36">
        <f t="shared" si="22"/>
        <v>7.1615282701328464</v>
      </c>
      <c r="R65" s="34">
        <f t="shared" si="23"/>
        <v>4411</v>
      </c>
      <c r="S65" s="10">
        <f t="shared" si="24"/>
        <v>249736</v>
      </c>
      <c r="T65" s="33">
        <f t="shared" si="25"/>
        <v>2</v>
      </c>
      <c r="U65" s="36">
        <f t="shared" si="26"/>
        <v>8.0084569305186282</v>
      </c>
      <c r="V65" s="38">
        <f t="shared" si="27"/>
        <v>1</v>
      </c>
      <c r="W65" s="36">
        <f t="shared" si="28"/>
        <v>0.35807641350664232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4851</v>
      </c>
      <c r="C66" s="29">
        <v>1018</v>
      </c>
      <c r="D66" s="7">
        <v>0</v>
      </c>
      <c r="E66" s="7">
        <v>0</v>
      </c>
      <c r="G66" s="31"/>
      <c r="H66" s="31"/>
      <c r="I66" s="31"/>
      <c r="J66" s="31"/>
      <c r="K66" s="31"/>
      <c r="L66" s="31"/>
      <c r="N66" s="20">
        <f t="shared" ref="N66:N67" si="29">SUM(B66:E66)</f>
        <v>5869</v>
      </c>
      <c r="O66" s="10">
        <f t="shared" ref="O66:O67" si="30">SUM(N55:N66)</f>
        <v>259927</v>
      </c>
      <c r="P66" s="33">
        <f t="shared" ref="P66:P67" si="31">SUM(G55:H66)</f>
        <v>1</v>
      </c>
      <c r="Q66" s="36">
        <f t="shared" ref="Q66:Q67" si="32">(P66*1000000)/O66</f>
        <v>3.8472340310933455</v>
      </c>
      <c r="R66" s="34">
        <f t="shared" ref="R66:R67" si="33">SUM(B66,D66:E66)</f>
        <v>4851</v>
      </c>
      <c r="S66" s="10">
        <f t="shared" ref="S66:S67" si="34">SUM(R55:R66)</f>
        <v>232036</v>
      </c>
      <c r="T66" s="33">
        <f t="shared" ref="T66:T67" si="35">SUM(G55:H66)</f>
        <v>1</v>
      </c>
      <c r="U66" s="36">
        <f t="shared" ref="U66:U67" si="36">(T66*1000000)/S66</f>
        <v>4.3096760847454707</v>
      </c>
      <c r="V66" s="38">
        <f t="shared" ref="V66:V67" si="37">SUM(G55:G66)</f>
        <v>1</v>
      </c>
      <c r="W66" s="36">
        <f t="shared" ref="W66:W67" si="38">(V66*100000)/O66</f>
        <v>0.38472340310933456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>
        <v>3526</v>
      </c>
      <c r="C67" s="29">
        <v>765</v>
      </c>
      <c r="D67" s="7">
        <v>0</v>
      </c>
      <c r="E67" s="7">
        <v>0</v>
      </c>
      <c r="G67" s="31"/>
      <c r="H67" s="31"/>
      <c r="I67" s="31"/>
      <c r="J67" s="31"/>
      <c r="K67" s="31"/>
      <c r="L67" s="31"/>
      <c r="N67" s="20">
        <f t="shared" si="29"/>
        <v>4291</v>
      </c>
      <c r="O67" s="10">
        <f t="shared" si="30"/>
        <v>235261</v>
      </c>
      <c r="P67" s="33">
        <f t="shared" si="31"/>
        <v>1</v>
      </c>
      <c r="Q67" s="36">
        <f t="shared" si="32"/>
        <v>4.2505982717067425</v>
      </c>
      <c r="R67" s="34">
        <f t="shared" si="33"/>
        <v>3526</v>
      </c>
      <c r="S67" s="10">
        <f t="shared" si="34"/>
        <v>209437</v>
      </c>
      <c r="T67" s="33">
        <f t="shared" si="35"/>
        <v>1</v>
      </c>
      <c r="U67" s="36">
        <f t="shared" si="36"/>
        <v>4.7747055200370516</v>
      </c>
      <c r="V67" s="38">
        <f t="shared" si="37"/>
        <v>1</v>
      </c>
      <c r="W67" s="36">
        <f t="shared" si="38"/>
        <v>0.42505982717067425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1955</v>
      </c>
      <c r="C68" s="29">
        <v>540</v>
      </c>
      <c r="D68" s="7">
        <v>0</v>
      </c>
      <c r="E68" s="7">
        <v>0</v>
      </c>
      <c r="G68" s="31"/>
      <c r="H68" s="31"/>
      <c r="I68" s="31"/>
      <c r="J68" s="31">
        <v>1</v>
      </c>
      <c r="K68" s="31"/>
      <c r="L68" s="31"/>
      <c r="N68" s="20">
        <f t="shared" ref="N68:N73" si="39">SUM(B68:E68)</f>
        <v>2495</v>
      </c>
      <c r="O68" s="10">
        <f t="shared" ref="O68:O73" si="40">SUM(N57:N68)</f>
        <v>203143</v>
      </c>
      <c r="P68" s="33">
        <f t="shared" ref="P68:P73" si="41">SUM(G57:H68)</f>
        <v>0</v>
      </c>
      <c r="Q68" s="36">
        <f t="shared" ref="Q68:Q73" si="42">(P68*1000000)/O68</f>
        <v>0</v>
      </c>
      <c r="R68" s="34">
        <f t="shared" ref="R68:R73" si="43">SUM(B68,D68:E68)</f>
        <v>1955</v>
      </c>
      <c r="S68" s="10">
        <f t="shared" ref="S68:S73" si="44">SUM(R57:R68)</f>
        <v>179977</v>
      </c>
      <c r="T68" s="33">
        <f t="shared" ref="T68:T73" si="45">SUM(G57:H68)</f>
        <v>0</v>
      </c>
      <c r="U68" s="36">
        <f t="shared" ref="U68:U73" si="46">(T68*1000000)/S68</f>
        <v>0</v>
      </c>
      <c r="V68" s="38">
        <f t="shared" ref="V68:V73" si="47">SUM(G57:G68)</f>
        <v>0</v>
      </c>
      <c r="W68" s="36">
        <f t="shared" ref="W68:W73" si="48">(V68*100000)/O68</f>
        <v>0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1098</v>
      </c>
      <c r="C69" s="29">
        <v>563</v>
      </c>
      <c r="D69" s="7">
        <v>216</v>
      </c>
      <c r="E69" s="7">
        <v>0</v>
      </c>
      <c r="G69" s="31"/>
      <c r="H69" s="31"/>
      <c r="I69" s="31"/>
      <c r="J69" s="31"/>
      <c r="K69" s="31"/>
      <c r="L69" s="31"/>
      <c r="N69" s="20">
        <f t="shared" si="39"/>
        <v>1877</v>
      </c>
      <c r="O69" s="10">
        <f t="shared" si="40"/>
        <v>173373</v>
      </c>
      <c r="P69" s="33">
        <f t="shared" si="41"/>
        <v>0</v>
      </c>
      <c r="Q69" s="36">
        <f t="shared" si="42"/>
        <v>0</v>
      </c>
      <c r="R69" s="34">
        <f t="shared" si="43"/>
        <v>1314</v>
      </c>
      <c r="S69" s="10">
        <f t="shared" si="44"/>
        <v>152732</v>
      </c>
      <c r="T69" s="33">
        <f t="shared" si="45"/>
        <v>0</v>
      </c>
      <c r="U69" s="36">
        <f t="shared" si="46"/>
        <v>0</v>
      </c>
      <c r="V69" s="38">
        <f t="shared" si="47"/>
        <v>0</v>
      </c>
      <c r="W69" s="36">
        <f t="shared" si="48"/>
        <v>0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2276</v>
      </c>
      <c r="C70" s="29">
        <v>689</v>
      </c>
      <c r="D70" s="7">
        <v>0</v>
      </c>
      <c r="E70" s="7">
        <v>0</v>
      </c>
      <c r="G70" s="31"/>
      <c r="H70" s="31"/>
      <c r="I70" s="31"/>
      <c r="J70" s="31"/>
      <c r="K70" s="31"/>
      <c r="L70" s="31"/>
      <c r="N70" s="20">
        <f t="shared" si="39"/>
        <v>2965</v>
      </c>
      <c r="O70" s="10">
        <f t="shared" si="40"/>
        <v>141133</v>
      </c>
      <c r="P70" s="33">
        <f t="shared" si="41"/>
        <v>0</v>
      </c>
      <c r="Q70" s="36">
        <f t="shared" si="42"/>
        <v>0</v>
      </c>
      <c r="R70" s="34">
        <f t="shared" si="43"/>
        <v>2276</v>
      </c>
      <c r="S70" s="10">
        <f t="shared" si="44"/>
        <v>123067</v>
      </c>
      <c r="T70" s="33">
        <f t="shared" si="45"/>
        <v>0</v>
      </c>
      <c r="U70" s="36">
        <f t="shared" si="46"/>
        <v>0</v>
      </c>
      <c r="V70" s="38">
        <f t="shared" si="47"/>
        <v>0</v>
      </c>
      <c r="W70" s="36">
        <f t="shared" si="48"/>
        <v>0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2198</v>
      </c>
      <c r="C71" s="29">
        <v>410</v>
      </c>
      <c r="D71" s="7">
        <v>0</v>
      </c>
      <c r="E71" s="7">
        <v>0</v>
      </c>
      <c r="G71" s="31"/>
      <c r="H71" s="31"/>
      <c r="I71" s="31"/>
      <c r="J71" s="31"/>
      <c r="K71" s="31"/>
      <c r="L71" s="31"/>
      <c r="N71" s="20">
        <f t="shared" si="39"/>
        <v>2608</v>
      </c>
      <c r="O71" s="10">
        <f t="shared" si="40"/>
        <v>111541</v>
      </c>
      <c r="P71" s="33">
        <f t="shared" si="41"/>
        <v>0</v>
      </c>
      <c r="Q71" s="36">
        <f t="shared" si="42"/>
        <v>0</v>
      </c>
      <c r="R71" s="34">
        <f t="shared" si="43"/>
        <v>2198</v>
      </c>
      <c r="S71" s="10">
        <f t="shared" si="44"/>
        <v>96340</v>
      </c>
      <c r="T71" s="33">
        <f t="shared" si="45"/>
        <v>0</v>
      </c>
      <c r="U71" s="36">
        <f t="shared" si="46"/>
        <v>0</v>
      </c>
      <c r="V71" s="38">
        <f t="shared" si="47"/>
        <v>0</v>
      </c>
      <c r="W71" s="36">
        <f t="shared" si="48"/>
        <v>0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>
        <v>3459</v>
      </c>
      <c r="C72" s="29">
        <v>837</v>
      </c>
      <c r="D72" s="7">
        <v>0</v>
      </c>
      <c r="E72" s="7">
        <v>0</v>
      </c>
      <c r="G72" s="31"/>
      <c r="H72" s="31"/>
      <c r="I72" s="31"/>
      <c r="J72" s="31"/>
      <c r="K72" s="31"/>
      <c r="L72" s="31"/>
      <c r="N72" s="20">
        <f t="shared" si="39"/>
        <v>4296</v>
      </c>
      <c r="O72" s="10">
        <f t="shared" si="40"/>
        <v>86518</v>
      </c>
      <c r="P72" s="33">
        <f t="shared" si="41"/>
        <v>0</v>
      </c>
      <c r="Q72" s="36">
        <f t="shared" si="42"/>
        <v>0</v>
      </c>
      <c r="R72" s="34">
        <f t="shared" si="43"/>
        <v>3459</v>
      </c>
      <c r="S72" s="10">
        <f t="shared" si="44"/>
        <v>74160</v>
      </c>
      <c r="T72" s="33">
        <f t="shared" si="45"/>
        <v>0</v>
      </c>
      <c r="U72" s="36">
        <f t="shared" si="46"/>
        <v>0</v>
      </c>
      <c r="V72" s="38">
        <f t="shared" si="47"/>
        <v>0</v>
      </c>
      <c r="W72" s="36">
        <f t="shared" si="48"/>
        <v>0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>
        <v>2921</v>
      </c>
      <c r="C73" s="29">
        <v>342</v>
      </c>
      <c r="D73" s="7">
        <v>0</v>
      </c>
      <c r="E73" s="7">
        <v>0</v>
      </c>
      <c r="G73" s="31"/>
      <c r="H73" s="31"/>
      <c r="I73" s="31"/>
      <c r="J73" s="31"/>
      <c r="K73" s="31"/>
      <c r="L73" s="31"/>
      <c r="N73" s="20">
        <f t="shared" si="39"/>
        <v>3263</v>
      </c>
      <c r="O73" s="10">
        <f t="shared" si="40"/>
        <v>68350</v>
      </c>
      <c r="P73" s="33">
        <f t="shared" si="41"/>
        <v>0</v>
      </c>
      <c r="Q73" s="36">
        <f t="shared" si="42"/>
        <v>0</v>
      </c>
      <c r="R73" s="34">
        <f t="shared" si="43"/>
        <v>2921</v>
      </c>
      <c r="S73" s="10">
        <f t="shared" si="44"/>
        <v>57184</v>
      </c>
      <c r="T73" s="33">
        <f t="shared" si="45"/>
        <v>0</v>
      </c>
      <c r="U73" s="36">
        <f t="shared" si="46"/>
        <v>0</v>
      </c>
      <c r="V73" s="38">
        <f t="shared" si="47"/>
        <v>0</v>
      </c>
      <c r="W73" s="36">
        <f t="shared" si="48"/>
        <v>0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C00000"/>
  </sheetPr>
  <dimension ref="A1:AB61"/>
  <sheetViews>
    <sheetView zoomScale="70" zoomScaleNormal="70" workbookViewId="0">
      <pane ySplit="1" topLeftCell="A48" activePane="bottomLeft" state="frozen"/>
      <selection activeCell="I51" sqref="I51"/>
      <selection pane="bottomLeft" activeCell="S85" sqref="S85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8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</row>
    <row r="2" spans="1:28" ht="15.6">
      <c r="A2" s="5">
        <v>42370</v>
      </c>
      <c r="B2" s="6"/>
      <c r="C2" s="23">
        <f t="shared" ref="C2:C12" si="0">B2*0.8</f>
        <v>0</v>
      </c>
      <c r="D2" s="23">
        <f t="shared" ref="D2:D12" si="1">B2*0.2</f>
        <v>0</v>
      </c>
      <c r="E2" s="6"/>
      <c r="F2" s="6"/>
      <c r="G2" s="8"/>
      <c r="H2" s="28"/>
      <c r="I2" s="29"/>
      <c r="J2" s="29"/>
      <c r="K2" s="29"/>
      <c r="L2" s="29"/>
      <c r="M2" s="29"/>
      <c r="N2" s="8"/>
      <c r="O2" s="20">
        <f t="shared" ref="O2:O33" si="2">SUM(C2:F2)</f>
        <v>0</v>
      </c>
      <c r="P2" s="10">
        <f>O2</f>
        <v>0</v>
      </c>
      <c r="Q2" s="33">
        <f>SUM(H2:I2)</f>
        <v>0</v>
      </c>
      <c r="R2" s="36" t="e">
        <f t="shared" ref="R2:R58" si="3">(Q2*1000000)/P2</f>
        <v>#DIV/0!</v>
      </c>
      <c r="S2" s="34">
        <f>SUM(C2,E2:F2)</f>
        <v>0</v>
      </c>
      <c r="T2" s="10">
        <f>S2</f>
        <v>0</v>
      </c>
      <c r="U2" s="33">
        <f>SUM(H2:I2)</f>
        <v>0</v>
      </c>
      <c r="V2" s="36" t="e">
        <f>(U2*1000000)/T2</f>
        <v>#DIV/0!</v>
      </c>
      <c r="W2" s="38">
        <f>H2</f>
        <v>0</v>
      </c>
      <c r="X2" s="36" t="e">
        <f>(W2*100000)/P2</f>
        <v>#DIV/0!</v>
      </c>
      <c r="Y2" s="40"/>
      <c r="Z2" s="12"/>
      <c r="AA2" s="12"/>
      <c r="AB2" s="12"/>
    </row>
    <row r="3" spans="1:28" ht="15.6">
      <c r="A3" s="5">
        <v>42401</v>
      </c>
      <c r="B3" s="6"/>
      <c r="C3" s="23">
        <f t="shared" si="0"/>
        <v>0</v>
      </c>
      <c r="D3" s="23">
        <f t="shared" si="1"/>
        <v>0</v>
      </c>
      <c r="E3" s="6"/>
      <c r="F3" s="6"/>
      <c r="G3" s="8"/>
      <c r="H3" s="29"/>
      <c r="I3" s="28"/>
      <c r="J3" s="29"/>
      <c r="K3" s="29"/>
      <c r="L3" s="29"/>
      <c r="M3" s="29"/>
      <c r="N3" s="8"/>
      <c r="O3" s="20">
        <f t="shared" si="2"/>
        <v>0</v>
      </c>
      <c r="P3" s="10">
        <f>SUM($O$2:O3)</f>
        <v>0</v>
      </c>
      <c r="Q3" s="33">
        <f>SUM($H$2:I3)</f>
        <v>0</v>
      </c>
      <c r="R3" s="36" t="e">
        <f t="shared" si="3"/>
        <v>#DIV/0!</v>
      </c>
      <c r="S3" s="34">
        <f>SUM(C3,E3:F3)</f>
        <v>0</v>
      </c>
      <c r="T3" s="10">
        <f>SUM($S$2:S3)</f>
        <v>0</v>
      </c>
      <c r="U3" s="33">
        <f>SUM($H$2:I3)</f>
        <v>0</v>
      </c>
      <c r="V3" s="36" t="e">
        <f t="shared" ref="V3:V58" si="4">(U3*1000000)/T3</f>
        <v>#DIV/0!</v>
      </c>
      <c r="W3" s="38">
        <f>SUM($H$2:H3)</f>
        <v>0</v>
      </c>
      <c r="X3" s="36" t="e">
        <f t="shared" ref="X3:X58" si="5">(W3*100000)/P3</f>
        <v>#DIV/0!</v>
      </c>
      <c r="Y3" s="40"/>
      <c r="Z3" s="12"/>
      <c r="AA3" s="12"/>
      <c r="AB3" s="12"/>
    </row>
    <row r="4" spans="1:28" ht="15.6">
      <c r="A4" s="5">
        <v>42430</v>
      </c>
      <c r="B4" s="6"/>
      <c r="C4" s="23">
        <f t="shared" si="0"/>
        <v>0</v>
      </c>
      <c r="D4" s="23">
        <f t="shared" si="1"/>
        <v>0</v>
      </c>
      <c r="E4" s="6"/>
      <c r="F4" s="6"/>
      <c r="G4" s="8"/>
      <c r="H4" s="28"/>
      <c r="I4" s="28"/>
      <c r="J4" s="28"/>
      <c r="K4" s="28"/>
      <c r="L4" s="28"/>
      <c r="M4" s="28"/>
      <c r="N4" s="8"/>
      <c r="O4" s="20">
        <f t="shared" si="2"/>
        <v>0</v>
      </c>
      <c r="P4" s="10">
        <f>SUM($O$2:O4)</f>
        <v>0</v>
      </c>
      <c r="Q4" s="33">
        <f>SUM($H$2:I4)</f>
        <v>0</v>
      </c>
      <c r="R4" s="36" t="e">
        <f t="shared" si="3"/>
        <v>#DIV/0!</v>
      </c>
      <c r="S4" s="34">
        <f t="shared" ref="S4:S58" si="6">SUM(C4,E4:F4)</f>
        <v>0</v>
      </c>
      <c r="T4" s="10">
        <f>SUM($S$2:S4)</f>
        <v>0</v>
      </c>
      <c r="U4" s="33">
        <f>SUM($H$2:I4)</f>
        <v>0</v>
      </c>
      <c r="V4" s="36" t="e">
        <f t="shared" si="4"/>
        <v>#DIV/0!</v>
      </c>
      <c r="W4" s="38">
        <f>SUM($H$2:H4)</f>
        <v>0</v>
      </c>
      <c r="X4" s="36" t="e">
        <f t="shared" si="5"/>
        <v>#DIV/0!</v>
      </c>
      <c r="Y4" s="40"/>
      <c r="Z4" s="12"/>
      <c r="AA4" s="12"/>
      <c r="AB4" s="12"/>
    </row>
    <row r="5" spans="1:28" ht="15.6">
      <c r="A5" s="5">
        <v>42461</v>
      </c>
      <c r="B5" s="6"/>
      <c r="C5" s="23">
        <f t="shared" si="0"/>
        <v>0</v>
      </c>
      <c r="D5" s="23">
        <f t="shared" si="1"/>
        <v>0</v>
      </c>
      <c r="E5" s="6"/>
      <c r="F5" s="6"/>
      <c r="G5" s="8"/>
      <c r="H5" s="28"/>
      <c r="I5" s="28"/>
      <c r="J5" s="28"/>
      <c r="K5" s="28"/>
      <c r="L5" s="28"/>
      <c r="M5" s="28"/>
      <c r="N5" s="8"/>
      <c r="O5" s="20">
        <f t="shared" si="2"/>
        <v>0</v>
      </c>
      <c r="P5" s="10">
        <f>SUM($O$2:O5)</f>
        <v>0</v>
      </c>
      <c r="Q5" s="33">
        <f>SUM($H$2:I5)</f>
        <v>0</v>
      </c>
      <c r="R5" s="36" t="e">
        <f t="shared" si="3"/>
        <v>#DIV/0!</v>
      </c>
      <c r="S5" s="34">
        <f>SUM(C5,E5:F5)</f>
        <v>0</v>
      </c>
      <c r="T5" s="10">
        <f>SUM($S$2:S5)</f>
        <v>0</v>
      </c>
      <c r="U5" s="33">
        <f>SUM($H$2:I5)</f>
        <v>0</v>
      </c>
      <c r="V5" s="36" t="e">
        <f t="shared" si="4"/>
        <v>#DIV/0!</v>
      </c>
      <c r="W5" s="38">
        <f>SUM($H$2:H5)</f>
        <v>0</v>
      </c>
      <c r="X5" s="36" t="e">
        <f t="shared" si="5"/>
        <v>#DIV/0!</v>
      </c>
      <c r="Y5" s="40"/>
      <c r="Z5" s="12"/>
      <c r="AA5" s="12"/>
      <c r="AB5" s="12"/>
    </row>
    <row r="6" spans="1:28" ht="15.6">
      <c r="A6" s="5">
        <v>42491</v>
      </c>
      <c r="B6" s="6"/>
      <c r="C6" s="23">
        <f t="shared" si="0"/>
        <v>0</v>
      </c>
      <c r="D6" s="23">
        <f t="shared" si="1"/>
        <v>0</v>
      </c>
      <c r="E6" s="6"/>
      <c r="F6" s="6"/>
      <c r="G6" s="8"/>
      <c r="H6" s="28"/>
      <c r="I6" s="28"/>
      <c r="J6" s="28"/>
      <c r="K6" s="28"/>
      <c r="L6" s="28"/>
      <c r="M6" s="28"/>
      <c r="N6" s="8"/>
      <c r="O6" s="20">
        <f t="shared" si="2"/>
        <v>0</v>
      </c>
      <c r="P6" s="10">
        <f>SUM($O$2:O6)</f>
        <v>0</v>
      </c>
      <c r="Q6" s="33">
        <f>SUM($H$2:I6)</f>
        <v>0</v>
      </c>
      <c r="R6" s="36" t="e">
        <f t="shared" si="3"/>
        <v>#DIV/0!</v>
      </c>
      <c r="S6" s="34">
        <f t="shared" si="6"/>
        <v>0</v>
      </c>
      <c r="T6" s="10">
        <f>SUM($S$2:S6)</f>
        <v>0</v>
      </c>
      <c r="U6" s="33">
        <f>SUM($H$2:I6)</f>
        <v>0</v>
      </c>
      <c r="V6" s="36" t="e">
        <f t="shared" si="4"/>
        <v>#DIV/0!</v>
      </c>
      <c r="W6" s="38">
        <f>SUM($H$2:H6)</f>
        <v>0</v>
      </c>
      <c r="X6" s="36" t="e">
        <f t="shared" si="5"/>
        <v>#DIV/0!</v>
      </c>
      <c r="Y6" s="40"/>
      <c r="Z6" s="12"/>
      <c r="AA6" s="12"/>
      <c r="AB6" s="12"/>
    </row>
    <row r="7" spans="1:28" ht="15.6">
      <c r="A7" s="5">
        <v>42522</v>
      </c>
      <c r="B7" s="6"/>
      <c r="C7" s="23">
        <f t="shared" si="0"/>
        <v>0</v>
      </c>
      <c r="D7" s="23">
        <f t="shared" si="1"/>
        <v>0</v>
      </c>
      <c r="E7" s="6"/>
      <c r="F7" s="6"/>
      <c r="G7" s="8"/>
      <c r="H7" s="28"/>
      <c r="I7" s="28"/>
      <c r="J7" s="28"/>
      <c r="K7" s="28"/>
      <c r="L7" s="28"/>
      <c r="M7" s="28"/>
      <c r="N7" s="8"/>
      <c r="O7" s="20">
        <f t="shared" si="2"/>
        <v>0</v>
      </c>
      <c r="P7" s="10">
        <f>SUM($O$2:O7)</f>
        <v>0</v>
      </c>
      <c r="Q7" s="33">
        <f>SUM($H$2:I7)</f>
        <v>0</v>
      </c>
      <c r="R7" s="36" t="e">
        <f t="shared" si="3"/>
        <v>#DIV/0!</v>
      </c>
      <c r="S7" s="34">
        <f t="shared" si="6"/>
        <v>0</v>
      </c>
      <c r="T7" s="10">
        <f>SUM($S$2:S7)</f>
        <v>0</v>
      </c>
      <c r="U7" s="33">
        <f>SUM($H$2:I7)</f>
        <v>0</v>
      </c>
      <c r="V7" s="36" t="e">
        <f t="shared" si="4"/>
        <v>#DIV/0!</v>
      </c>
      <c r="W7" s="38">
        <f>SUM($H$2:H7)</f>
        <v>0</v>
      </c>
      <c r="X7" s="36" t="e">
        <f t="shared" si="5"/>
        <v>#DIV/0!</v>
      </c>
      <c r="Y7" s="40"/>
      <c r="Z7" s="12"/>
      <c r="AA7" s="12"/>
      <c r="AB7" s="12"/>
    </row>
    <row r="8" spans="1:28" ht="15.6">
      <c r="A8" s="5">
        <v>42552</v>
      </c>
      <c r="B8" s="6"/>
      <c r="C8" s="23">
        <f t="shared" si="0"/>
        <v>0</v>
      </c>
      <c r="D8" s="23">
        <f t="shared" si="1"/>
        <v>0</v>
      </c>
      <c r="E8" s="6"/>
      <c r="F8" s="6"/>
      <c r="G8" s="8"/>
      <c r="H8" s="28"/>
      <c r="I8" s="28"/>
      <c r="J8" s="28"/>
      <c r="K8" s="28"/>
      <c r="L8" s="28"/>
      <c r="M8" s="28"/>
      <c r="N8" s="8"/>
      <c r="O8" s="20">
        <f t="shared" si="2"/>
        <v>0</v>
      </c>
      <c r="P8" s="10">
        <f>SUM($O$2:O8)</f>
        <v>0</v>
      </c>
      <c r="Q8" s="33">
        <f>SUM($H$2:I8)</f>
        <v>0</v>
      </c>
      <c r="R8" s="36" t="e">
        <f t="shared" si="3"/>
        <v>#DIV/0!</v>
      </c>
      <c r="S8" s="34">
        <f t="shared" si="6"/>
        <v>0</v>
      </c>
      <c r="T8" s="10">
        <f>SUM($S$2:S8)</f>
        <v>0</v>
      </c>
      <c r="U8" s="33">
        <f>SUM($H$2:I8)</f>
        <v>0</v>
      </c>
      <c r="V8" s="36" t="e">
        <f t="shared" si="4"/>
        <v>#DIV/0!</v>
      </c>
      <c r="W8" s="38">
        <f>SUM($H$2:H8)</f>
        <v>0</v>
      </c>
      <c r="X8" s="36" t="e">
        <f t="shared" si="5"/>
        <v>#DIV/0!</v>
      </c>
      <c r="Y8" s="40"/>
      <c r="Z8" s="12"/>
      <c r="AA8" s="12"/>
      <c r="AB8" s="12"/>
    </row>
    <row r="9" spans="1:28" ht="15.6">
      <c r="A9" s="5">
        <v>42583</v>
      </c>
      <c r="B9" s="6"/>
      <c r="C9" s="23">
        <f t="shared" si="0"/>
        <v>0</v>
      </c>
      <c r="D9" s="23">
        <f t="shared" si="1"/>
        <v>0</v>
      </c>
      <c r="E9" s="6"/>
      <c r="F9" s="6"/>
      <c r="G9" s="8"/>
      <c r="H9" s="28"/>
      <c r="I9" s="28"/>
      <c r="J9" s="28"/>
      <c r="K9" s="28"/>
      <c r="L9" s="28"/>
      <c r="M9" s="28"/>
      <c r="N9" s="8"/>
      <c r="O9" s="20">
        <f t="shared" si="2"/>
        <v>0</v>
      </c>
      <c r="P9" s="10">
        <f>SUM($O$2:O9)</f>
        <v>0</v>
      </c>
      <c r="Q9" s="33">
        <f>SUM($H$2:I9)</f>
        <v>0</v>
      </c>
      <c r="R9" s="36" t="e">
        <f t="shared" si="3"/>
        <v>#DIV/0!</v>
      </c>
      <c r="S9" s="34">
        <f t="shared" si="6"/>
        <v>0</v>
      </c>
      <c r="T9" s="10">
        <f>SUM($S$2:S9)</f>
        <v>0</v>
      </c>
      <c r="U9" s="33">
        <f>SUM($H$2:I9)</f>
        <v>0</v>
      </c>
      <c r="V9" s="36" t="e">
        <f t="shared" si="4"/>
        <v>#DIV/0!</v>
      </c>
      <c r="W9" s="38">
        <f>SUM($H$2:H9)</f>
        <v>0</v>
      </c>
      <c r="X9" s="36" t="e">
        <f t="shared" si="5"/>
        <v>#DIV/0!</v>
      </c>
      <c r="Y9" s="40"/>
      <c r="Z9" s="12"/>
      <c r="AA9" s="12"/>
      <c r="AB9" s="12"/>
    </row>
    <row r="10" spans="1:28" ht="15.6">
      <c r="A10" s="5">
        <v>42614</v>
      </c>
      <c r="B10" s="6"/>
      <c r="C10" s="23">
        <f t="shared" si="0"/>
        <v>0</v>
      </c>
      <c r="D10" s="23">
        <f t="shared" si="1"/>
        <v>0</v>
      </c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>
        <f t="shared" si="2"/>
        <v>0</v>
      </c>
      <c r="P10" s="10">
        <f>SUM($O$2:O10)</f>
        <v>0</v>
      </c>
      <c r="Q10" s="33">
        <f>SUM($H$2:I10)</f>
        <v>0</v>
      </c>
      <c r="R10" s="36" t="e">
        <f t="shared" si="3"/>
        <v>#DIV/0!</v>
      </c>
      <c r="S10" s="34">
        <f t="shared" si="6"/>
        <v>0</v>
      </c>
      <c r="T10" s="10">
        <f>SUM($S$2:S10)</f>
        <v>0</v>
      </c>
      <c r="U10" s="33">
        <f>SUM($H$2:I10)</f>
        <v>0</v>
      </c>
      <c r="V10" s="36" t="e">
        <f t="shared" si="4"/>
        <v>#DIV/0!</v>
      </c>
      <c r="W10" s="38">
        <f>SUM($H$2:H10)</f>
        <v>0</v>
      </c>
      <c r="X10" s="36" t="e">
        <f t="shared" si="5"/>
        <v>#DIV/0!</v>
      </c>
      <c r="Y10" s="40"/>
      <c r="Z10" s="12"/>
      <c r="AA10" s="12"/>
      <c r="AB10" s="12"/>
    </row>
    <row r="11" spans="1:28" ht="15.6">
      <c r="A11" s="5">
        <v>42644</v>
      </c>
      <c r="B11" s="6"/>
      <c r="C11" s="23">
        <f t="shared" si="0"/>
        <v>0</v>
      </c>
      <c r="D11" s="23">
        <f t="shared" si="1"/>
        <v>0</v>
      </c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>
        <f t="shared" si="2"/>
        <v>0</v>
      </c>
      <c r="P11" s="10">
        <f>SUM($O$2:O11)</f>
        <v>0</v>
      </c>
      <c r="Q11" s="33">
        <f>SUM($H$2:I11)</f>
        <v>0</v>
      </c>
      <c r="R11" s="36" t="e">
        <f t="shared" si="3"/>
        <v>#DIV/0!</v>
      </c>
      <c r="S11" s="34">
        <f t="shared" si="6"/>
        <v>0</v>
      </c>
      <c r="T11" s="10">
        <f>SUM($S$2:S11)</f>
        <v>0</v>
      </c>
      <c r="U11" s="33">
        <f>SUM($H$2:I11)</f>
        <v>0</v>
      </c>
      <c r="V11" s="36" t="e">
        <f t="shared" si="4"/>
        <v>#DIV/0!</v>
      </c>
      <c r="W11" s="38">
        <f>SUM($H$2:H11)</f>
        <v>0</v>
      </c>
      <c r="X11" s="36" t="e">
        <f t="shared" si="5"/>
        <v>#DIV/0!</v>
      </c>
      <c r="Y11" s="40"/>
      <c r="Z11" s="12"/>
      <c r="AA11" s="12"/>
      <c r="AB11" s="12"/>
    </row>
    <row r="12" spans="1:28" ht="15.6">
      <c r="A12" s="5">
        <v>42675</v>
      </c>
      <c r="B12" s="6"/>
      <c r="C12" s="23">
        <f t="shared" si="0"/>
        <v>0</v>
      </c>
      <c r="D12" s="23">
        <f t="shared" si="1"/>
        <v>0</v>
      </c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>
        <f t="shared" si="2"/>
        <v>0</v>
      </c>
      <c r="P12" s="10">
        <f>SUM($O$2:O12)</f>
        <v>0</v>
      </c>
      <c r="Q12" s="33">
        <f>SUM($H$2:I12)</f>
        <v>0</v>
      </c>
      <c r="R12" s="36" t="e">
        <f t="shared" si="3"/>
        <v>#DIV/0!</v>
      </c>
      <c r="S12" s="34">
        <f t="shared" si="6"/>
        <v>0</v>
      </c>
      <c r="T12" s="10">
        <f>SUM($S$2:S12)</f>
        <v>0</v>
      </c>
      <c r="U12" s="33">
        <f>SUM($H$2:I12)</f>
        <v>0</v>
      </c>
      <c r="V12" s="36" t="e">
        <f t="shared" si="4"/>
        <v>#DIV/0!</v>
      </c>
      <c r="W12" s="38">
        <f>SUM($H$2:H12)</f>
        <v>0</v>
      </c>
      <c r="X12" s="36" t="e">
        <f t="shared" si="5"/>
        <v>#DIV/0!</v>
      </c>
      <c r="Y12" s="40"/>
      <c r="Z12" s="12"/>
      <c r="AA12" s="12"/>
      <c r="AB12" s="12"/>
    </row>
    <row r="13" spans="1:28" ht="15.6">
      <c r="A13" s="5">
        <v>42705</v>
      </c>
      <c r="B13" s="13"/>
      <c r="C13" s="23">
        <f>B13*0.8</f>
        <v>0</v>
      </c>
      <c r="D13" s="23">
        <f>B13*0.2</f>
        <v>0</v>
      </c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>
        <f t="shared" si="2"/>
        <v>0</v>
      </c>
      <c r="P13" s="10">
        <f>SUM($O$2:O13)</f>
        <v>0</v>
      </c>
      <c r="Q13" s="33">
        <f>SUM($H$2:I13)</f>
        <v>0</v>
      </c>
      <c r="R13" s="36" t="e">
        <f t="shared" si="3"/>
        <v>#DIV/0!</v>
      </c>
      <c r="S13" s="34">
        <f t="shared" si="6"/>
        <v>0</v>
      </c>
      <c r="T13" s="10">
        <f>SUM($S$2:S13)</f>
        <v>0</v>
      </c>
      <c r="U13" s="33">
        <f>SUM($H$2:I13)</f>
        <v>0</v>
      </c>
      <c r="V13" s="36" t="e">
        <f t="shared" si="4"/>
        <v>#DIV/0!</v>
      </c>
      <c r="W13" s="38">
        <f>SUM($H$2:H13)</f>
        <v>0</v>
      </c>
      <c r="X13" s="36" t="e">
        <f t="shared" si="5"/>
        <v>#DIV/0!</v>
      </c>
      <c r="Y13" s="40"/>
      <c r="Z13" s="12"/>
      <c r="AA13" s="12"/>
      <c r="AB13" s="12"/>
    </row>
    <row r="14" spans="1:28" ht="15.6">
      <c r="A14" s="5">
        <v>42736</v>
      </c>
      <c r="B14" s="6"/>
      <c r="C14" s="23">
        <f t="shared" ref="C14:C58" si="7">B14*0.8</f>
        <v>0</v>
      </c>
      <c r="D14" s="23">
        <f t="shared" ref="D14:D58" si="8">B14*0.2</f>
        <v>0</v>
      </c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>
        <f t="shared" si="2"/>
        <v>0</v>
      </c>
      <c r="P14" s="10">
        <f t="shared" ref="P14:P58" si="9">SUM(O3:O14)</f>
        <v>0</v>
      </c>
      <c r="Q14" s="33">
        <f>SUM(H3:I14)</f>
        <v>0</v>
      </c>
      <c r="R14" s="36" t="e">
        <f t="shared" si="3"/>
        <v>#DIV/0!</v>
      </c>
      <c r="S14" s="34">
        <f t="shared" si="6"/>
        <v>0</v>
      </c>
      <c r="T14" s="10">
        <f>SUM(S3:S14)</f>
        <v>0</v>
      </c>
      <c r="U14" s="33">
        <f>SUM(H3:I14)</f>
        <v>0</v>
      </c>
      <c r="V14" s="36" t="e">
        <f t="shared" si="4"/>
        <v>#DIV/0!</v>
      </c>
      <c r="W14" s="38">
        <f>SUM(H3:H14)</f>
        <v>0</v>
      </c>
      <c r="X14" s="36" t="e">
        <f t="shared" si="5"/>
        <v>#DIV/0!</v>
      </c>
      <c r="Y14" s="40">
        <v>4.25</v>
      </c>
      <c r="Z14" s="12"/>
      <c r="AA14" s="12"/>
      <c r="AB14" s="12"/>
    </row>
    <row r="15" spans="1:28" ht="15.6">
      <c r="A15" s="5">
        <v>42767</v>
      </c>
      <c r="B15" s="6"/>
      <c r="C15" s="23">
        <f t="shared" si="7"/>
        <v>0</v>
      </c>
      <c r="D15" s="23">
        <f t="shared" si="8"/>
        <v>0</v>
      </c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>
        <f t="shared" si="2"/>
        <v>0</v>
      </c>
      <c r="P15" s="10">
        <f t="shared" si="9"/>
        <v>0</v>
      </c>
      <c r="Q15" s="33">
        <f t="shared" ref="Q15:Q57" si="10">SUM(H4:I15)</f>
        <v>0</v>
      </c>
      <c r="R15" s="36" t="e">
        <f t="shared" si="3"/>
        <v>#DIV/0!</v>
      </c>
      <c r="S15" s="34">
        <f t="shared" si="6"/>
        <v>0</v>
      </c>
      <c r="T15" s="10">
        <f t="shared" ref="T15:T57" si="11">SUM(S4:S15)</f>
        <v>0</v>
      </c>
      <c r="U15" s="33">
        <f t="shared" ref="U15:U58" si="12">SUM(H4:I15)</f>
        <v>0</v>
      </c>
      <c r="V15" s="36" t="e">
        <f t="shared" si="4"/>
        <v>#DIV/0!</v>
      </c>
      <c r="W15" s="38">
        <f t="shared" ref="W15:W58" si="13">SUM(H4:H15)</f>
        <v>0</v>
      </c>
      <c r="X15" s="36" t="e">
        <f t="shared" si="5"/>
        <v>#DIV/0!</v>
      </c>
      <c r="Y15" s="40">
        <v>4.25</v>
      </c>
      <c r="Z15" s="12"/>
      <c r="AA15" s="12"/>
      <c r="AB15" s="12"/>
    </row>
    <row r="16" spans="1:28" ht="15.6">
      <c r="A16" s="5">
        <v>42795</v>
      </c>
      <c r="B16" s="6"/>
      <c r="C16" s="23">
        <f t="shared" si="7"/>
        <v>0</v>
      </c>
      <c r="D16" s="23">
        <f t="shared" si="8"/>
        <v>0</v>
      </c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>
        <f t="shared" si="2"/>
        <v>0</v>
      </c>
      <c r="P16" s="10">
        <f t="shared" si="9"/>
        <v>0</v>
      </c>
      <c r="Q16" s="33">
        <f t="shared" si="10"/>
        <v>0</v>
      </c>
      <c r="R16" s="36" t="e">
        <f t="shared" si="3"/>
        <v>#DIV/0!</v>
      </c>
      <c r="S16" s="34">
        <f t="shared" si="6"/>
        <v>0</v>
      </c>
      <c r="T16" s="10">
        <f t="shared" si="11"/>
        <v>0</v>
      </c>
      <c r="U16" s="33">
        <f t="shared" si="12"/>
        <v>0</v>
      </c>
      <c r="V16" s="36" t="e">
        <f t="shared" si="4"/>
        <v>#DIV/0!</v>
      </c>
      <c r="W16" s="38">
        <f t="shared" si="13"/>
        <v>0</v>
      </c>
      <c r="X16" s="36" t="e">
        <f t="shared" si="5"/>
        <v>#DIV/0!</v>
      </c>
      <c r="Y16" s="40">
        <v>4.25</v>
      </c>
      <c r="Z16" s="12"/>
      <c r="AA16" s="12"/>
      <c r="AB16" s="12"/>
    </row>
    <row r="17" spans="1:28" ht="15.6">
      <c r="A17" s="5">
        <v>42826</v>
      </c>
      <c r="B17" s="6"/>
      <c r="C17" s="23">
        <f t="shared" si="7"/>
        <v>0</v>
      </c>
      <c r="D17" s="23">
        <f t="shared" si="8"/>
        <v>0</v>
      </c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>
        <f t="shared" si="2"/>
        <v>0</v>
      </c>
      <c r="P17" s="10">
        <f t="shared" si="9"/>
        <v>0</v>
      </c>
      <c r="Q17" s="33">
        <f t="shared" si="10"/>
        <v>0</v>
      </c>
      <c r="R17" s="36" t="e">
        <f t="shared" si="3"/>
        <v>#DIV/0!</v>
      </c>
      <c r="S17" s="34">
        <f t="shared" si="6"/>
        <v>0</v>
      </c>
      <c r="T17" s="10">
        <f t="shared" si="11"/>
        <v>0</v>
      </c>
      <c r="U17" s="33">
        <f t="shared" si="12"/>
        <v>0</v>
      </c>
      <c r="V17" s="36" t="e">
        <f t="shared" si="4"/>
        <v>#DIV/0!</v>
      </c>
      <c r="W17" s="38">
        <f t="shared" si="13"/>
        <v>0</v>
      </c>
      <c r="X17" s="36" t="e">
        <f t="shared" si="5"/>
        <v>#DIV/0!</v>
      </c>
      <c r="Y17" s="40">
        <v>4.25</v>
      </c>
      <c r="Z17" s="12"/>
      <c r="AA17" s="12"/>
      <c r="AB17" s="12"/>
    </row>
    <row r="18" spans="1:28" ht="15.6">
      <c r="A18" s="5">
        <v>42856</v>
      </c>
      <c r="B18" s="6"/>
      <c r="C18" s="23">
        <f t="shared" si="7"/>
        <v>0</v>
      </c>
      <c r="D18" s="23">
        <f t="shared" si="8"/>
        <v>0</v>
      </c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>
        <f t="shared" si="2"/>
        <v>0</v>
      </c>
      <c r="P18" s="10">
        <f t="shared" si="9"/>
        <v>0</v>
      </c>
      <c r="Q18" s="33">
        <f t="shared" si="10"/>
        <v>0</v>
      </c>
      <c r="R18" s="36" t="e">
        <f t="shared" si="3"/>
        <v>#DIV/0!</v>
      </c>
      <c r="S18" s="34">
        <f t="shared" si="6"/>
        <v>0</v>
      </c>
      <c r="T18" s="10">
        <f t="shared" si="11"/>
        <v>0</v>
      </c>
      <c r="U18" s="33">
        <f t="shared" si="12"/>
        <v>0</v>
      </c>
      <c r="V18" s="36" t="e">
        <f t="shared" si="4"/>
        <v>#DIV/0!</v>
      </c>
      <c r="W18" s="38">
        <f t="shared" si="13"/>
        <v>0</v>
      </c>
      <c r="X18" s="36" t="e">
        <f t="shared" si="5"/>
        <v>#DIV/0!</v>
      </c>
      <c r="Y18" s="40">
        <v>4.25</v>
      </c>
      <c r="Z18" s="12"/>
      <c r="AA18" s="12"/>
      <c r="AB18" s="12"/>
    </row>
    <row r="19" spans="1:28" ht="15.6">
      <c r="A19" s="5">
        <v>42887</v>
      </c>
      <c r="B19" s="6"/>
      <c r="C19" s="23">
        <f t="shared" si="7"/>
        <v>0</v>
      </c>
      <c r="D19" s="23">
        <f t="shared" si="8"/>
        <v>0</v>
      </c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>
        <f t="shared" si="2"/>
        <v>0</v>
      </c>
      <c r="P19" s="10">
        <f t="shared" si="9"/>
        <v>0</v>
      </c>
      <c r="Q19" s="33">
        <f t="shared" si="10"/>
        <v>0</v>
      </c>
      <c r="R19" s="36" t="e">
        <f t="shared" si="3"/>
        <v>#DIV/0!</v>
      </c>
      <c r="S19" s="34">
        <f t="shared" si="6"/>
        <v>0</v>
      </c>
      <c r="T19" s="10">
        <f t="shared" si="11"/>
        <v>0</v>
      </c>
      <c r="U19" s="33">
        <f t="shared" si="12"/>
        <v>0</v>
      </c>
      <c r="V19" s="36" t="e">
        <f t="shared" si="4"/>
        <v>#DIV/0!</v>
      </c>
      <c r="W19" s="38">
        <f t="shared" si="13"/>
        <v>0</v>
      </c>
      <c r="X19" s="36" t="e">
        <f t="shared" si="5"/>
        <v>#DIV/0!</v>
      </c>
      <c r="Y19" s="40">
        <v>4.25</v>
      </c>
      <c r="Z19" s="12"/>
      <c r="AA19" s="12"/>
      <c r="AB19" s="12"/>
    </row>
    <row r="20" spans="1:28" ht="15.6">
      <c r="A20" s="5">
        <v>42917</v>
      </c>
      <c r="B20" s="6"/>
      <c r="C20" s="23">
        <f t="shared" si="7"/>
        <v>0</v>
      </c>
      <c r="D20" s="23">
        <f t="shared" si="8"/>
        <v>0</v>
      </c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>
        <f t="shared" si="2"/>
        <v>0</v>
      </c>
      <c r="P20" s="10">
        <f t="shared" si="9"/>
        <v>0</v>
      </c>
      <c r="Q20" s="33">
        <f t="shared" si="10"/>
        <v>0</v>
      </c>
      <c r="R20" s="36" t="e">
        <f t="shared" si="3"/>
        <v>#DIV/0!</v>
      </c>
      <c r="S20" s="34">
        <f t="shared" si="6"/>
        <v>0</v>
      </c>
      <c r="T20" s="10">
        <f t="shared" si="11"/>
        <v>0</v>
      </c>
      <c r="U20" s="33">
        <f t="shared" si="12"/>
        <v>0</v>
      </c>
      <c r="V20" s="36" t="e">
        <f t="shared" si="4"/>
        <v>#DIV/0!</v>
      </c>
      <c r="W20" s="38">
        <f t="shared" si="13"/>
        <v>0</v>
      </c>
      <c r="X20" s="36" t="e">
        <f t="shared" si="5"/>
        <v>#DIV/0!</v>
      </c>
      <c r="Y20" s="40">
        <v>4.25</v>
      </c>
      <c r="Z20" s="12"/>
      <c r="AA20" s="12"/>
      <c r="AB20" s="12"/>
    </row>
    <row r="21" spans="1:28" ht="15.6">
      <c r="A21" s="5">
        <v>42948</v>
      </c>
      <c r="B21" s="6"/>
      <c r="C21" s="23">
        <f t="shared" si="7"/>
        <v>0</v>
      </c>
      <c r="D21" s="23">
        <f t="shared" si="8"/>
        <v>0</v>
      </c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>
        <f t="shared" si="2"/>
        <v>0</v>
      </c>
      <c r="P21" s="10">
        <f t="shared" si="9"/>
        <v>0</v>
      </c>
      <c r="Q21" s="33">
        <f t="shared" si="10"/>
        <v>0</v>
      </c>
      <c r="R21" s="36" t="e">
        <f t="shared" si="3"/>
        <v>#DIV/0!</v>
      </c>
      <c r="S21" s="34">
        <f t="shared" si="6"/>
        <v>0</v>
      </c>
      <c r="T21" s="10">
        <f t="shared" si="11"/>
        <v>0</v>
      </c>
      <c r="U21" s="33">
        <f t="shared" si="12"/>
        <v>0</v>
      </c>
      <c r="V21" s="36" t="e">
        <f t="shared" si="4"/>
        <v>#DIV/0!</v>
      </c>
      <c r="W21" s="38">
        <f t="shared" si="13"/>
        <v>0</v>
      </c>
      <c r="X21" s="36" t="e">
        <f t="shared" si="5"/>
        <v>#DIV/0!</v>
      </c>
      <c r="Y21" s="40">
        <v>4.25</v>
      </c>
      <c r="Z21" s="12"/>
      <c r="AA21" s="12"/>
      <c r="AB21" s="12"/>
    </row>
    <row r="22" spans="1:28" ht="15.6">
      <c r="A22" s="5">
        <v>42979</v>
      </c>
      <c r="B22" s="6"/>
      <c r="C22" s="23">
        <f t="shared" si="7"/>
        <v>0</v>
      </c>
      <c r="D22" s="23">
        <f t="shared" si="8"/>
        <v>0</v>
      </c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>
        <f t="shared" si="2"/>
        <v>0</v>
      </c>
      <c r="P22" s="10">
        <f t="shared" si="9"/>
        <v>0</v>
      </c>
      <c r="Q22" s="33">
        <f>SUM(H11:I22)</f>
        <v>0</v>
      </c>
      <c r="R22" s="36" t="e">
        <f t="shared" si="3"/>
        <v>#DIV/0!</v>
      </c>
      <c r="S22" s="34">
        <f t="shared" si="6"/>
        <v>0</v>
      </c>
      <c r="T22" s="10">
        <f t="shared" si="11"/>
        <v>0</v>
      </c>
      <c r="U22" s="33">
        <f t="shared" si="12"/>
        <v>0</v>
      </c>
      <c r="V22" s="36" t="e">
        <f t="shared" si="4"/>
        <v>#DIV/0!</v>
      </c>
      <c r="W22" s="38">
        <f t="shared" si="13"/>
        <v>0</v>
      </c>
      <c r="X22" s="36" t="e">
        <f t="shared" si="5"/>
        <v>#DIV/0!</v>
      </c>
      <c r="Y22" s="40">
        <v>4.25</v>
      </c>
      <c r="Z22" s="12"/>
      <c r="AA22" s="12"/>
      <c r="AB22" s="12"/>
    </row>
    <row r="23" spans="1:28" ht="15.6">
      <c r="A23" s="5">
        <v>43009</v>
      </c>
      <c r="B23" s="6"/>
      <c r="C23" s="23">
        <f t="shared" si="7"/>
        <v>0</v>
      </c>
      <c r="D23" s="23">
        <f t="shared" si="8"/>
        <v>0</v>
      </c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>
        <f t="shared" si="2"/>
        <v>0</v>
      </c>
      <c r="P23" s="10">
        <f t="shared" si="9"/>
        <v>0</v>
      </c>
      <c r="Q23" s="33">
        <f t="shared" si="10"/>
        <v>0</v>
      </c>
      <c r="R23" s="36" t="e">
        <f t="shared" si="3"/>
        <v>#DIV/0!</v>
      </c>
      <c r="S23" s="34">
        <f t="shared" si="6"/>
        <v>0</v>
      </c>
      <c r="T23" s="10">
        <f t="shared" si="11"/>
        <v>0</v>
      </c>
      <c r="U23" s="33">
        <f t="shared" si="12"/>
        <v>0</v>
      </c>
      <c r="V23" s="36" t="e">
        <f t="shared" si="4"/>
        <v>#DIV/0!</v>
      </c>
      <c r="W23" s="38">
        <f t="shared" si="13"/>
        <v>0</v>
      </c>
      <c r="X23" s="36" t="e">
        <f t="shared" si="5"/>
        <v>#DIV/0!</v>
      </c>
      <c r="Y23" s="40">
        <v>4.25</v>
      </c>
      <c r="Z23" s="12"/>
      <c r="AA23" s="12"/>
      <c r="AB23" s="12"/>
    </row>
    <row r="24" spans="1:28" ht="15.6">
      <c r="A24" s="5">
        <v>43040</v>
      </c>
      <c r="B24" s="6"/>
      <c r="C24" s="23">
        <f t="shared" si="7"/>
        <v>0</v>
      </c>
      <c r="D24" s="23">
        <f t="shared" si="8"/>
        <v>0</v>
      </c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>
        <f t="shared" si="2"/>
        <v>0</v>
      </c>
      <c r="P24" s="10">
        <f t="shared" si="9"/>
        <v>0</v>
      </c>
      <c r="Q24" s="33">
        <f t="shared" si="10"/>
        <v>0</v>
      </c>
      <c r="R24" s="36" t="e">
        <f t="shared" si="3"/>
        <v>#DIV/0!</v>
      </c>
      <c r="S24" s="34">
        <f t="shared" si="6"/>
        <v>0</v>
      </c>
      <c r="T24" s="10">
        <f t="shared" si="11"/>
        <v>0</v>
      </c>
      <c r="U24" s="33">
        <f t="shared" si="12"/>
        <v>0</v>
      </c>
      <c r="V24" s="36" t="e">
        <f t="shared" si="4"/>
        <v>#DIV/0!</v>
      </c>
      <c r="W24" s="38">
        <f t="shared" si="13"/>
        <v>0</v>
      </c>
      <c r="X24" s="36" t="e">
        <f t="shared" si="5"/>
        <v>#DIV/0!</v>
      </c>
      <c r="Y24" s="40">
        <v>4.25</v>
      </c>
      <c r="Z24" s="12"/>
      <c r="AA24" s="12"/>
      <c r="AB24" s="12"/>
    </row>
    <row r="25" spans="1:28" ht="15.6">
      <c r="A25" s="5">
        <v>43070</v>
      </c>
      <c r="B25" s="13"/>
      <c r="C25" s="23">
        <f t="shared" si="7"/>
        <v>0</v>
      </c>
      <c r="D25" s="23">
        <f t="shared" si="8"/>
        <v>0</v>
      </c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>
        <f t="shared" si="2"/>
        <v>0</v>
      </c>
      <c r="P25" s="10">
        <f t="shared" si="9"/>
        <v>0</v>
      </c>
      <c r="Q25" s="33">
        <f t="shared" si="10"/>
        <v>0</v>
      </c>
      <c r="R25" s="36" t="e">
        <f t="shared" si="3"/>
        <v>#DIV/0!</v>
      </c>
      <c r="S25" s="34">
        <f t="shared" si="6"/>
        <v>0</v>
      </c>
      <c r="T25" s="10">
        <f t="shared" si="11"/>
        <v>0</v>
      </c>
      <c r="U25" s="33">
        <f t="shared" si="12"/>
        <v>0</v>
      </c>
      <c r="V25" s="36" t="e">
        <f t="shared" si="4"/>
        <v>#DIV/0!</v>
      </c>
      <c r="W25" s="38">
        <f t="shared" si="13"/>
        <v>0</v>
      </c>
      <c r="X25" s="36" t="e">
        <f t="shared" si="5"/>
        <v>#DIV/0!</v>
      </c>
      <c r="Y25" s="40">
        <v>4.25</v>
      </c>
      <c r="Z25" s="12"/>
      <c r="AA25" s="12"/>
      <c r="AB25" s="12"/>
    </row>
    <row r="26" spans="1:28" ht="15.6">
      <c r="A26" s="5">
        <v>43101</v>
      </c>
      <c r="B26" s="6"/>
      <c r="C26" s="23">
        <f t="shared" si="7"/>
        <v>0</v>
      </c>
      <c r="D26" s="23">
        <f t="shared" si="8"/>
        <v>0</v>
      </c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>
        <f t="shared" si="2"/>
        <v>0</v>
      </c>
      <c r="P26" s="10">
        <f t="shared" si="9"/>
        <v>0</v>
      </c>
      <c r="Q26" s="33">
        <f t="shared" si="10"/>
        <v>0</v>
      </c>
      <c r="R26" s="36" t="e">
        <f t="shared" si="3"/>
        <v>#DIV/0!</v>
      </c>
      <c r="S26" s="34">
        <f t="shared" si="6"/>
        <v>0</v>
      </c>
      <c r="T26" s="10">
        <f t="shared" si="11"/>
        <v>0</v>
      </c>
      <c r="U26" s="33">
        <f t="shared" si="12"/>
        <v>0</v>
      </c>
      <c r="V26" s="36" t="e">
        <f t="shared" si="4"/>
        <v>#DIV/0!</v>
      </c>
      <c r="W26" s="38">
        <f t="shared" si="13"/>
        <v>0</v>
      </c>
      <c r="X26" s="36" t="e">
        <f t="shared" si="5"/>
        <v>#DIV/0!</v>
      </c>
      <c r="Y26" s="40"/>
      <c r="Z26" s="12">
        <v>4</v>
      </c>
      <c r="AA26" s="12"/>
      <c r="AB26" s="12"/>
    </row>
    <row r="27" spans="1:28" ht="15.6">
      <c r="A27" s="5">
        <v>43132</v>
      </c>
      <c r="B27" s="6"/>
      <c r="C27" s="23">
        <f t="shared" si="7"/>
        <v>0</v>
      </c>
      <c r="D27" s="23">
        <f t="shared" si="8"/>
        <v>0</v>
      </c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>
        <f t="shared" si="2"/>
        <v>0</v>
      </c>
      <c r="P27" s="10">
        <f t="shared" si="9"/>
        <v>0</v>
      </c>
      <c r="Q27" s="33">
        <f t="shared" si="10"/>
        <v>0</v>
      </c>
      <c r="R27" s="36" t="e">
        <f t="shared" si="3"/>
        <v>#DIV/0!</v>
      </c>
      <c r="S27" s="34">
        <f t="shared" si="6"/>
        <v>0</v>
      </c>
      <c r="T27" s="10">
        <f t="shared" si="11"/>
        <v>0</v>
      </c>
      <c r="U27" s="33">
        <f t="shared" si="12"/>
        <v>0</v>
      </c>
      <c r="V27" s="36" t="e">
        <f t="shared" si="4"/>
        <v>#DIV/0!</v>
      </c>
      <c r="W27" s="38">
        <f t="shared" si="13"/>
        <v>0</v>
      </c>
      <c r="X27" s="36" t="e">
        <f t="shared" si="5"/>
        <v>#DIV/0!</v>
      </c>
      <c r="Y27" s="40"/>
      <c r="Z27" s="12">
        <v>4</v>
      </c>
      <c r="AA27" s="12"/>
      <c r="AB27" s="12"/>
    </row>
    <row r="28" spans="1:28" ht="15.6">
      <c r="A28" s="5">
        <v>43160</v>
      </c>
      <c r="B28" s="6"/>
      <c r="C28" s="23">
        <f t="shared" si="7"/>
        <v>0</v>
      </c>
      <c r="D28" s="23">
        <f t="shared" si="8"/>
        <v>0</v>
      </c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>
        <f t="shared" si="2"/>
        <v>0</v>
      </c>
      <c r="P28" s="10">
        <f t="shared" si="9"/>
        <v>0</v>
      </c>
      <c r="Q28" s="33">
        <f t="shared" si="10"/>
        <v>0</v>
      </c>
      <c r="R28" s="36" t="e">
        <f t="shared" si="3"/>
        <v>#DIV/0!</v>
      </c>
      <c r="S28" s="34">
        <f t="shared" si="6"/>
        <v>0</v>
      </c>
      <c r="T28" s="10">
        <f t="shared" si="11"/>
        <v>0</v>
      </c>
      <c r="U28" s="33">
        <f t="shared" si="12"/>
        <v>0</v>
      </c>
      <c r="V28" s="36" t="e">
        <f t="shared" si="4"/>
        <v>#DIV/0!</v>
      </c>
      <c r="W28" s="38">
        <f t="shared" si="13"/>
        <v>0</v>
      </c>
      <c r="X28" s="36" t="e">
        <f t="shared" si="5"/>
        <v>#DIV/0!</v>
      </c>
      <c r="Y28" s="40"/>
      <c r="Z28" s="12">
        <v>4</v>
      </c>
      <c r="AA28" s="12"/>
      <c r="AB28" s="12"/>
    </row>
    <row r="29" spans="1:28" ht="15.6">
      <c r="A29" s="5">
        <v>43191</v>
      </c>
      <c r="B29" s="6"/>
      <c r="C29" s="23">
        <f t="shared" si="7"/>
        <v>0</v>
      </c>
      <c r="D29" s="23">
        <f t="shared" si="8"/>
        <v>0</v>
      </c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>
        <f t="shared" si="2"/>
        <v>0</v>
      </c>
      <c r="P29" s="10">
        <f t="shared" si="9"/>
        <v>0</v>
      </c>
      <c r="Q29" s="33">
        <f t="shared" si="10"/>
        <v>0</v>
      </c>
      <c r="R29" s="36" t="e">
        <f t="shared" si="3"/>
        <v>#DIV/0!</v>
      </c>
      <c r="S29" s="34">
        <f t="shared" si="6"/>
        <v>0</v>
      </c>
      <c r="T29" s="10">
        <f t="shared" si="11"/>
        <v>0</v>
      </c>
      <c r="U29" s="33">
        <f t="shared" si="12"/>
        <v>0</v>
      </c>
      <c r="V29" s="36" t="e">
        <f t="shared" si="4"/>
        <v>#DIV/0!</v>
      </c>
      <c r="W29" s="38">
        <f t="shared" si="13"/>
        <v>0</v>
      </c>
      <c r="X29" s="36" t="e">
        <f t="shared" si="5"/>
        <v>#DIV/0!</v>
      </c>
      <c r="Y29" s="40"/>
      <c r="Z29" s="12">
        <v>4</v>
      </c>
      <c r="AA29" s="12"/>
      <c r="AB29" s="12"/>
    </row>
    <row r="30" spans="1:28" ht="15.6">
      <c r="A30" s="5">
        <v>43221</v>
      </c>
      <c r="B30" s="6"/>
      <c r="C30" s="23">
        <f t="shared" si="7"/>
        <v>0</v>
      </c>
      <c r="D30" s="23">
        <f t="shared" si="8"/>
        <v>0</v>
      </c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>
        <f t="shared" si="2"/>
        <v>0</v>
      </c>
      <c r="P30" s="10">
        <f t="shared" si="9"/>
        <v>0</v>
      </c>
      <c r="Q30" s="33">
        <f t="shared" si="10"/>
        <v>0</v>
      </c>
      <c r="R30" s="36" t="e">
        <f t="shared" si="3"/>
        <v>#DIV/0!</v>
      </c>
      <c r="S30" s="34">
        <f t="shared" si="6"/>
        <v>0</v>
      </c>
      <c r="T30" s="10">
        <f t="shared" si="11"/>
        <v>0</v>
      </c>
      <c r="U30" s="33">
        <f t="shared" si="12"/>
        <v>0</v>
      </c>
      <c r="V30" s="36" t="e">
        <f t="shared" si="4"/>
        <v>#DIV/0!</v>
      </c>
      <c r="W30" s="38">
        <f t="shared" si="13"/>
        <v>0</v>
      </c>
      <c r="X30" s="36" t="e">
        <f t="shared" si="5"/>
        <v>#DIV/0!</v>
      </c>
      <c r="Y30" s="40"/>
      <c r="Z30" s="12">
        <v>4</v>
      </c>
      <c r="AA30" s="12"/>
      <c r="AB30" s="12"/>
    </row>
    <row r="31" spans="1:28" ht="15.6">
      <c r="A31" s="5">
        <v>43252</v>
      </c>
      <c r="B31" s="6"/>
      <c r="C31" s="23">
        <f t="shared" si="7"/>
        <v>0</v>
      </c>
      <c r="D31" s="23">
        <f t="shared" si="8"/>
        <v>0</v>
      </c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>
        <f t="shared" si="2"/>
        <v>0</v>
      </c>
      <c r="P31" s="10">
        <f t="shared" si="9"/>
        <v>0</v>
      </c>
      <c r="Q31" s="33">
        <f t="shared" si="10"/>
        <v>0</v>
      </c>
      <c r="R31" s="36" t="e">
        <f t="shared" si="3"/>
        <v>#DIV/0!</v>
      </c>
      <c r="S31" s="34">
        <f t="shared" si="6"/>
        <v>0</v>
      </c>
      <c r="T31" s="10">
        <f t="shared" si="11"/>
        <v>0</v>
      </c>
      <c r="U31" s="33">
        <f t="shared" si="12"/>
        <v>0</v>
      </c>
      <c r="V31" s="36" t="e">
        <f t="shared" si="4"/>
        <v>#DIV/0!</v>
      </c>
      <c r="W31" s="38">
        <f t="shared" si="13"/>
        <v>0</v>
      </c>
      <c r="X31" s="36" t="e">
        <f t="shared" si="5"/>
        <v>#DIV/0!</v>
      </c>
      <c r="Y31" s="40"/>
      <c r="Z31" s="12">
        <v>4</v>
      </c>
      <c r="AA31" s="12"/>
      <c r="AB31" s="12"/>
    </row>
    <row r="32" spans="1:28" ht="15.6">
      <c r="A32" s="5">
        <v>43282</v>
      </c>
      <c r="B32" s="6"/>
      <c r="C32" s="23">
        <f t="shared" si="7"/>
        <v>0</v>
      </c>
      <c r="D32" s="23">
        <f t="shared" si="8"/>
        <v>0</v>
      </c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>
        <f t="shared" si="2"/>
        <v>0</v>
      </c>
      <c r="P32" s="10">
        <f t="shared" si="9"/>
        <v>0</v>
      </c>
      <c r="Q32" s="33">
        <f t="shared" si="10"/>
        <v>0</v>
      </c>
      <c r="R32" s="36" t="e">
        <f t="shared" si="3"/>
        <v>#DIV/0!</v>
      </c>
      <c r="S32" s="34">
        <f t="shared" si="6"/>
        <v>0</v>
      </c>
      <c r="T32" s="10">
        <f t="shared" si="11"/>
        <v>0</v>
      </c>
      <c r="U32" s="33">
        <f t="shared" si="12"/>
        <v>0</v>
      </c>
      <c r="V32" s="36" t="e">
        <f t="shared" si="4"/>
        <v>#DIV/0!</v>
      </c>
      <c r="W32" s="38">
        <f t="shared" si="13"/>
        <v>0</v>
      </c>
      <c r="X32" s="36" t="e">
        <f t="shared" si="5"/>
        <v>#DIV/0!</v>
      </c>
      <c r="Y32" s="40"/>
      <c r="Z32" s="12">
        <v>4</v>
      </c>
      <c r="AA32" s="12"/>
      <c r="AB32" s="12"/>
    </row>
    <row r="33" spans="1:28" ht="15.6">
      <c r="A33" s="5">
        <v>43313</v>
      </c>
      <c r="B33" s="6"/>
      <c r="C33" s="23">
        <f t="shared" si="7"/>
        <v>0</v>
      </c>
      <c r="D33" s="23">
        <f t="shared" si="8"/>
        <v>0</v>
      </c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>
        <f t="shared" si="2"/>
        <v>0</v>
      </c>
      <c r="P33" s="10">
        <f t="shared" si="9"/>
        <v>0</v>
      </c>
      <c r="Q33" s="33">
        <f t="shared" si="10"/>
        <v>0</v>
      </c>
      <c r="R33" s="36" t="e">
        <f t="shared" si="3"/>
        <v>#DIV/0!</v>
      </c>
      <c r="S33" s="34">
        <f t="shared" si="6"/>
        <v>0</v>
      </c>
      <c r="T33" s="10">
        <f t="shared" si="11"/>
        <v>0</v>
      </c>
      <c r="U33" s="33">
        <f t="shared" si="12"/>
        <v>0</v>
      </c>
      <c r="V33" s="36" t="e">
        <f t="shared" si="4"/>
        <v>#DIV/0!</v>
      </c>
      <c r="W33" s="38">
        <f t="shared" si="13"/>
        <v>0</v>
      </c>
      <c r="X33" s="36" t="e">
        <f t="shared" si="5"/>
        <v>#DIV/0!</v>
      </c>
      <c r="Y33" s="40"/>
      <c r="Z33" s="12">
        <v>4</v>
      </c>
      <c r="AA33" s="12"/>
      <c r="AB33" s="12"/>
    </row>
    <row r="34" spans="1:28" ht="15.6">
      <c r="A34" s="5">
        <v>43344</v>
      </c>
      <c r="B34" s="6"/>
      <c r="C34" s="23">
        <f t="shared" si="7"/>
        <v>0</v>
      </c>
      <c r="D34" s="23">
        <f t="shared" si="8"/>
        <v>0</v>
      </c>
      <c r="E34" s="6"/>
      <c r="F34" s="6"/>
      <c r="H34" s="28"/>
      <c r="I34" s="28"/>
      <c r="J34" s="28"/>
      <c r="K34" s="28"/>
      <c r="L34" s="28"/>
      <c r="M34" s="28"/>
      <c r="O34" s="20">
        <f t="shared" ref="O34:O58" si="14">SUM(C34:F34)</f>
        <v>0</v>
      </c>
      <c r="P34" s="10">
        <f t="shared" si="9"/>
        <v>0</v>
      </c>
      <c r="Q34" s="33">
        <f t="shared" si="10"/>
        <v>0</v>
      </c>
      <c r="R34" s="36" t="e">
        <f t="shared" si="3"/>
        <v>#DIV/0!</v>
      </c>
      <c r="S34" s="34">
        <f t="shared" si="6"/>
        <v>0</v>
      </c>
      <c r="T34" s="10">
        <f t="shared" si="11"/>
        <v>0</v>
      </c>
      <c r="U34" s="33">
        <f t="shared" si="12"/>
        <v>0</v>
      </c>
      <c r="V34" s="36" t="e">
        <f t="shared" si="4"/>
        <v>#DIV/0!</v>
      </c>
      <c r="W34" s="38">
        <f t="shared" si="13"/>
        <v>0</v>
      </c>
      <c r="X34" s="36" t="e">
        <f t="shared" si="5"/>
        <v>#DIV/0!</v>
      </c>
      <c r="Y34" s="41"/>
      <c r="Z34" s="1">
        <v>4</v>
      </c>
      <c r="AA34" s="1"/>
      <c r="AB34" s="1"/>
    </row>
    <row r="35" spans="1:28" ht="15.6">
      <c r="A35" s="5">
        <v>43374</v>
      </c>
      <c r="B35" s="6"/>
      <c r="C35" s="23">
        <f t="shared" si="7"/>
        <v>0</v>
      </c>
      <c r="D35" s="23">
        <f t="shared" si="8"/>
        <v>0</v>
      </c>
      <c r="E35" s="6"/>
      <c r="F35" s="6"/>
      <c r="H35" s="28"/>
      <c r="I35" s="28"/>
      <c r="J35" s="28"/>
      <c r="K35" s="28"/>
      <c r="L35" s="28"/>
      <c r="M35" s="28"/>
      <c r="O35" s="20">
        <f t="shared" si="14"/>
        <v>0</v>
      </c>
      <c r="P35" s="10">
        <f t="shared" si="9"/>
        <v>0</v>
      </c>
      <c r="Q35" s="33">
        <f t="shared" si="10"/>
        <v>0</v>
      </c>
      <c r="R35" s="36" t="e">
        <f t="shared" si="3"/>
        <v>#DIV/0!</v>
      </c>
      <c r="S35" s="34">
        <f t="shared" si="6"/>
        <v>0</v>
      </c>
      <c r="T35" s="10">
        <f t="shared" si="11"/>
        <v>0</v>
      </c>
      <c r="U35" s="33">
        <f t="shared" si="12"/>
        <v>0</v>
      </c>
      <c r="V35" s="36" t="e">
        <f t="shared" si="4"/>
        <v>#DIV/0!</v>
      </c>
      <c r="W35" s="38">
        <f t="shared" si="13"/>
        <v>0</v>
      </c>
      <c r="X35" s="36" t="e">
        <f t="shared" si="5"/>
        <v>#DIV/0!</v>
      </c>
      <c r="Y35" s="41"/>
      <c r="Z35" s="1">
        <v>4</v>
      </c>
      <c r="AA35" s="1"/>
      <c r="AB35" s="1"/>
    </row>
    <row r="36" spans="1:28">
      <c r="A36" s="5">
        <v>43405</v>
      </c>
      <c r="B36" s="6"/>
      <c r="C36" s="23">
        <f t="shared" si="7"/>
        <v>0</v>
      </c>
      <c r="D36" s="23">
        <f t="shared" si="8"/>
        <v>0</v>
      </c>
      <c r="E36" s="6"/>
      <c r="F36" s="6"/>
      <c r="H36" s="29"/>
      <c r="I36" s="29"/>
      <c r="J36" s="29"/>
      <c r="K36" s="29"/>
      <c r="L36" s="29"/>
      <c r="M36" s="29"/>
      <c r="O36" s="20">
        <f t="shared" si="14"/>
        <v>0</v>
      </c>
      <c r="P36" s="10">
        <f t="shared" si="9"/>
        <v>0</v>
      </c>
      <c r="Q36" s="33">
        <f t="shared" si="10"/>
        <v>0</v>
      </c>
      <c r="R36" s="36" t="e">
        <f t="shared" si="3"/>
        <v>#DIV/0!</v>
      </c>
      <c r="S36" s="34">
        <f t="shared" si="6"/>
        <v>0</v>
      </c>
      <c r="T36" s="10">
        <f t="shared" si="11"/>
        <v>0</v>
      </c>
      <c r="U36" s="33">
        <f t="shared" si="12"/>
        <v>0</v>
      </c>
      <c r="V36" s="36" t="e">
        <f t="shared" si="4"/>
        <v>#DIV/0!</v>
      </c>
      <c r="W36" s="38">
        <f t="shared" si="13"/>
        <v>0</v>
      </c>
      <c r="X36" s="36" t="e">
        <f t="shared" si="5"/>
        <v>#DIV/0!</v>
      </c>
      <c r="Y36" s="41"/>
      <c r="Z36" s="1">
        <v>4</v>
      </c>
      <c r="AA36" s="1"/>
      <c r="AB36" s="1"/>
    </row>
    <row r="37" spans="1:28">
      <c r="A37" s="5">
        <v>43435</v>
      </c>
      <c r="B37" s="6"/>
      <c r="C37" s="23">
        <f t="shared" si="7"/>
        <v>0</v>
      </c>
      <c r="D37" s="23">
        <f t="shared" si="8"/>
        <v>0</v>
      </c>
      <c r="E37" s="6"/>
      <c r="F37" s="6"/>
      <c r="H37" s="29"/>
      <c r="I37" s="29"/>
      <c r="J37" s="29"/>
      <c r="K37" s="29"/>
      <c r="L37" s="29"/>
      <c r="M37" s="29"/>
      <c r="O37" s="20">
        <f t="shared" si="14"/>
        <v>0</v>
      </c>
      <c r="P37" s="10">
        <f t="shared" si="9"/>
        <v>0</v>
      </c>
      <c r="Q37" s="33">
        <f t="shared" si="10"/>
        <v>0</v>
      </c>
      <c r="R37" s="36" t="e">
        <f t="shared" si="3"/>
        <v>#DIV/0!</v>
      </c>
      <c r="S37" s="34">
        <f t="shared" si="6"/>
        <v>0</v>
      </c>
      <c r="T37" s="10">
        <f t="shared" si="11"/>
        <v>0</v>
      </c>
      <c r="U37" s="33">
        <f t="shared" si="12"/>
        <v>0</v>
      </c>
      <c r="V37" s="36" t="e">
        <f t="shared" si="4"/>
        <v>#DIV/0!</v>
      </c>
      <c r="W37" s="38">
        <f t="shared" si="13"/>
        <v>0</v>
      </c>
      <c r="X37" s="36" t="e">
        <f t="shared" si="5"/>
        <v>#DIV/0!</v>
      </c>
      <c r="Y37" s="41"/>
      <c r="Z37" s="1">
        <v>4</v>
      </c>
      <c r="AA37" s="1"/>
      <c r="AB37" s="1"/>
    </row>
    <row r="38" spans="1:28">
      <c r="A38" s="5">
        <v>43466</v>
      </c>
      <c r="B38" s="15"/>
      <c r="C38" s="23">
        <f t="shared" si="7"/>
        <v>0</v>
      </c>
      <c r="D38" s="23">
        <f t="shared" si="8"/>
        <v>0</v>
      </c>
      <c r="E38" s="15"/>
      <c r="F38" s="15"/>
      <c r="H38" s="29"/>
      <c r="I38" s="29"/>
      <c r="J38" s="29"/>
      <c r="K38" s="29"/>
      <c r="L38" s="29"/>
      <c r="M38" s="29"/>
      <c r="O38" s="20">
        <f t="shared" si="14"/>
        <v>0</v>
      </c>
      <c r="P38" s="10">
        <f t="shared" si="9"/>
        <v>0</v>
      </c>
      <c r="Q38" s="33">
        <f t="shared" si="10"/>
        <v>0</v>
      </c>
      <c r="R38" s="36" t="e">
        <f t="shared" si="3"/>
        <v>#DIV/0!</v>
      </c>
      <c r="S38" s="34">
        <f t="shared" si="6"/>
        <v>0</v>
      </c>
      <c r="T38" s="10">
        <f t="shared" si="11"/>
        <v>0</v>
      </c>
      <c r="U38" s="33">
        <f t="shared" si="12"/>
        <v>0</v>
      </c>
      <c r="V38" s="36" t="e">
        <f t="shared" si="4"/>
        <v>#DIV/0!</v>
      </c>
      <c r="W38" s="38">
        <f t="shared" si="13"/>
        <v>0</v>
      </c>
      <c r="X38" s="36" t="e">
        <f t="shared" si="5"/>
        <v>#DIV/0!</v>
      </c>
      <c r="Y38" s="41"/>
      <c r="Z38" s="1"/>
      <c r="AA38" s="1">
        <v>3.5</v>
      </c>
      <c r="AB38" s="1"/>
    </row>
    <row r="39" spans="1:28">
      <c r="A39" s="5">
        <v>43497</v>
      </c>
      <c r="B39" s="6"/>
      <c r="C39" s="23">
        <f t="shared" si="7"/>
        <v>0</v>
      </c>
      <c r="D39" s="23">
        <f t="shared" si="8"/>
        <v>0</v>
      </c>
      <c r="E39" s="6"/>
      <c r="F39" s="6"/>
      <c r="H39" s="29"/>
      <c r="I39" s="29"/>
      <c r="J39" s="29"/>
      <c r="K39" s="29"/>
      <c r="L39" s="29"/>
      <c r="M39" s="29"/>
      <c r="O39" s="20">
        <f t="shared" si="14"/>
        <v>0</v>
      </c>
      <c r="P39" s="10">
        <f t="shared" si="9"/>
        <v>0</v>
      </c>
      <c r="Q39" s="33">
        <f t="shared" si="10"/>
        <v>0</v>
      </c>
      <c r="R39" s="36" t="e">
        <f t="shared" si="3"/>
        <v>#DIV/0!</v>
      </c>
      <c r="S39" s="34">
        <f t="shared" si="6"/>
        <v>0</v>
      </c>
      <c r="T39" s="10">
        <f t="shared" si="11"/>
        <v>0</v>
      </c>
      <c r="U39" s="33">
        <f t="shared" si="12"/>
        <v>0</v>
      </c>
      <c r="V39" s="36" t="e">
        <f t="shared" si="4"/>
        <v>#DIV/0!</v>
      </c>
      <c r="W39" s="38">
        <f t="shared" si="13"/>
        <v>0</v>
      </c>
      <c r="X39" s="36" t="e">
        <f t="shared" si="5"/>
        <v>#DIV/0!</v>
      </c>
      <c r="Y39" s="41"/>
      <c r="Z39" s="1"/>
      <c r="AA39" s="1">
        <v>3.5</v>
      </c>
      <c r="AB39" s="1"/>
    </row>
    <row r="40" spans="1:28">
      <c r="A40" s="5">
        <v>43525</v>
      </c>
      <c r="B40" s="6"/>
      <c r="C40" s="23">
        <f t="shared" si="7"/>
        <v>0</v>
      </c>
      <c r="D40" s="23">
        <f t="shared" si="8"/>
        <v>0</v>
      </c>
      <c r="E40" s="6"/>
      <c r="F40" s="6"/>
      <c r="H40" s="29"/>
      <c r="I40" s="29"/>
      <c r="J40" s="29"/>
      <c r="K40" s="29"/>
      <c r="L40" s="29"/>
      <c r="M40" s="29"/>
      <c r="O40" s="20">
        <f t="shared" si="14"/>
        <v>0</v>
      </c>
      <c r="P40" s="10">
        <f t="shared" si="9"/>
        <v>0</v>
      </c>
      <c r="Q40" s="33">
        <f t="shared" si="10"/>
        <v>0</v>
      </c>
      <c r="R40" s="36" t="e">
        <f t="shared" si="3"/>
        <v>#DIV/0!</v>
      </c>
      <c r="S40" s="34">
        <f t="shared" si="6"/>
        <v>0</v>
      </c>
      <c r="T40" s="10">
        <f t="shared" si="11"/>
        <v>0</v>
      </c>
      <c r="U40" s="33">
        <f t="shared" si="12"/>
        <v>0</v>
      </c>
      <c r="V40" s="36" t="e">
        <f t="shared" si="4"/>
        <v>#DIV/0!</v>
      </c>
      <c r="W40" s="38">
        <f t="shared" si="13"/>
        <v>0</v>
      </c>
      <c r="X40" s="36" t="e">
        <f t="shared" si="5"/>
        <v>#DIV/0!</v>
      </c>
      <c r="Y40" s="41"/>
      <c r="Z40" s="1"/>
      <c r="AA40" s="1">
        <v>3.5</v>
      </c>
      <c r="AB40" s="1"/>
    </row>
    <row r="41" spans="1:28">
      <c r="A41" s="5">
        <v>43556</v>
      </c>
      <c r="B41" s="6"/>
      <c r="C41" s="23">
        <f t="shared" si="7"/>
        <v>0</v>
      </c>
      <c r="D41" s="23">
        <f t="shared" si="8"/>
        <v>0</v>
      </c>
      <c r="E41" s="6"/>
      <c r="F41" s="6"/>
      <c r="H41" s="29"/>
      <c r="I41" s="29"/>
      <c r="J41" s="29"/>
      <c r="K41" s="29"/>
      <c r="L41" s="29"/>
      <c r="M41" s="29"/>
      <c r="O41" s="20">
        <f t="shared" si="14"/>
        <v>0</v>
      </c>
      <c r="P41" s="10">
        <f t="shared" si="9"/>
        <v>0</v>
      </c>
      <c r="Q41" s="33">
        <f t="shared" si="10"/>
        <v>0</v>
      </c>
      <c r="R41" s="36" t="e">
        <f t="shared" si="3"/>
        <v>#DIV/0!</v>
      </c>
      <c r="S41" s="34">
        <f t="shared" si="6"/>
        <v>0</v>
      </c>
      <c r="T41" s="10">
        <f t="shared" si="11"/>
        <v>0</v>
      </c>
      <c r="U41" s="33">
        <f t="shared" si="12"/>
        <v>0</v>
      </c>
      <c r="V41" s="36" t="e">
        <f t="shared" si="4"/>
        <v>#DIV/0!</v>
      </c>
      <c r="W41" s="38">
        <f t="shared" si="13"/>
        <v>0</v>
      </c>
      <c r="X41" s="36" t="e">
        <f t="shared" si="5"/>
        <v>#DIV/0!</v>
      </c>
      <c r="Y41" s="41"/>
      <c r="Z41" s="1"/>
      <c r="AA41" s="1">
        <v>3.5</v>
      </c>
      <c r="AB41" s="1"/>
    </row>
    <row r="42" spans="1:28">
      <c r="A42" s="5">
        <v>43586</v>
      </c>
      <c r="B42" s="6"/>
      <c r="C42" s="23">
        <f t="shared" si="7"/>
        <v>0</v>
      </c>
      <c r="D42" s="23">
        <f t="shared" si="8"/>
        <v>0</v>
      </c>
      <c r="E42" s="6"/>
      <c r="F42" s="6"/>
      <c r="H42" s="29"/>
      <c r="I42" s="29"/>
      <c r="J42" s="29"/>
      <c r="K42" s="29"/>
      <c r="L42" s="29"/>
      <c r="M42" s="29"/>
      <c r="O42" s="20">
        <f t="shared" si="14"/>
        <v>0</v>
      </c>
      <c r="P42" s="10">
        <f t="shared" si="9"/>
        <v>0</v>
      </c>
      <c r="Q42" s="33">
        <f t="shared" si="10"/>
        <v>0</v>
      </c>
      <c r="R42" s="36" t="e">
        <f t="shared" si="3"/>
        <v>#DIV/0!</v>
      </c>
      <c r="S42" s="34">
        <f t="shared" si="6"/>
        <v>0</v>
      </c>
      <c r="T42" s="10">
        <f t="shared" si="11"/>
        <v>0</v>
      </c>
      <c r="U42" s="33">
        <f t="shared" si="12"/>
        <v>0</v>
      </c>
      <c r="V42" s="36" t="e">
        <f t="shared" si="4"/>
        <v>#DIV/0!</v>
      </c>
      <c r="W42" s="38">
        <f t="shared" si="13"/>
        <v>0</v>
      </c>
      <c r="X42" s="36" t="e">
        <f t="shared" si="5"/>
        <v>#DIV/0!</v>
      </c>
      <c r="Y42" s="41"/>
      <c r="Z42" s="1"/>
      <c r="AA42" s="1">
        <v>3.5</v>
      </c>
      <c r="AB42" s="1"/>
    </row>
    <row r="43" spans="1:28">
      <c r="A43" s="5">
        <v>43617</v>
      </c>
      <c r="B43" s="6"/>
      <c r="C43" s="23">
        <f t="shared" si="7"/>
        <v>0</v>
      </c>
      <c r="D43" s="23">
        <f t="shared" si="8"/>
        <v>0</v>
      </c>
      <c r="E43" s="6"/>
      <c r="F43" s="6"/>
      <c r="H43" s="29"/>
      <c r="I43" s="29"/>
      <c r="J43" s="29"/>
      <c r="K43" s="29"/>
      <c r="L43" s="29"/>
      <c r="M43" s="29"/>
      <c r="O43" s="20">
        <f t="shared" si="14"/>
        <v>0</v>
      </c>
      <c r="P43" s="10">
        <f t="shared" si="9"/>
        <v>0</v>
      </c>
      <c r="Q43" s="33">
        <f t="shared" si="10"/>
        <v>0</v>
      </c>
      <c r="R43" s="36" t="e">
        <f t="shared" si="3"/>
        <v>#DIV/0!</v>
      </c>
      <c r="S43" s="34">
        <f t="shared" si="6"/>
        <v>0</v>
      </c>
      <c r="T43" s="10">
        <f t="shared" si="11"/>
        <v>0</v>
      </c>
      <c r="U43" s="33">
        <f t="shared" si="12"/>
        <v>0</v>
      </c>
      <c r="V43" s="36" t="e">
        <f t="shared" si="4"/>
        <v>#DIV/0!</v>
      </c>
      <c r="W43" s="38">
        <f t="shared" si="13"/>
        <v>0</v>
      </c>
      <c r="X43" s="36" t="e">
        <f t="shared" si="5"/>
        <v>#DIV/0!</v>
      </c>
      <c r="Y43" s="41"/>
      <c r="Z43" s="1"/>
      <c r="AA43" s="1">
        <v>3.5</v>
      </c>
      <c r="AB43" s="1"/>
    </row>
    <row r="44" spans="1:28">
      <c r="A44" s="5">
        <v>43647</v>
      </c>
      <c r="B44" s="6"/>
      <c r="C44" s="23">
        <f t="shared" si="7"/>
        <v>0</v>
      </c>
      <c r="D44" s="23">
        <f t="shared" si="8"/>
        <v>0</v>
      </c>
      <c r="E44" s="6"/>
      <c r="F44" s="6"/>
      <c r="H44" s="29"/>
      <c r="I44" s="29"/>
      <c r="J44" s="29"/>
      <c r="K44" s="29"/>
      <c r="L44" s="29"/>
      <c r="M44" s="29"/>
      <c r="O44" s="20">
        <f t="shared" si="14"/>
        <v>0</v>
      </c>
      <c r="P44" s="10">
        <f t="shared" si="9"/>
        <v>0</v>
      </c>
      <c r="Q44" s="33">
        <f t="shared" si="10"/>
        <v>0</v>
      </c>
      <c r="R44" s="36" t="e">
        <f t="shared" si="3"/>
        <v>#DIV/0!</v>
      </c>
      <c r="S44" s="34">
        <f t="shared" si="6"/>
        <v>0</v>
      </c>
      <c r="T44" s="10">
        <f t="shared" si="11"/>
        <v>0</v>
      </c>
      <c r="U44" s="33">
        <f t="shared" si="12"/>
        <v>0</v>
      </c>
      <c r="V44" s="36" t="e">
        <f t="shared" si="4"/>
        <v>#DIV/0!</v>
      </c>
      <c r="W44" s="38">
        <f t="shared" si="13"/>
        <v>0</v>
      </c>
      <c r="X44" s="36" t="e">
        <f t="shared" si="5"/>
        <v>#DIV/0!</v>
      </c>
      <c r="Y44" s="41"/>
      <c r="Z44" s="1"/>
      <c r="AA44" s="1">
        <v>3.5</v>
      </c>
      <c r="AB44" s="1"/>
    </row>
    <row r="45" spans="1:28">
      <c r="A45" s="5">
        <v>43678</v>
      </c>
      <c r="B45" s="6"/>
      <c r="C45" s="23">
        <f t="shared" si="7"/>
        <v>0</v>
      </c>
      <c r="D45" s="23">
        <f t="shared" si="8"/>
        <v>0</v>
      </c>
      <c r="E45" s="6"/>
      <c r="F45" s="6"/>
      <c r="H45" s="29"/>
      <c r="I45" s="29"/>
      <c r="J45" s="29"/>
      <c r="K45" s="29"/>
      <c r="L45" s="29"/>
      <c r="M45" s="29"/>
      <c r="O45" s="20">
        <f t="shared" si="14"/>
        <v>0</v>
      </c>
      <c r="P45" s="10">
        <f t="shared" si="9"/>
        <v>0</v>
      </c>
      <c r="Q45" s="33">
        <f t="shared" si="10"/>
        <v>0</v>
      </c>
      <c r="R45" s="36" t="e">
        <f t="shared" si="3"/>
        <v>#DIV/0!</v>
      </c>
      <c r="S45" s="34">
        <f t="shared" si="6"/>
        <v>0</v>
      </c>
      <c r="T45" s="10">
        <f t="shared" si="11"/>
        <v>0</v>
      </c>
      <c r="U45" s="33">
        <f t="shared" si="12"/>
        <v>0</v>
      </c>
      <c r="V45" s="36" t="e">
        <f t="shared" si="4"/>
        <v>#DIV/0!</v>
      </c>
      <c r="W45" s="38">
        <f t="shared" si="13"/>
        <v>0</v>
      </c>
      <c r="X45" s="36" t="e">
        <f t="shared" si="5"/>
        <v>#DIV/0!</v>
      </c>
      <c r="Y45" s="41"/>
      <c r="Z45" s="1"/>
      <c r="AA45" s="1">
        <v>3.5</v>
      </c>
      <c r="AB45" s="1"/>
    </row>
    <row r="46" spans="1:28">
      <c r="A46" s="5">
        <v>43709</v>
      </c>
      <c r="B46" s="6"/>
      <c r="C46" s="23">
        <f t="shared" si="7"/>
        <v>0</v>
      </c>
      <c r="D46" s="23">
        <f t="shared" si="8"/>
        <v>0</v>
      </c>
      <c r="E46" s="6"/>
      <c r="F46" s="6"/>
      <c r="H46" s="29"/>
      <c r="I46" s="29"/>
      <c r="J46" s="29"/>
      <c r="K46" s="29"/>
      <c r="L46" s="29"/>
      <c r="M46" s="29"/>
      <c r="O46" s="20">
        <f t="shared" si="14"/>
        <v>0</v>
      </c>
      <c r="P46" s="10">
        <f t="shared" si="9"/>
        <v>0</v>
      </c>
      <c r="Q46" s="33">
        <f t="shared" si="10"/>
        <v>0</v>
      </c>
      <c r="R46" s="36" t="e">
        <f t="shared" si="3"/>
        <v>#DIV/0!</v>
      </c>
      <c r="S46" s="34">
        <f t="shared" si="6"/>
        <v>0</v>
      </c>
      <c r="T46" s="10">
        <f t="shared" si="11"/>
        <v>0</v>
      </c>
      <c r="U46" s="33">
        <f t="shared" si="12"/>
        <v>0</v>
      </c>
      <c r="V46" s="36" t="e">
        <f t="shared" si="4"/>
        <v>#DIV/0!</v>
      </c>
      <c r="W46" s="38">
        <f t="shared" si="13"/>
        <v>0</v>
      </c>
      <c r="X46" s="36" t="e">
        <f t="shared" si="5"/>
        <v>#DIV/0!</v>
      </c>
      <c r="Y46" s="41"/>
      <c r="Z46" s="1"/>
      <c r="AA46" s="1">
        <v>3.5</v>
      </c>
      <c r="AB46" s="1"/>
    </row>
    <row r="47" spans="1:28">
      <c r="A47" s="5">
        <v>43739</v>
      </c>
      <c r="B47" s="6"/>
      <c r="C47" s="23">
        <f t="shared" si="7"/>
        <v>0</v>
      </c>
      <c r="D47" s="23">
        <f t="shared" si="8"/>
        <v>0</v>
      </c>
      <c r="E47" s="6"/>
      <c r="F47" s="6"/>
      <c r="H47" s="29"/>
      <c r="I47" s="29"/>
      <c r="J47" s="29"/>
      <c r="K47" s="29"/>
      <c r="L47" s="29"/>
      <c r="M47" s="29"/>
      <c r="O47" s="20">
        <f t="shared" si="14"/>
        <v>0</v>
      </c>
      <c r="P47" s="10">
        <f t="shared" si="9"/>
        <v>0</v>
      </c>
      <c r="Q47" s="33">
        <f t="shared" si="10"/>
        <v>0</v>
      </c>
      <c r="R47" s="36" t="e">
        <f t="shared" si="3"/>
        <v>#DIV/0!</v>
      </c>
      <c r="S47" s="34">
        <f t="shared" si="6"/>
        <v>0</v>
      </c>
      <c r="T47" s="10">
        <f t="shared" si="11"/>
        <v>0</v>
      </c>
      <c r="U47" s="33">
        <f t="shared" si="12"/>
        <v>0</v>
      </c>
      <c r="V47" s="36" t="e">
        <f t="shared" si="4"/>
        <v>#DIV/0!</v>
      </c>
      <c r="W47" s="38">
        <f t="shared" si="13"/>
        <v>0</v>
      </c>
      <c r="X47" s="36" t="e">
        <f t="shared" si="5"/>
        <v>#DIV/0!</v>
      </c>
      <c r="Y47" s="41"/>
      <c r="Z47" s="1"/>
      <c r="AA47" s="1">
        <v>3.5</v>
      </c>
      <c r="AB47" s="1"/>
    </row>
    <row r="48" spans="1:28">
      <c r="A48" s="5">
        <v>43770</v>
      </c>
      <c r="B48" s="6"/>
      <c r="C48" s="23">
        <f t="shared" si="7"/>
        <v>0</v>
      </c>
      <c r="D48" s="23">
        <f t="shared" si="8"/>
        <v>0</v>
      </c>
      <c r="E48" s="6"/>
      <c r="F48" s="6"/>
      <c r="H48" s="29"/>
      <c r="I48" s="29"/>
      <c r="J48" s="29"/>
      <c r="K48" s="29"/>
      <c r="L48" s="29"/>
      <c r="M48" s="29"/>
      <c r="O48" s="20">
        <f t="shared" si="14"/>
        <v>0</v>
      </c>
      <c r="P48" s="10">
        <f t="shared" si="9"/>
        <v>0</v>
      </c>
      <c r="Q48" s="33">
        <f t="shared" si="10"/>
        <v>0</v>
      </c>
      <c r="R48" s="36" t="e">
        <f t="shared" si="3"/>
        <v>#DIV/0!</v>
      </c>
      <c r="S48" s="34">
        <f t="shared" si="6"/>
        <v>0</v>
      </c>
      <c r="T48" s="10">
        <f t="shared" si="11"/>
        <v>0</v>
      </c>
      <c r="U48" s="33">
        <f t="shared" si="12"/>
        <v>0</v>
      </c>
      <c r="V48" s="36" t="e">
        <f t="shared" si="4"/>
        <v>#DIV/0!</v>
      </c>
      <c r="W48" s="38">
        <f t="shared" si="13"/>
        <v>0</v>
      </c>
      <c r="X48" s="36" t="e">
        <f t="shared" si="5"/>
        <v>#DIV/0!</v>
      </c>
      <c r="Y48" s="41"/>
      <c r="Z48" s="1"/>
      <c r="AA48" s="1">
        <v>3.5</v>
      </c>
      <c r="AB48" s="1"/>
    </row>
    <row r="49" spans="1:28">
      <c r="A49" s="5">
        <v>43800</v>
      </c>
      <c r="B49" s="6">
        <v>1872</v>
      </c>
      <c r="C49" s="23">
        <f t="shared" si="7"/>
        <v>1497.6000000000001</v>
      </c>
      <c r="D49" s="23">
        <f t="shared" si="8"/>
        <v>374.40000000000003</v>
      </c>
      <c r="E49" s="6">
        <v>0</v>
      </c>
      <c r="F49" s="6">
        <v>0</v>
      </c>
      <c r="H49" s="29"/>
      <c r="I49" s="29"/>
      <c r="J49" s="29"/>
      <c r="K49" s="29"/>
      <c r="L49" s="29"/>
      <c r="M49" s="29"/>
      <c r="O49" s="20">
        <f t="shared" si="14"/>
        <v>1872.0000000000002</v>
      </c>
      <c r="P49" s="10">
        <f t="shared" si="9"/>
        <v>1872.0000000000002</v>
      </c>
      <c r="Q49" s="33">
        <f t="shared" si="10"/>
        <v>0</v>
      </c>
      <c r="R49" s="36">
        <f t="shared" si="3"/>
        <v>0</v>
      </c>
      <c r="S49" s="34">
        <f t="shared" si="6"/>
        <v>1497.6000000000001</v>
      </c>
      <c r="T49" s="10">
        <f t="shared" si="11"/>
        <v>1497.6000000000001</v>
      </c>
      <c r="U49" s="33">
        <f t="shared" si="12"/>
        <v>0</v>
      </c>
      <c r="V49" s="36">
        <f t="shared" si="4"/>
        <v>0</v>
      </c>
      <c r="W49" s="38">
        <f t="shared" si="13"/>
        <v>0</v>
      </c>
      <c r="X49" s="36">
        <f t="shared" si="5"/>
        <v>0</v>
      </c>
      <c r="Y49" s="41"/>
      <c r="Z49" s="1"/>
      <c r="AA49" s="1">
        <v>3.5</v>
      </c>
      <c r="AB49" s="1"/>
    </row>
    <row r="50" spans="1:28">
      <c r="A50" s="5">
        <v>43831</v>
      </c>
      <c r="B50" s="6">
        <v>3474</v>
      </c>
      <c r="C50" s="23">
        <f t="shared" si="7"/>
        <v>2779.2000000000003</v>
      </c>
      <c r="D50" s="23">
        <f t="shared" si="8"/>
        <v>694.80000000000007</v>
      </c>
      <c r="E50" s="6">
        <v>0</v>
      </c>
      <c r="F50" s="6">
        <v>2736</v>
      </c>
      <c r="H50" s="29"/>
      <c r="I50" s="29"/>
      <c r="J50" s="29"/>
      <c r="K50" s="29"/>
      <c r="L50" s="29"/>
      <c r="M50" s="29"/>
      <c r="O50" s="20">
        <f t="shared" si="14"/>
        <v>6210</v>
      </c>
      <c r="P50" s="10">
        <f t="shared" si="9"/>
        <v>8082</v>
      </c>
      <c r="Q50" s="33">
        <f t="shared" si="10"/>
        <v>0</v>
      </c>
      <c r="R50" s="36">
        <f t="shared" si="3"/>
        <v>0</v>
      </c>
      <c r="S50" s="34">
        <f t="shared" si="6"/>
        <v>5515.2000000000007</v>
      </c>
      <c r="T50" s="10">
        <f t="shared" si="11"/>
        <v>7012.8000000000011</v>
      </c>
      <c r="U50" s="33">
        <f t="shared" si="12"/>
        <v>0</v>
      </c>
      <c r="V50" s="36">
        <f t="shared" si="4"/>
        <v>0</v>
      </c>
      <c r="W50" s="38">
        <f t="shared" si="13"/>
        <v>0</v>
      </c>
      <c r="X50" s="36">
        <f t="shared" si="5"/>
        <v>0</v>
      </c>
      <c r="Y50" s="41"/>
      <c r="Z50" s="1"/>
      <c r="AA50" s="1"/>
      <c r="AB50" s="1">
        <v>3</v>
      </c>
    </row>
    <row r="51" spans="1:28">
      <c r="A51" s="5">
        <v>43862</v>
      </c>
      <c r="B51" s="6">
        <v>6654</v>
      </c>
      <c r="C51" s="23">
        <f t="shared" si="7"/>
        <v>5323.2000000000007</v>
      </c>
      <c r="D51" s="23">
        <f t="shared" si="8"/>
        <v>1330.8000000000002</v>
      </c>
      <c r="E51" s="6">
        <v>0</v>
      </c>
      <c r="F51" s="6">
        <v>2745</v>
      </c>
      <c r="H51" s="29"/>
      <c r="I51" s="29"/>
      <c r="J51" s="29"/>
      <c r="K51" s="29"/>
      <c r="L51" s="29"/>
      <c r="M51" s="29"/>
      <c r="O51" s="20">
        <f t="shared" si="14"/>
        <v>9399</v>
      </c>
      <c r="P51" s="10">
        <f t="shared" si="9"/>
        <v>17481</v>
      </c>
      <c r="Q51" s="33">
        <f t="shared" si="10"/>
        <v>0</v>
      </c>
      <c r="R51" s="36">
        <f t="shared" si="3"/>
        <v>0</v>
      </c>
      <c r="S51" s="34">
        <f t="shared" si="6"/>
        <v>8068.2000000000007</v>
      </c>
      <c r="T51" s="10">
        <f t="shared" si="11"/>
        <v>15081.000000000002</v>
      </c>
      <c r="U51" s="33">
        <f t="shared" si="12"/>
        <v>0</v>
      </c>
      <c r="V51" s="36">
        <f t="shared" si="4"/>
        <v>0</v>
      </c>
      <c r="W51" s="38">
        <f t="shared" si="13"/>
        <v>0</v>
      </c>
      <c r="X51" s="36">
        <f t="shared" si="5"/>
        <v>0</v>
      </c>
      <c r="Y51" s="41"/>
      <c r="Z51" s="1"/>
      <c r="AA51" s="1"/>
      <c r="AB51" s="1">
        <v>3</v>
      </c>
    </row>
    <row r="52" spans="1:28">
      <c r="A52" s="5">
        <v>43891</v>
      </c>
      <c r="B52" s="6">
        <v>9312</v>
      </c>
      <c r="C52" s="23">
        <f t="shared" si="7"/>
        <v>7449.6</v>
      </c>
      <c r="D52" s="23">
        <f t="shared" si="8"/>
        <v>1862.4</v>
      </c>
      <c r="E52" s="6">
        <v>0</v>
      </c>
      <c r="F52" s="6">
        <v>2304</v>
      </c>
      <c r="H52" s="29"/>
      <c r="I52" s="29"/>
      <c r="J52" s="29"/>
      <c r="K52" s="29"/>
      <c r="L52" s="29"/>
      <c r="M52" s="29"/>
      <c r="O52" s="20">
        <f t="shared" si="14"/>
        <v>11616</v>
      </c>
      <c r="P52" s="10">
        <f t="shared" si="9"/>
        <v>29097</v>
      </c>
      <c r="Q52" s="33">
        <f t="shared" si="10"/>
        <v>0</v>
      </c>
      <c r="R52" s="36">
        <f t="shared" si="3"/>
        <v>0</v>
      </c>
      <c r="S52" s="34">
        <f t="shared" si="6"/>
        <v>9753.6</v>
      </c>
      <c r="T52" s="10">
        <f t="shared" si="11"/>
        <v>24834.600000000002</v>
      </c>
      <c r="U52" s="33">
        <f t="shared" si="12"/>
        <v>0</v>
      </c>
      <c r="V52" s="36">
        <f t="shared" si="4"/>
        <v>0</v>
      </c>
      <c r="W52" s="38">
        <f t="shared" si="13"/>
        <v>0</v>
      </c>
      <c r="X52" s="36">
        <f t="shared" si="5"/>
        <v>0</v>
      </c>
      <c r="Y52" s="41"/>
      <c r="Z52" s="1"/>
      <c r="AA52" s="1"/>
      <c r="AB52" s="1">
        <v>3</v>
      </c>
    </row>
    <row r="53" spans="1:28">
      <c r="A53" s="5">
        <v>43922</v>
      </c>
      <c r="B53" s="6">
        <v>8775</v>
      </c>
      <c r="C53" s="23">
        <f t="shared" si="7"/>
        <v>7020</v>
      </c>
      <c r="D53" s="23">
        <f t="shared" si="8"/>
        <v>1755</v>
      </c>
      <c r="E53" s="6">
        <v>0</v>
      </c>
      <c r="F53" s="6">
        <v>2331</v>
      </c>
      <c r="H53" s="29"/>
      <c r="I53" s="29"/>
      <c r="J53" s="29"/>
      <c r="K53" s="29"/>
      <c r="L53" s="29"/>
      <c r="M53" s="29"/>
      <c r="O53" s="20">
        <f t="shared" si="14"/>
        <v>11106</v>
      </c>
      <c r="P53" s="10">
        <f t="shared" si="9"/>
        <v>40203</v>
      </c>
      <c r="Q53" s="33">
        <f t="shared" si="10"/>
        <v>0</v>
      </c>
      <c r="R53" s="36">
        <f t="shared" si="3"/>
        <v>0</v>
      </c>
      <c r="S53" s="34">
        <f t="shared" si="6"/>
        <v>9351</v>
      </c>
      <c r="T53" s="10">
        <f t="shared" si="11"/>
        <v>34185.600000000006</v>
      </c>
      <c r="U53" s="33">
        <f t="shared" si="12"/>
        <v>0</v>
      </c>
      <c r="V53" s="36">
        <f t="shared" si="4"/>
        <v>0</v>
      </c>
      <c r="W53" s="38">
        <f t="shared" si="13"/>
        <v>0</v>
      </c>
      <c r="X53" s="36">
        <f t="shared" si="5"/>
        <v>0</v>
      </c>
      <c r="Y53" s="41"/>
      <c r="Z53" s="1"/>
      <c r="AA53" s="1"/>
      <c r="AB53" s="1">
        <v>3</v>
      </c>
    </row>
    <row r="54" spans="1:28">
      <c r="A54" s="5">
        <v>43952</v>
      </c>
      <c r="B54" s="6">
        <v>10083</v>
      </c>
      <c r="C54" s="23">
        <f t="shared" si="7"/>
        <v>8066.4000000000005</v>
      </c>
      <c r="D54" s="23">
        <f t="shared" si="8"/>
        <v>2016.6000000000001</v>
      </c>
      <c r="E54" s="6">
        <v>0</v>
      </c>
      <c r="F54" s="6">
        <v>2484</v>
      </c>
      <c r="H54" s="29"/>
      <c r="I54" s="29"/>
      <c r="J54" s="29"/>
      <c r="K54" s="29"/>
      <c r="L54" s="29"/>
      <c r="M54" s="29"/>
      <c r="O54" s="20">
        <f t="shared" si="14"/>
        <v>12567</v>
      </c>
      <c r="P54" s="10">
        <f t="shared" si="9"/>
        <v>52770</v>
      </c>
      <c r="Q54" s="33">
        <f t="shared" si="10"/>
        <v>0</v>
      </c>
      <c r="R54" s="36">
        <f t="shared" si="3"/>
        <v>0</v>
      </c>
      <c r="S54" s="34">
        <f t="shared" si="6"/>
        <v>10550.400000000001</v>
      </c>
      <c r="T54" s="10">
        <f t="shared" si="11"/>
        <v>44736.000000000007</v>
      </c>
      <c r="U54" s="33">
        <f t="shared" si="12"/>
        <v>0</v>
      </c>
      <c r="V54" s="36">
        <f t="shared" si="4"/>
        <v>0</v>
      </c>
      <c r="W54" s="38">
        <f t="shared" si="13"/>
        <v>0</v>
      </c>
      <c r="X54" s="36">
        <f t="shared" si="5"/>
        <v>0</v>
      </c>
      <c r="Y54" s="41"/>
      <c r="Z54" s="1"/>
      <c r="AA54" s="1"/>
      <c r="AB54" s="1">
        <v>3</v>
      </c>
    </row>
    <row r="55" spans="1:28">
      <c r="A55" s="5">
        <v>43983</v>
      </c>
      <c r="B55" s="6">
        <v>10398</v>
      </c>
      <c r="C55" s="23">
        <f t="shared" si="7"/>
        <v>8318.4</v>
      </c>
      <c r="D55" s="23">
        <f t="shared" si="8"/>
        <v>2079.6</v>
      </c>
      <c r="E55" s="6">
        <v>0</v>
      </c>
      <c r="F55" s="6">
        <v>3051</v>
      </c>
      <c r="H55" s="29"/>
      <c r="I55" s="29"/>
      <c r="J55" s="29"/>
      <c r="K55" s="29"/>
      <c r="L55" s="29"/>
      <c r="M55" s="29"/>
      <c r="O55" s="20">
        <f t="shared" si="14"/>
        <v>13449</v>
      </c>
      <c r="P55" s="10">
        <f t="shared" si="9"/>
        <v>66219</v>
      </c>
      <c r="Q55" s="33">
        <f t="shared" si="10"/>
        <v>0</v>
      </c>
      <c r="R55" s="36">
        <f t="shared" si="3"/>
        <v>0</v>
      </c>
      <c r="S55" s="34">
        <f t="shared" si="6"/>
        <v>11369.4</v>
      </c>
      <c r="T55" s="10">
        <f t="shared" si="11"/>
        <v>56105.400000000009</v>
      </c>
      <c r="U55" s="33">
        <f t="shared" si="12"/>
        <v>0</v>
      </c>
      <c r="V55" s="36">
        <f t="shared" si="4"/>
        <v>0</v>
      </c>
      <c r="W55" s="38">
        <f t="shared" si="13"/>
        <v>0</v>
      </c>
      <c r="X55" s="36">
        <f t="shared" si="5"/>
        <v>0</v>
      </c>
      <c r="Y55" s="41"/>
      <c r="Z55" s="1"/>
      <c r="AA55" s="1"/>
      <c r="AB55" s="1">
        <v>3</v>
      </c>
    </row>
    <row r="56" spans="1:28">
      <c r="A56" s="5">
        <v>44013</v>
      </c>
      <c r="B56" s="6">
        <v>10134</v>
      </c>
      <c r="C56" s="23">
        <f t="shared" si="7"/>
        <v>8107.2000000000007</v>
      </c>
      <c r="D56" s="23">
        <f t="shared" si="8"/>
        <v>2026.8000000000002</v>
      </c>
      <c r="E56" s="6">
        <v>0</v>
      </c>
      <c r="F56" s="6">
        <v>3384</v>
      </c>
      <c r="H56" s="29"/>
      <c r="I56" s="29"/>
      <c r="J56" s="29"/>
      <c r="K56" s="29"/>
      <c r="L56" s="29"/>
      <c r="M56" s="29"/>
      <c r="O56" s="20">
        <f t="shared" si="14"/>
        <v>13518</v>
      </c>
      <c r="P56" s="10">
        <f t="shared" si="9"/>
        <v>79737</v>
      </c>
      <c r="Q56" s="33">
        <f t="shared" si="10"/>
        <v>0</v>
      </c>
      <c r="R56" s="36">
        <f t="shared" si="3"/>
        <v>0</v>
      </c>
      <c r="S56" s="34">
        <f t="shared" si="6"/>
        <v>11491.2</v>
      </c>
      <c r="T56" s="10">
        <f t="shared" si="11"/>
        <v>67596.600000000006</v>
      </c>
      <c r="U56" s="33">
        <f t="shared" si="12"/>
        <v>0</v>
      </c>
      <c r="V56" s="36">
        <f t="shared" si="4"/>
        <v>0</v>
      </c>
      <c r="W56" s="38">
        <f t="shared" si="13"/>
        <v>0</v>
      </c>
      <c r="X56" s="36">
        <f t="shared" si="5"/>
        <v>0</v>
      </c>
      <c r="Y56" s="41"/>
      <c r="Z56" s="1"/>
      <c r="AA56" s="1"/>
      <c r="AB56" s="1">
        <v>3</v>
      </c>
    </row>
    <row r="57" spans="1:28">
      <c r="A57" s="5">
        <v>44044</v>
      </c>
      <c r="B57" s="6">
        <v>10329</v>
      </c>
      <c r="C57" s="23">
        <f t="shared" si="7"/>
        <v>8263.2000000000007</v>
      </c>
      <c r="D57" s="23">
        <f t="shared" si="8"/>
        <v>2065.8000000000002</v>
      </c>
      <c r="E57" s="6">
        <v>0</v>
      </c>
      <c r="F57" s="6">
        <v>2745</v>
      </c>
      <c r="H57" s="29"/>
      <c r="I57" s="29"/>
      <c r="J57" s="29"/>
      <c r="K57" s="29"/>
      <c r="L57" s="29"/>
      <c r="M57" s="29"/>
      <c r="O57" s="20">
        <f t="shared" si="14"/>
        <v>13074</v>
      </c>
      <c r="P57" s="10">
        <f t="shared" si="9"/>
        <v>92811</v>
      </c>
      <c r="Q57" s="33">
        <f t="shared" si="10"/>
        <v>0</v>
      </c>
      <c r="R57" s="36">
        <f t="shared" si="3"/>
        <v>0</v>
      </c>
      <c r="S57" s="34">
        <f t="shared" si="6"/>
        <v>11008.2</v>
      </c>
      <c r="T57" s="10">
        <f t="shared" si="11"/>
        <v>78604.800000000003</v>
      </c>
      <c r="U57" s="33">
        <f t="shared" si="12"/>
        <v>0</v>
      </c>
      <c r="V57" s="36">
        <f t="shared" si="4"/>
        <v>0</v>
      </c>
      <c r="W57" s="38">
        <f t="shared" si="13"/>
        <v>0</v>
      </c>
      <c r="X57" s="36">
        <f t="shared" si="5"/>
        <v>0</v>
      </c>
      <c r="Y57" s="41"/>
      <c r="Z57" s="1"/>
      <c r="AA57" s="1"/>
      <c r="AB57" s="1">
        <v>3</v>
      </c>
    </row>
    <row r="58" spans="1:28">
      <c r="A58" s="5">
        <v>44075</v>
      </c>
      <c r="B58" s="6">
        <v>7797</v>
      </c>
      <c r="C58" s="21">
        <f t="shared" si="7"/>
        <v>6237.6</v>
      </c>
      <c r="D58" s="21">
        <f t="shared" si="8"/>
        <v>1559.4</v>
      </c>
      <c r="E58" s="6">
        <v>0</v>
      </c>
      <c r="F58" s="6">
        <v>1053</v>
      </c>
      <c r="H58" s="29"/>
      <c r="I58" s="29"/>
      <c r="J58" s="29"/>
      <c r="K58" s="29"/>
      <c r="L58" s="29"/>
      <c r="M58" s="29"/>
      <c r="O58" s="20">
        <f t="shared" si="14"/>
        <v>8850</v>
      </c>
      <c r="P58" s="10">
        <f t="shared" si="9"/>
        <v>101661</v>
      </c>
      <c r="Q58" s="33">
        <f>SUM(H47:I58)</f>
        <v>0</v>
      </c>
      <c r="R58" s="36">
        <f t="shared" si="3"/>
        <v>0</v>
      </c>
      <c r="S58" s="34">
        <f t="shared" si="6"/>
        <v>7290.6</v>
      </c>
      <c r="T58" s="10">
        <f>SUM(S47:S58)</f>
        <v>85895.400000000009</v>
      </c>
      <c r="U58" s="33">
        <f t="shared" si="12"/>
        <v>0</v>
      </c>
      <c r="V58" s="36">
        <f t="shared" si="4"/>
        <v>0</v>
      </c>
      <c r="W58" s="38">
        <f t="shared" si="13"/>
        <v>0</v>
      </c>
      <c r="X58" s="36">
        <f t="shared" si="5"/>
        <v>0</v>
      </c>
      <c r="Y58" s="41"/>
      <c r="Z58" s="1"/>
      <c r="AA58" s="1"/>
      <c r="AB58" s="1">
        <v>3</v>
      </c>
    </row>
    <row r="59" spans="1:28">
      <c r="A59" s="5">
        <v>44105</v>
      </c>
      <c r="B59" s="6">
        <v>6129</v>
      </c>
      <c r="C59" s="21">
        <f>B59*0.8</f>
        <v>4903.2</v>
      </c>
      <c r="D59" s="21">
        <f>B59*0.2</f>
        <v>1225.8</v>
      </c>
      <c r="E59" s="6">
        <v>0</v>
      </c>
      <c r="F59" s="6">
        <v>234</v>
      </c>
      <c r="H59" s="29"/>
      <c r="I59" s="29"/>
      <c r="J59" s="29"/>
      <c r="K59" s="29"/>
      <c r="L59" s="29"/>
      <c r="M59" s="29"/>
      <c r="O59" s="20">
        <f>SUM(C59:F59)</f>
        <v>6363</v>
      </c>
      <c r="P59" s="10">
        <f>SUM(O48:O59)</f>
        <v>108024</v>
      </c>
      <c r="Q59" s="33">
        <f>SUM(H48:I59)</f>
        <v>0</v>
      </c>
      <c r="R59" s="36">
        <f>(Q59*1000000)/P59</f>
        <v>0</v>
      </c>
      <c r="S59" s="34">
        <f>SUM(C59,E59:F59)</f>
        <v>5137.2</v>
      </c>
      <c r="T59" s="10">
        <f>SUM(S48:S59)</f>
        <v>91032.6</v>
      </c>
      <c r="U59" s="33">
        <f>SUM(H48:I59)</f>
        <v>0</v>
      </c>
      <c r="V59" s="36">
        <f>(U59*1000000)/T59</f>
        <v>0</v>
      </c>
      <c r="W59" s="38">
        <f>SUM(H48:H59)</f>
        <v>0</v>
      </c>
      <c r="X59" s="36">
        <f>(W59*100000)/P59</f>
        <v>0</v>
      </c>
      <c r="Y59" s="41"/>
      <c r="Z59" s="1"/>
      <c r="AA59" s="1"/>
      <c r="AB59" s="1">
        <v>3</v>
      </c>
    </row>
    <row r="60" spans="1:28">
      <c r="A60" s="5">
        <v>44136</v>
      </c>
      <c r="B60" s="6">
        <v>2463</v>
      </c>
      <c r="C60" s="21">
        <f>B60*0.8</f>
        <v>1970.4</v>
      </c>
      <c r="D60" s="21">
        <f>B60*0.2</f>
        <v>492.6</v>
      </c>
      <c r="E60" s="6">
        <v>0</v>
      </c>
      <c r="F60" s="6">
        <v>0</v>
      </c>
      <c r="H60" s="29"/>
      <c r="I60" s="29"/>
      <c r="J60" s="29"/>
      <c r="K60" s="29"/>
      <c r="L60" s="29"/>
      <c r="M60" s="29"/>
      <c r="O60" s="20">
        <f>SUM(C60:F60)</f>
        <v>2463</v>
      </c>
      <c r="P60" s="10">
        <f>SUM(O49:O60)</f>
        <v>110487</v>
      </c>
      <c r="Q60" s="33">
        <f>SUM(H49:I60)</f>
        <v>0</v>
      </c>
      <c r="R60" s="36">
        <f>(Q60*1000000)/P60</f>
        <v>0</v>
      </c>
      <c r="S60" s="34">
        <f>SUM(C60,E60:F60)</f>
        <v>1970.4</v>
      </c>
      <c r="T60" s="10">
        <f>SUM(S49:S60)</f>
        <v>93003</v>
      </c>
      <c r="U60" s="33">
        <f>SUM(H49:I60)</f>
        <v>0</v>
      </c>
      <c r="V60" s="36">
        <f>(U60*1000000)/T60</f>
        <v>0</v>
      </c>
      <c r="W60" s="38">
        <f>SUM(H49:H60)</f>
        <v>0</v>
      </c>
      <c r="X60" s="36">
        <f>(W60*100000)/P60</f>
        <v>0</v>
      </c>
      <c r="Y60" s="41"/>
      <c r="Z60" s="1"/>
      <c r="AA60" s="1"/>
      <c r="AB60" s="1">
        <v>3</v>
      </c>
    </row>
    <row r="61" spans="1:28">
      <c r="A61" s="5">
        <v>44166</v>
      </c>
      <c r="B61" s="6">
        <v>720</v>
      </c>
      <c r="C61" s="21">
        <f>B61*0.8</f>
        <v>576</v>
      </c>
      <c r="D61" s="21">
        <f>B61*0.2</f>
        <v>144</v>
      </c>
      <c r="E61" s="6">
        <v>0</v>
      </c>
      <c r="F61" s="6">
        <v>522</v>
      </c>
      <c r="H61" s="29"/>
      <c r="I61" s="29"/>
      <c r="J61" s="29"/>
      <c r="K61" s="29"/>
      <c r="L61" s="29"/>
      <c r="M61" s="29"/>
      <c r="O61" s="20">
        <f>SUM(C61:F61)</f>
        <v>1242</v>
      </c>
      <c r="P61" s="10">
        <f>SUM(O50:O61)</f>
        <v>109857</v>
      </c>
      <c r="Q61" s="33">
        <f>SUM(H50:I61)</f>
        <v>0</v>
      </c>
      <c r="R61" s="36">
        <f>(Q61*1000000)/P61</f>
        <v>0</v>
      </c>
      <c r="S61" s="34">
        <f>SUM(C61,E61:F61)</f>
        <v>1098</v>
      </c>
      <c r="T61" s="10">
        <f>SUM(S50:S61)</f>
        <v>92603.4</v>
      </c>
      <c r="U61" s="33">
        <f>SUM(H50:I61)</f>
        <v>0</v>
      </c>
      <c r="V61" s="36">
        <f>(U61*1000000)/T61</f>
        <v>0</v>
      </c>
      <c r="W61" s="38">
        <f>SUM(H50:H61)</f>
        <v>0</v>
      </c>
      <c r="X61" s="36">
        <f>(W61*100000)/P61</f>
        <v>0</v>
      </c>
      <c r="Y61" s="41"/>
      <c r="Z61" s="1"/>
      <c r="AA61" s="1"/>
      <c r="AB61" s="1">
        <v>3</v>
      </c>
    </row>
  </sheetData>
  <phoneticPr fontId="9" type="noConversion"/>
  <conditionalFormatting sqref="H2:M61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C00000"/>
  </sheetPr>
  <dimension ref="A1:AB63"/>
  <sheetViews>
    <sheetView zoomScale="70" zoomScaleNormal="70" workbookViewId="0">
      <pane ySplit="1" topLeftCell="A54" activePane="bottomLeft" state="frozen"/>
      <selection activeCell="I51" sqref="I51"/>
      <selection pane="bottomLeft" activeCell="O92" sqref="O92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26" t="s">
        <v>11</v>
      </c>
      <c r="O1" s="27" t="s">
        <v>12</v>
      </c>
      <c r="P1" s="32" t="s">
        <v>13</v>
      </c>
      <c r="Q1" s="35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>
        <f>'DW1901'!E2</f>
        <v>0</v>
      </c>
      <c r="E2" s="7">
        <f>'DW1901'!F2</f>
        <v>0</v>
      </c>
      <c r="F2" s="8"/>
      <c r="G2" s="31">
        <f>'DW1901'!H2</f>
        <v>0</v>
      </c>
      <c r="H2" s="31">
        <f>'DW1901'!I2</f>
        <v>0</v>
      </c>
      <c r="I2" s="31">
        <f>'DW1901'!J2</f>
        <v>0</v>
      </c>
      <c r="J2" s="31">
        <f>'DW1901'!K2</f>
        <v>0</v>
      </c>
      <c r="K2" s="31">
        <f>'DW1901'!L2</f>
        <v>0</v>
      </c>
      <c r="L2" s="31">
        <f>'DW1901'!M2</f>
        <v>0</v>
      </c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58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>
        <f>'DW1901'!E3</f>
        <v>0</v>
      </c>
      <c r="E3" s="7">
        <f>'DW1901'!F3</f>
        <v>0</v>
      </c>
      <c r="F3" s="8"/>
      <c r="G3" s="31">
        <f>'DW1901'!H3</f>
        <v>0</v>
      </c>
      <c r="H3" s="31">
        <f>'DW1901'!I3</f>
        <v>0</v>
      </c>
      <c r="I3" s="31">
        <f>'DW1901'!J3</f>
        <v>0</v>
      </c>
      <c r="J3" s="31">
        <f>'DW1901'!K3</f>
        <v>0</v>
      </c>
      <c r="K3" s="31">
        <f>'DW1901'!L3</f>
        <v>0</v>
      </c>
      <c r="L3" s="31">
        <f>'DW1901'!M3</f>
        <v>0</v>
      </c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8" si="2">(T3*1000000)/S3</f>
        <v>#DIV/0!</v>
      </c>
      <c r="V3" s="38">
        <f>SUM($G$2:G3)</f>
        <v>0</v>
      </c>
      <c r="W3" s="36" t="e">
        <f t="shared" ref="W3:W58" si="3">(V3*100000)/O3</f>
        <v>#DIV/0!</v>
      </c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>
        <f>'DW1901'!E4</f>
        <v>0</v>
      </c>
      <c r="E4" s="7">
        <f>'DW1901'!F4</f>
        <v>0</v>
      </c>
      <c r="F4" s="8"/>
      <c r="G4" s="31">
        <f>'DW1901'!H4</f>
        <v>0</v>
      </c>
      <c r="H4" s="31">
        <f>'DW1901'!I4</f>
        <v>0</v>
      </c>
      <c r="I4" s="31">
        <f>'DW1901'!J4</f>
        <v>0</v>
      </c>
      <c r="J4" s="31">
        <f>'DW1901'!K4</f>
        <v>0</v>
      </c>
      <c r="K4" s="31">
        <f>'DW1901'!L4</f>
        <v>0</v>
      </c>
      <c r="L4" s="31">
        <f>'DW1901'!M4</f>
        <v>0</v>
      </c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58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>
        <f>'DW1901'!E5</f>
        <v>0</v>
      </c>
      <c r="E5" s="7">
        <f>'DW1901'!F5</f>
        <v>0</v>
      </c>
      <c r="F5" s="8"/>
      <c r="G5" s="31">
        <f>'DW1901'!H5</f>
        <v>0</v>
      </c>
      <c r="H5" s="31">
        <f>'DW1901'!I5</f>
        <v>0</v>
      </c>
      <c r="I5" s="31">
        <f>'DW1901'!J5</f>
        <v>0</v>
      </c>
      <c r="J5" s="31">
        <f>'DW1901'!K5</f>
        <v>0</v>
      </c>
      <c r="K5" s="31">
        <f>'DW1901'!L5</f>
        <v>0</v>
      </c>
      <c r="L5" s="31">
        <f>'DW1901'!M5</f>
        <v>0</v>
      </c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>
        <f>'DW1901'!E6</f>
        <v>0</v>
      </c>
      <c r="E6" s="7">
        <f>'DW1901'!F6</f>
        <v>0</v>
      </c>
      <c r="F6" s="8"/>
      <c r="G6" s="31">
        <f>'DW1901'!H6</f>
        <v>0</v>
      </c>
      <c r="H6" s="31">
        <f>'DW1901'!I6</f>
        <v>0</v>
      </c>
      <c r="I6" s="31">
        <f>'DW1901'!J6</f>
        <v>0</v>
      </c>
      <c r="J6" s="31">
        <f>'DW1901'!K6</f>
        <v>0</v>
      </c>
      <c r="K6" s="31">
        <f>'DW1901'!L6</f>
        <v>0</v>
      </c>
      <c r="L6" s="31">
        <f>'DW1901'!M6</f>
        <v>0</v>
      </c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>
        <f>'DW1901'!E7</f>
        <v>0</v>
      </c>
      <c r="E7" s="7">
        <f>'DW1901'!F7</f>
        <v>0</v>
      </c>
      <c r="F7" s="8"/>
      <c r="G7" s="31">
        <f>'DW1901'!H7</f>
        <v>0</v>
      </c>
      <c r="H7" s="31">
        <f>'DW1901'!I7</f>
        <v>0</v>
      </c>
      <c r="I7" s="31">
        <f>'DW1901'!J7</f>
        <v>0</v>
      </c>
      <c r="J7" s="31">
        <f>'DW1901'!K7</f>
        <v>0</v>
      </c>
      <c r="K7" s="31">
        <f>'DW1901'!L7</f>
        <v>0</v>
      </c>
      <c r="L7" s="31">
        <f>'DW1901'!M7</f>
        <v>0</v>
      </c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>
        <f>'DW1901'!E8</f>
        <v>0</v>
      </c>
      <c r="E8" s="7">
        <f>'DW1901'!F8</f>
        <v>0</v>
      </c>
      <c r="F8" s="8"/>
      <c r="G8" s="31">
        <f>'DW1901'!H8</f>
        <v>0</v>
      </c>
      <c r="H8" s="31">
        <f>'DW1901'!I8</f>
        <v>0</v>
      </c>
      <c r="I8" s="31">
        <f>'DW1901'!J8</f>
        <v>0</v>
      </c>
      <c r="J8" s="31">
        <f>'DW1901'!K8</f>
        <v>0</v>
      </c>
      <c r="K8" s="31">
        <f>'DW1901'!L8</f>
        <v>0</v>
      </c>
      <c r="L8" s="31">
        <f>'DW1901'!M8</f>
        <v>0</v>
      </c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>
        <f>'DW1901'!E9</f>
        <v>0</v>
      </c>
      <c r="E9" s="7">
        <f>'DW1901'!F9</f>
        <v>0</v>
      </c>
      <c r="F9" s="8"/>
      <c r="G9" s="31">
        <f>'DW1901'!H9</f>
        <v>0</v>
      </c>
      <c r="H9" s="31">
        <f>'DW1901'!I9</f>
        <v>0</v>
      </c>
      <c r="I9" s="31">
        <f>'DW1901'!J9</f>
        <v>0</v>
      </c>
      <c r="J9" s="31">
        <f>'DW1901'!K9</f>
        <v>0</v>
      </c>
      <c r="K9" s="31">
        <f>'DW1901'!L9</f>
        <v>0</v>
      </c>
      <c r="L9" s="31">
        <f>'DW1901'!M9</f>
        <v>0</v>
      </c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>
        <f>'DW1901'!E10</f>
        <v>0</v>
      </c>
      <c r="E10" s="7">
        <f>'DW1901'!F10</f>
        <v>0</v>
      </c>
      <c r="F10" s="8"/>
      <c r="G10" s="31">
        <f>'DW1901'!H10</f>
        <v>0</v>
      </c>
      <c r="H10" s="31">
        <f>'DW1901'!I10</f>
        <v>0</v>
      </c>
      <c r="I10" s="31">
        <f>'DW1901'!J10</f>
        <v>0</v>
      </c>
      <c r="J10" s="31">
        <f>'DW1901'!K10</f>
        <v>0</v>
      </c>
      <c r="K10" s="31">
        <f>'DW1901'!L10</f>
        <v>0</v>
      </c>
      <c r="L10" s="31">
        <f>'DW1901'!M10</f>
        <v>0</v>
      </c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>
        <f>'DW1901'!E11</f>
        <v>0</v>
      </c>
      <c r="E11" s="7">
        <f>'DW1901'!F11</f>
        <v>0</v>
      </c>
      <c r="F11" s="8"/>
      <c r="G11" s="31">
        <f>'DW1901'!H11</f>
        <v>0</v>
      </c>
      <c r="H11" s="31">
        <f>'DW1901'!I11</f>
        <v>0</v>
      </c>
      <c r="I11" s="31">
        <f>'DW1901'!J11</f>
        <v>0</v>
      </c>
      <c r="J11" s="31">
        <f>'DW1901'!K11</f>
        <v>0</v>
      </c>
      <c r="K11" s="31">
        <f>'DW1901'!L11</f>
        <v>0</v>
      </c>
      <c r="L11" s="31">
        <f>'DW1901'!M11</f>
        <v>0</v>
      </c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>
        <f>'DW1901'!E12</f>
        <v>0</v>
      </c>
      <c r="E12" s="7">
        <f>'DW1901'!F12</f>
        <v>0</v>
      </c>
      <c r="F12" s="8"/>
      <c r="G12" s="31">
        <f>'DW1901'!H12</f>
        <v>0</v>
      </c>
      <c r="H12" s="31">
        <f>'DW1901'!I12</f>
        <v>0</v>
      </c>
      <c r="I12" s="31">
        <f>'DW1901'!J12</f>
        <v>0</v>
      </c>
      <c r="J12" s="31">
        <f>'DW1901'!K12</f>
        <v>0</v>
      </c>
      <c r="K12" s="31">
        <f>'DW1901'!L12</f>
        <v>0</v>
      </c>
      <c r="L12" s="31">
        <f>'DW1901'!M12</f>
        <v>0</v>
      </c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>
        <f>'DW1901'!E13</f>
        <v>0</v>
      </c>
      <c r="E13" s="7">
        <f>'DW1901'!F13</f>
        <v>0</v>
      </c>
      <c r="F13" s="8"/>
      <c r="G13" s="31">
        <f>'DW1901'!H13</f>
        <v>0</v>
      </c>
      <c r="H13" s="31">
        <f>'DW1901'!I13</f>
        <v>0</v>
      </c>
      <c r="I13" s="31">
        <f>'DW1901'!J13</f>
        <v>0</v>
      </c>
      <c r="J13" s="31">
        <f>'DW1901'!K13</f>
        <v>0</v>
      </c>
      <c r="K13" s="31">
        <f>'DW1901'!L13</f>
        <v>0</v>
      </c>
      <c r="L13" s="31">
        <f>'DW1901'!M13</f>
        <v>0</v>
      </c>
      <c r="M13" s="8"/>
      <c r="N13" s="20">
        <f t="shared" si="0"/>
        <v>0</v>
      </c>
      <c r="O13" s="10">
        <f>SUM($N$2:N13)</f>
        <v>0</v>
      </c>
      <c r="P13" s="33">
        <f>SUM($G$2:H13)</f>
        <v>0</v>
      </c>
      <c r="Q13" s="36" t="e">
        <f t="shared" si="1"/>
        <v>#DIV/0!</v>
      </c>
      <c r="R13" s="34">
        <f t="shared" si="4"/>
        <v>0</v>
      </c>
      <c r="S13" s="10">
        <f>SUM($R$2:R13)</f>
        <v>0</v>
      </c>
      <c r="T13" s="33">
        <f>SUM($G$2:H13)</f>
        <v>0</v>
      </c>
      <c r="U13" s="36" t="e">
        <f t="shared" si="2"/>
        <v>#DIV/0!</v>
      </c>
      <c r="V13" s="38">
        <f>SUM($G$2:G13)</f>
        <v>0</v>
      </c>
      <c r="W13" s="36" t="e">
        <f t="shared" si="3"/>
        <v>#DIV/0!</v>
      </c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>
        <f>'DW1901'!E14</f>
        <v>0</v>
      </c>
      <c r="E14" s="7">
        <f>'DW1901'!F14</f>
        <v>0</v>
      </c>
      <c r="F14" s="8"/>
      <c r="G14" s="31">
        <f>'DW1901'!H14</f>
        <v>0</v>
      </c>
      <c r="H14" s="31">
        <f>'DW1901'!I14</f>
        <v>0</v>
      </c>
      <c r="I14" s="31">
        <f>'DW1901'!J14</f>
        <v>0</v>
      </c>
      <c r="J14" s="31">
        <f>'DW1901'!K14</f>
        <v>0</v>
      </c>
      <c r="K14" s="31">
        <f>'DW1901'!L14</f>
        <v>0</v>
      </c>
      <c r="L14" s="31">
        <f>'DW1901'!M14</f>
        <v>0</v>
      </c>
      <c r="M14" s="8"/>
      <c r="N14" s="20">
        <f t="shared" si="0"/>
        <v>0</v>
      </c>
      <c r="O14" s="10">
        <f t="shared" ref="O14:O58" si="5">SUM(N3:N14)</f>
        <v>0</v>
      </c>
      <c r="P14" s="33">
        <f>SUM(G3:H14)</f>
        <v>0</v>
      </c>
      <c r="Q14" s="36" t="e">
        <f t="shared" si="1"/>
        <v>#DIV/0!</v>
      </c>
      <c r="R14" s="34">
        <f t="shared" si="4"/>
        <v>0</v>
      </c>
      <c r="S14" s="10">
        <f>SUM(R3:R14)</f>
        <v>0</v>
      </c>
      <c r="T14" s="33">
        <f>SUM(G3:H14)</f>
        <v>0</v>
      </c>
      <c r="U14" s="36" t="e">
        <f t="shared" si="2"/>
        <v>#DIV/0!</v>
      </c>
      <c r="V14" s="38">
        <f>SUM(G3:G14)</f>
        <v>0</v>
      </c>
      <c r="W14" s="36" t="e">
        <f t="shared" si="3"/>
        <v>#DIV/0!</v>
      </c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>
        <f>'DW1901'!E15</f>
        <v>0</v>
      </c>
      <c r="E15" s="7">
        <f>'DW1901'!F15</f>
        <v>0</v>
      </c>
      <c r="F15" s="8"/>
      <c r="G15" s="31">
        <f>'DW1901'!H15</f>
        <v>0</v>
      </c>
      <c r="H15" s="31">
        <f>'DW1901'!I15</f>
        <v>0</v>
      </c>
      <c r="I15" s="31">
        <f>'DW1901'!J15</f>
        <v>0</v>
      </c>
      <c r="J15" s="31">
        <f>'DW1901'!K15</f>
        <v>0</v>
      </c>
      <c r="K15" s="31">
        <f>'DW1901'!L15</f>
        <v>0</v>
      </c>
      <c r="L15" s="31">
        <f>'DW1901'!M15</f>
        <v>0</v>
      </c>
      <c r="M15" s="8"/>
      <c r="N15" s="20">
        <f t="shared" si="0"/>
        <v>0</v>
      </c>
      <c r="O15" s="10">
        <f t="shared" si="5"/>
        <v>0</v>
      </c>
      <c r="P15" s="33">
        <f t="shared" ref="P15:P57" si="6">SUM(G4:H15)</f>
        <v>0</v>
      </c>
      <c r="Q15" s="36" t="e">
        <f t="shared" si="1"/>
        <v>#DIV/0!</v>
      </c>
      <c r="R15" s="34">
        <f t="shared" si="4"/>
        <v>0</v>
      </c>
      <c r="S15" s="10">
        <f t="shared" ref="S15:S57" si="7">SUM(R4:R15)</f>
        <v>0</v>
      </c>
      <c r="T15" s="33">
        <f t="shared" ref="T15:T58" si="8">SUM(G4:H15)</f>
        <v>0</v>
      </c>
      <c r="U15" s="36" t="e">
        <f t="shared" si="2"/>
        <v>#DIV/0!</v>
      </c>
      <c r="V15" s="38">
        <f t="shared" ref="V15:V58" si="9">SUM(G4:G15)</f>
        <v>0</v>
      </c>
      <c r="W15" s="36" t="e">
        <f t="shared" si="3"/>
        <v>#DIV/0!</v>
      </c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>
        <f>'DW1901'!E16</f>
        <v>0</v>
      </c>
      <c r="E16" s="7">
        <f>'DW1901'!F16</f>
        <v>0</v>
      </c>
      <c r="F16" s="8"/>
      <c r="G16" s="31">
        <f>'DW1901'!H16</f>
        <v>0</v>
      </c>
      <c r="H16" s="31">
        <f>'DW1901'!I16</f>
        <v>0</v>
      </c>
      <c r="I16" s="31">
        <f>'DW1901'!J16</f>
        <v>0</v>
      </c>
      <c r="J16" s="31">
        <f>'DW1901'!K16</f>
        <v>0</v>
      </c>
      <c r="K16" s="31">
        <f>'DW1901'!L16</f>
        <v>0</v>
      </c>
      <c r="L16" s="31">
        <f>'DW1901'!M16</f>
        <v>0</v>
      </c>
      <c r="M16" s="8"/>
      <c r="N16" s="20">
        <f t="shared" si="0"/>
        <v>0</v>
      </c>
      <c r="O16" s="10">
        <f t="shared" si="5"/>
        <v>0</v>
      </c>
      <c r="P16" s="33">
        <f t="shared" si="6"/>
        <v>0</v>
      </c>
      <c r="Q16" s="36" t="e">
        <f t="shared" si="1"/>
        <v>#DIV/0!</v>
      </c>
      <c r="R16" s="34">
        <f t="shared" si="4"/>
        <v>0</v>
      </c>
      <c r="S16" s="10">
        <f t="shared" si="7"/>
        <v>0</v>
      </c>
      <c r="T16" s="33">
        <f t="shared" si="8"/>
        <v>0</v>
      </c>
      <c r="U16" s="36" t="e">
        <f t="shared" si="2"/>
        <v>#DIV/0!</v>
      </c>
      <c r="V16" s="38">
        <f t="shared" si="9"/>
        <v>0</v>
      </c>
      <c r="W16" s="36" t="e">
        <f t="shared" si="3"/>
        <v>#DIV/0!</v>
      </c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>
        <f>'DW1901'!E17</f>
        <v>0</v>
      </c>
      <c r="E17" s="7">
        <f>'DW1901'!F17</f>
        <v>0</v>
      </c>
      <c r="F17" s="8"/>
      <c r="G17" s="31">
        <f>'DW1901'!H17</f>
        <v>0</v>
      </c>
      <c r="H17" s="31">
        <f>'DW1901'!I17</f>
        <v>0</v>
      </c>
      <c r="I17" s="31">
        <f>'DW1901'!J17</f>
        <v>0</v>
      </c>
      <c r="J17" s="31">
        <f>'DW1901'!K17</f>
        <v>0</v>
      </c>
      <c r="K17" s="31">
        <f>'DW1901'!L17</f>
        <v>0</v>
      </c>
      <c r="L17" s="31">
        <f>'DW1901'!M17</f>
        <v>0</v>
      </c>
      <c r="M17" s="8"/>
      <c r="N17" s="20">
        <f t="shared" si="0"/>
        <v>0</v>
      </c>
      <c r="O17" s="10">
        <f t="shared" si="5"/>
        <v>0</v>
      </c>
      <c r="P17" s="33">
        <f t="shared" si="6"/>
        <v>0</v>
      </c>
      <c r="Q17" s="36" t="e">
        <f t="shared" si="1"/>
        <v>#DIV/0!</v>
      </c>
      <c r="R17" s="34">
        <f t="shared" si="4"/>
        <v>0</v>
      </c>
      <c r="S17" s="10">
        <f t="shared" si="7"/>
        <v>0</v>
      </c>
      <c r="T17" s="33">
        <f t="shared" si="8"/>
        <v>0</v>
      </c>
      <c r="U17" s="36" t="e">
        <f t="shared" si="2"/>
        <v>#DIV/0!</v>
      </c>
      <c r="V17" s="38">
        <f t="shared" si="9"/>
        <v>0</v>
      </c>
      <c r="W17" s="36" t="e">
        <f t="shared" si="3"/>
        <v>#DIV/0!</v>
      </c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>
        <f>'DW1901'!E18</f>
        <v>0</v>
      </c>
      <c r="E18" s="7">
        <f>'DW1901'!F18</f>
        <v>0</v>
      </c>
      <c r="F18" s="8"/>
      <c r="G18" s="31">
        <f>'DW1901'!H18</f>
        <v>0</v>
      </c>
      <c r="H18" s="31">
        <f>'DW1901'!I18</f>
        <v>0</v>
      </c>
      <c r="I18" s="31">
        <f>'DW1901'!J18</f>
        <v>0</v>
      </c>
      <c r="J18" s="31">
        <f>'DW1901'!K18</f>
        <v>0</v>
      </c>
      <c r="K18" s="31">
        <f>'DW1901'!L18</f>
        <v>0</v>
      </c>
      <c r="L18" s="31">
        <f>'DW1901'!M18</f>
        <v>0</v>
      </c>
      <c r="M18" s="8"/>
      <c r="N18" s="20">
        <f t="shared" si="0"/>
        <v>0</v>
      </c>
      <c r="O18" s="10">
        <f t="shared" si="5"/>
        <v>0</v>
      </c>
      <c r="P18" s="33">
        <f t="shared" si="6"/>
        <v>0</v>
      </c>
      <c r="Q18" s="36" t="e">
        <f t="shared" si="1"/>
        <v>#DIV/0!</v>
      </c>
      <c r="R18" s="34">
        <f t="shared" si="4"/>
        <v>0</v>
      </c>
      <c r="S18" s="10">
        <f t="shared" si="7"/>
        <v>0</v>
      </c>
      <c r="T18" s="33">
        <f t="shared" si="8"/>
        <v>0</v>
      </c>
      <c r="U18" s="36" t="e">
        <f t="shared" si="2"/>
        <v>#DIV/0!</v>
      </c>
      <c r="V18" s="38">
        <f t="shared" si="9"/>
        <v>0</v>
      </c>
      <c r="W18" s="36" t="e">
        <f t="shared" si="3"/>
        <v>#DIV/0!</v>
      </c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>
        <f>'DW1901'!E19</f>
        <v>0</v>
      </c>
      <c r="E19" s="7">
        <f>'DW1901'!F19</f>
        <v>0</v>
      </c>
      <c r="F19" s="8"/>
      <c r="G19" s="31">
        <f>'DW1901'!H19</f>
        <v>0</v>
      </c>
      <c r="H19" s="31">
        <f>'DW1901'!I19</f>
        <v>0</v>
      </c>
      <c r="I19" s="31">
        <f>'DW1901'!J19</f>
        <v>0</v>
      </c>
      <c r="J19" s="31">
        <f>'DW1901'!K19</f>
        <v>0</v>
      </c>
      <c r="K19" s="31">
        <f>'DW1901'!L19</f>
        <v>0</v>
      </c>
      <c r="L19" s="31">
        <f>'DW1901'!M19</f>
        <v>0</v>
      </c>
      <c r="M19" s="8"/>
      <c r="N19" s="20">
        <f t="shared" si="0"/>
        <v>0</v>
      </c>
      <c r="O19" s="10">
        <f t="shared" si="5"/>
        <v>0</v>
      </c>
      <c r="P19" s="33">
        <f t="shared" si="6"/>
        <v>0</v>
      </c>
      <c r="Q19" s="36" t="e">
        <f t="shared" si="1"/>
        <v>#DIV/0!</v>
      </c>
      <c r="R19" s="34">
        <f t="shared" si="4"/>
        <v>0</v>
      </c>
      <c r="S19" s="10">
        <f t="shared" si="7"/>
        <v>0</v>
      </c>
      <c r="T19" s="33">
        <f t="shared" si="8"/>
        <v>0</v>
      </c>
      <c r="U19" s="36" t="e">
        <f t="shared" si="2"/>
        <v>#DIV/0!</v>
      </c>
      <c r="V19" s="38">
        <f t="shared" si="9"/>
        <v>0</v>
      </c>
      <c r="W19" s="36" t="e">
        <f t="shared" si="3"/>
        <v>#DIV/0!</v>
      </c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>
        <f>'DW1901'!E20</f>
        <v>0</v>
      </c>
      <c r="E20" s="7">
        <f>'DW1901'!F20</f>
        <v>0</v>
      </c>
      <c r="F20" s="8"/>
      <c r="G20" s="31">
        <f>'DW1901'!H20</f>
        <v>0</v>
      </c>
      <c r="H20" s="31">
        <f>'DW1901'!I20</f>
        <v>0</v>
      </c>
      <c r="I20" s="31">
        <f>'DW1901'!J20</f>
        <v>0</v>
      </c>
      <c r="J20" s="31">
        <f>'DW1901'!K20</f>
        <v>0</v>
      </c>
      <c r="K20" s="31">
        <f>'DW1901'!L20</f>
        <v>0</v>
      </c>
      <c r="L20" s="31">
        <f>'DW1901'!M20</f>
        <v>0</v>
      </c>
      <c r="M20" s="8"/>
      <c r="N20" s="20">
        <f t="shared" si="0"/>
        <v>0</v>
      </c>
      <c r="O20" s="10">
        <f t="shared" si="5"/>
        <v>0</v>
      </c>
      <c r="P20" s="33">
        <f t="shared" si="6"/>
        <v>0</v>
      </c>
      <c r="Q20" s="36" t="e">
        <f t="shared" si="1"/>
        <v>#DIV/0!</v>
      </c>
      <c r="R20" s="34">
        <f t="shared" si="4"/>
        <v>0</v>
      </c>
      <c r="S20" s="10">
        <f t="shared" si="7"/>
        <v>0</v>
      </c>
      <c r="T20" s="33">
        <f t="shared" si="8"/>
        <v>0</v>
      </c>
      <c r="U20" s="36" t="e">
        <f t="shared" si="2"/>
        <v>#DIV/0!</v>
      </c>
      <c r="V20" s="38">
        <f t="shared" si="9"/>
        <v>0</v>
      </c>
      <c r="W20" s="36" t="e">
        <f t="shared" si="3"/>
        <v>#DIV/0!</v>
      </c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>
        <f>'DW1901'!E21</f>
        <v>0</v>
      </c>
      <c r="E21" s="7">
        <f>'DW1901'!F21</f>
        <v>0</v>
      </c>
      <c r="F21" s="8"/>
      <c r="G21" s="31">
        <f>'DW1901'!H21</f>
        <v>0</v>
      </c>
      <c r="H21" s="31">
        <f>'DW1901'!I21</f>
        <v>0</v>
      </c>
      <c r="I21" s="31">
        <f>'DW1901'!J21</f>
        <v>0</v>
      </c>
      <c r="J21" s="31">
        <f>'DW1901'!K21</f>
        <v>0</v>
      </c>
      <c r="K21" s="31">
        <f>'DW1901'!L21</f>
        <v>0</v>
      </c>
      <c r="L21" s="31">
        <f>'DW1901'!M21</f>
        <v>0</v>
      </c>
      <c r="M21" s="8"/>
      <c r="N21" s="20">
        <f t="shared" si="0"/>
        <v>0</v>
      </c>
      <c r="O21" s="10">
        <f t="shared" si="5"/>
        <v>0</v>
      </c>
      <c r="P21" s="33">
        <f>SUM(G10:H21)</f>
        <v>0</v>
      </c>
      <c r="Q21" s="36" t="e">
        <f t="shared" si="1"/>
        <v>#DIV/0!</v>
      </c>
      <c r="R21" s="34">
        <f t="shared" si="4"/>
        <v>0</v>
      </c>
      <c r="S21" s="10">
        <f t="shared" si="7"/>
        <v>0</v>
      </c>
      <c r="T21" s="33">
        <f t="shared" si="8"/>
        <v>0</v>
      </c>
      <c r="U21" s="36" t="e">
        <f t="shared" si="2"/>
        <v>#DIV/0!</v>
      </c>
      <c r="V21" s="38">
        <f t="shared" si="9"/>
        <v>0</v>
      </c>
      <c r="W21" s="36" t="e">
        <f t="shared" si="3"/>
        <v>#DIV/0!</v>
      </c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>
        <f>'DW1901'!E22</f>
        <v>0</v>
      </c>
      <c r="E22" s="7">
        <f>'DW1901'!F22</f>
        <v>0</v>
      </c>
      <c r="F22" s="8"/>
      <c r="G22" s="31">
        <f>'DW1901'!H22</f>
        <v>0</v>
      </c>
      <c r="H22" s="31">
        <f>'DW1901'!I22</f>
        <v>0</v>
      </c>
      <c r="I22" s="31">
        <f>'DW1901'!J22</f>
        <v>0</v>
      </c>
      <c r="J22" s="31">
        <f>'DW1901'!K22</f>
        <v>0</v>
      </c>
      <c r="K22" s="31">
        <f>'DW1901'!L22</f>
        <v>0</v>
      </c>
      <c r="L22" s="31">
        <f>'DW1901'!M22</f>
        <v>0</v>
      </c>
      <c r="M22" s="8"/>
      <c r="N22" s="20">
        <f t="shared" si="0"/>
        <v>0</v>
      </c>
      <c r="O22" s="10">
        <f t="shared" si="5"/>
        <v>0</v>
      </c>
      <c r="P22" s="33">
        <f>SUM(G11:H22)</f>
        <v>0</v>
      </c>
      <c r="Q22" s="36" t="e">
        <f t="shared" si="1"/>
        <v>#DIV/0!</v>
      </c>
      <c r="R22" s="34">
        <f t="shared" si="4"/>
        <v>0</v>
      </c>
      <c r="S22" s="10">
        <f t="shared" si="7"/>
        <v>0</v>
      </c>
      <c r="T22" s="33">
        <f t="shared" si="8"/>
        <v>0</v>
      </c>
      <c r="U22" s="36" t="e">
        <f t="shared" si="2"/>
        <v>#DIV/0!</v>
      </c>
      <c r="V22" s="38">
        <f t="shared" si="9"/>
        <v>0</v>
      </c>
      <c r="W22" s="36" t="e">
        <f t="shared" si="3"/>
        <v>#DIV/0!</v>
      </c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>
        <f>'DW1901'!E23</f>
        <v>0</v>
      </c>
      <c r="E23" s="7">
        <f>'DW1901'!F23</f>
        <v>0</v>
      </c>
      <c r="F23" s="8"/>
      <c r="G23" s="31">
        <f>'DW1901'!H23</f>
        <v>0</v>
      </c>
      <c r="H23" s="31">
        <f>'DW1901'!I23</f>
        <v>0</v>
      </c>
      <c r="I23" s="31">
        <f>'DW1901'!J23</f>
        <v>0</v>
      </c>
      <c r="J23" s="31">
        <f>'DW1901'!K23</f>
        <v>0</v>
      </c>
      <c r="K23" s="31">
        <f>'DW1901'!L23</f>
        <v>0</v>
      </c>
      <c r="L23" s="31">
        <f>'DW1901'!M23</f>
        <v>0</v>
      </c>
      <c r="M23" s="8"/>
      <c r="N23" s="20">
        <f t="shared" si="0"/>
        <v>0</v>
      </c>
      <c r="O23" s="10">
        <f t="shared" si="5"/>
        <v>0</v>
      </c>
      <c r="P23" s="33">
        <f t="shared" si="6"/>
        <v>0</v>
      </c>
      <c r="Q23" s="36" t="e">
        <f t="shared" si="1"/>
        <v>#DIV/0!</v>
      </c>
      <c r="R23" s="34">
        <f t="shared" si="4"/>
        <v>0</v>
      </c>
      <c r="S23" s="10">
        <f t="shared" si="7"/>
        <v>0</v>
      </c>
      <c r="T23" s="33">
        <f t="shared" si="8"/>
        <v>0</v>
      </c>
      <c r="U23" s="36" t="e">
        <f t="shared" si="2"/>
        <v>#DIV/0!</v>
      </c>
      <c r="V23" s="38">
        <f t="shared" si="9"/>
        <v>0</v>
      </c>
      <c r="W23" s="36" t="e">
        <f t="shared" si="3"/>
        <v>#DIV/0!</v>
      </c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>
        <f>'DW1901'!E24</f>
        <v>0</v>
      </c>
      <c r="E24" s="7">
        <f>'DW1901'!F24</f>
        <v>0</v>
      </c>
      <c r="F24" s="8"/>
      <c r="G24" s="31">
        <f>'DW1901'!H24</f>
        <v>0</v>
      </c>
      <c r="H24" s="31">
        <f>'DW1901'!I24</f>
        <v>0</v>
      </c>
      <c r="I24" s="31">
        <f>'DW1901'!J24</f>
        <v>0</v>
      </c>
      <c r="J24" s="31">
        <f>'DW1901'!K24</f>
        <v>0</v>
      </c>
      <c r="K24" s="31">
        <f>'DW1901'!L24</f>
        <v>0</v>
      </c>
      <c r="L24" s="31">
        <f>'DW1901'!M24</f>
        <v>0</v>
      </c>
      <c r="M24" s="8"/>
      <c r="N24" s="20">
        <f t="shared" si="0"/>
        <v>0</v>
      </c>
      <c r="O24" s="10">
        <f t="shared" si="5"/>
        <v>0</v>
      </c>
      <c r="P24" s="33">
        <f t="shared" si="6"/>
        <v>0</v>
      </c>
      <c r="Q24" s="36" t="e">
        <f t="shared" si="1"/>
        <v>#DIV/0!</v>
      </c>
      <c r="R24" s="34">
        <f t="shared" si="4"/>
        <v>0</v>
      </c>
      <c r="S24" s="10">
        <f t="shared" si="7"/>
        <v>0</v>
      </c>
      <c r="T24" s="33">
        <f t="shared" si="8"/>
        <v>0</v>
      </c>
      <c r="U24" s="36" t="e">
        <f t="shared" si="2"/>
        <v>#DIV/0!</v>
      </c>
      <c r="V24" s="38">
        <f t="shared" si="9"/>
        <v>0</v>
      </c>
      <c r="W24" s="36" t="e">
        <f t="shared" si="3"/>
        <v>#DIV/0!</v>
      </c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>
        <f>'DW1901'!E25</f>
        <v>0</v>
      </c>
      <c r="E25" s="7">
        <f>'DW1901'!F25</f>
        <v>0</v>
      </c>
      <c r="F25" s="8"/>
      <c r="G25" s="31">
        <f>'DW1901'!H25</f>
        <v>0</v>
      </c>
      <c r="H25" s="31">
        <f>'DW1901'!I25</f>
        <v>0</v>
      </c>
      <c r="I25" s="31">
        <f>'DW1901'!J25</f>
        <v>0</v>
      </c>
      <c r="J25" s="31">
        <f>'DW1901'!K25</f>
        <v>0</v>
      </c>
      <c r="K25" s="31">
        <f>'DW1901'!L25</f>
        <v>0</v>
      </c>
      <c r="L25" s="31">
        <f>'DW1901'!M25</f>
        <v>0</v>
      </c>
      <c r="M25" s="8"/>
      <c r="N25" s="20">
        <f t="shared" si="0"/>
        <v>0</v>
      </c>
      <c r="O25" s="10">
        <f t="shared" si="5"/>
        <v>0</v>
      </c>
      <c r="P25" s="33">
        <f t="shared" si="6"/>
        <v>0</v>
      </c>
      <c r="Q25" s="36" t="e">
        <f t="shared" si="1"/>
        <v>#DIV/0!</v>
      </c>
      <c r="R25" s="34">
        <f t="shared" si="4"/>
        <v>0</v>
      </c>
      <c r="S25" s="10">
        <f t="shared" si="7"/>
        <v>0</v>
      </c>
      <c r="T25" s="33">
        <f t="shared" si="8"/>
        <v>0</v>
      </c>
      <c r="U25" s="36" t="e">
        <f t="shared" si="2"/>
        <v>#DIV/0!</v>
      </c>
      <c r="V25" s="38">
        <f t="shared" si="9"/>
        <v>0</v>
      </c>
      <c r="W25" s="36" t="e">
        <f t="shared" si="3"/>
        <v>#DIV/0!</v>
      </c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>
        <f>'DW1901'!E26</f>
        <v>0</v>
      </c>
      <c r="E26" s="7">
        <f>'DW1901'!F26</f>
        <v>0</v>
      </c>
      <c r="F26" s="8"/>
      <c r="G26" s="31">
        <f>'DW1901'!H26</f>
        <v>0</v>
      </c>
      <c r="H26" s="31">
        <f>'DW1901'!I26</f>
        <v>0</v>
      </c>
      <c r="I26" s="31">
        <f>'DW1901'!J26</f>
        <v>0</v>
      </c>
      <c r="J26" s="31">
        <f>'DW1901'!K26</f>
        <v>0</v>
      </c>
      <c r="K26" s="31">
        <f>'DW1901'!L26</f>
        <v>0</v>
      </c>
      <c r="L26" s="31">
        <f>'DW1901'!M26</f>
        <v>0</v>
      </c>
      <c r="M26" s="8"/>
      <c r="N26" s="20">
        <f t="shared" si="0"/>
        <v>0</v>
      </c>
      <c r="O26" s="10">
        <f t="shared" si="5"/>
        <v>0</v>
      </c>
      <c r="P26" s="33">
        <f t="shared" si="6"/>
        <v>0</v>
      </c>
      <c r="Q26" s="36" t="e">
        <f t="shared" si="1"/>
        <v>#DIV/0!</v>
      </c>
      <c r="R26" s="34">
        <f t="shared" si="4"/>
        <v>0</v>
      </c>
      <c r="S26" s="10">
        <f t="shared" si="7"/>
        <v>0</v>
      </c>
      <c r="T26" s="33">
        <f t="shared" si="8"/>
        <v>0</v>
      </c>
      <c r="U26" s="36" t="e">
        <f t="shared" si="2"/>
        <v>#DIV/0!</v>
      </c>
      <c r="V26" s="38">
        <f t="shared" si="9"/>
        <v>0</v>
      </c>
      <c r="W26" s="36" t="e">
        <f t="shared" si="3"/>
        <v>#DIV/0!</v>
      </c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>
        <f>'DW1901'!E27</f>
        <v>0</v>
      </c>
      <c r="E27" s="7">
        <f>'DW1901'!F27</f>
        <v>0</v>
      </c>
      <c r="F27" s="8"/>
      <c r="G27" s="31">
        <f>'DW1901'!H27</f>
        <v>0</v>
      </c>
      <c r="H27" s="31">
        <f>'DW1901'!I27</f>
        <v>0</v>
      </c>
      <c r="I27" s="31">
        <f>'DW1901'!J27</f>
        <v>0</v>
      </c>
      <c r="J27" s="31">
        <f>'DW1901'!K27</f>
        <v>0</v>
      </c>
      <c r="K27" s="31">
        <f>'DW1901'!L27</f>
        <v>0</v>
      </c>
      <c r="L27" s="31">
        <f>'DW1901'!M27</f>
        <v>0</v>
      </c>
      <c r="M27" s="8"/>
      <c r="N27" s="20">
        <f t="shared" si="0"/>
        <v>0</v>
      </c>
      <c r="O27" s="10">
        <f t="shared" si="5"/>
        <v>0</v>
      </c>
      <c r="P27" s="33">
        <f t="shared" si="6"/>
        <v>0</v>
      </c>
      <c r="Q27" s="36" t="e">
        <f t="shared" si="1"/>
        <v>#DIV/0!</v>
      </c>
      <c r="R27" s="34">
        <f t="shared" si="4"/>
        <v>0</v>
      </c>
      <c r="S27" s="10">
        <f t="shared" si="7"/>
        <v>0</v>
      </c>
      <c r="T27" s="33">
        <f t="shared" si="8"/>
        <v>0</v>
      </c>
      <c r="U27" s="36" t="e">
        <f t="shared" si="2"/>
        <v>#DIV/0!</v>
      </c>
      <c r="V27" s="38">
        <f t="shared" si="9"/>
        <v>0</v>
      </c>
      <c r="W27" s="36" t="e">
        <f t="shared" si="3"/>
        <v>#DIV/0!</v>
      </c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>
        <f>'DW1901'!E28</f>
        <v>0</v>
      </c>
      <c r="E28" s="7">
        <f>'DW1901'!F28</f>
        <v>0</v>
      </c>
      <c r="F28" s="8"/>
      <c r="G28" s="31">
        <f>'DW1901'!H28</f>
        <v>0</v>
      </c>
      <c r="H28" s="31">
        <f>'DW1901'!I28</f>
        <v>0</v>
      </c>
      <c r="I28" s="31">
        <f>'DW1901'!J28</f>
        <v>0</v>
      </c>
      <c r="J28" s="31">
        <f>'DW1901'!K28</f>
        <v>0</v>
      </c>
      <c r="K28" s="31">
        <f>'DW1901'!L28</f>
        <v>0</v>
      </c>
      <c r="L28" s="31">
        <f>'DW1901'!M28</f>
        <v>0</v>
      </c>
      <c r="M28" s="8"/>
      <c r="N28" s="20">
        <f t="shared" si="0"/>
        <v>0</v>
      </c>
      <c r="O28" s="10">
        <f t="shared" si="5"/>
        <v>0</v>
      </c>
      <c r="P28" s="33">
        <f t="shared" si="6"/>
        <v>0</v>
      </c>
      <c r="Q28" s="36" t="e">
        <f t="shared" si="1"/>
        <v>#DIV/0!</v>
      </c>
      <c r="R28" s="34">
        <f t="shared" si="4"/>
        <v>0</v>
      </c>
      <c r="S28" s="10">
        <f t="shared" si="7"/>
        <v>0</v>
      </c>
      <c r="T28" s="33">
        <f t="shared" si="8"/>
        <v>0</v>
      </c>
      <c r="U28" s="36" t="e">
        <f t="shared" si="2"/>
        <v>#DIV/0!</v>
      </c>
      <c r="V28" s="38">
        <f t="shared" si="9"/>
        <v>0</v>
      </c>
      <c r="W28" s="36" t="e">
        <f t="shared" si="3"/>
        <v>#DIV/0!</v>
      </c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>
        <f>'DW1901'!E29</f>
        <v>0</v>
      </c>
      <c r="E29" s="7">
        <f>'DW1901'!F29</f>
        <v>0</v>
      </c>
      <c r="F29" s="8"/>
      <c r="G29" s="31">
        <f>'DW1901'!H29</f>
        <v>0</v>
      </c>
      <c r="H29" s="31">
        <f>'DW1901'!I29</f>
        <v>0</v>
      </c>
      <c r="I29" s="31">
        <f>'DW1901'!J29</f>
        <v>0</v>
      </c>
      <c r="J29" s="31">
        <f>'DW1901'!K29</f>
        <v>0</v>
      </c>
      <c r="K29" s="31">
        <f>'DW1901'!L29</f>
        <v>0</v>
      </c>
      <c r="L29" s="31">
        <f>'DW1901'!M29</f>
        <v>0</v>
      </c>
      <c r="M29" s="8"/>
      <c r="N29" s="20">
        <f t="shared" si="0"/>
        <v>0</v>
      </c>
      <c r="O29" s="10">
        <f t="shared" si="5"/>
        <v>0</v>
      </c>
      <c r="P29" s="33">
        <f t="shared" si="6"/>
        <v>0</v>
      </c>
      <c r="Q29" s="36" t="e">
        <f t="shared" si="1"/>
        <v>#DIV/0!</v>
      </c>
      <c r="R29" s="34">
        <f t="shared" si="4"/>
        <v>0</v>
      </c>
      <c r="S29" s="10">
        <f t="shared" si="7"/>
        <v>0</v>
      </c>
      <c r="T29" s="33">
        <f t="shared" si="8"/>
        <v>0</v>
      </c>
      <c r="U29" s="36" t="e">
        <f t="shared" si="2"/>
        <v>#DIV/0!</v>
      </c>
      <c r="V29" s="38">
        <f t="shared" si="9"/>
        <v>0</v>
      </c>
      <c r="W29" s="36" t="e">
        <f t="shared" si="3"/>
        <v>#DIV/0!</v>
      </c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>
        <f>'DW1901'!E30</f>
        <v>0</v>
      </c>
      <c r="E30" s="7">
        <f>'DW1901'!F30</f>
        <v>0</v>
      </c>
      <c r="F30" s="8"/>
      <c r="G30" s="31">
        <f>'DW1901'!H30</f>
        <v>0</v>
      </c>
      <c r="H30" s="31">
        <f>'DW1901'!I30</f>
        <v>0</v>
      </c>
      <c r="I30" s="31">
        <f>'DW1901'!J30</f>
        <v>0</v>
      </c>
      <c r="J30" s="31">
        <f>'DW1901'!K30</f>
        <v>0</v>
      </c>
      <c r="K30" s="31">
        <f>'DW1901'!L30</f>
        <v>0</v>
      </c>
      <c r="L30" s="31">
        <f>'DW1901'!M30</f>
        <v>0</v>
      </c>
      <c r="M30" s="8"/>
      <c r="N30" s="20">
        <f t="shared" si="0"/>
        <v>0</v>
      </c>
      <c r="O30" s="10">
        <f t="shared" si="5"/>
        <v>0</v>
      </c>
      <c r="P30" s="33">
        <f t="shared" si="6"/>
        <v>0</v>
      </c>
      <c r="Q30" s="36" t="e">
        <f t="shared" si="1"/>
        <v>#DIV/0!</v>
      </c>
      <c r="R30" s="34">
        <f t="shared" si="4"/>
        <v>0</v>
      </c>
      <c r="S30" s="10">
        <f t="shared" si="7"/>
        <v>0</v>
      </c>
      <c r="T30" s="33">
        <f t="shared" si="8"/>
        <v>0</v>
      </c>
      <c r="U30" s="36" t="e">
        <f t="shared" si="2"/>
        <v>#DIV/0!</v>
      </c>
      <c r="V30" s="38">
        <f t="shared" si="9"/>
        <v>0</v>
      </c>
      <c r="W30" s="36" t="e">
        <f t="shared" si="3"/>
        <v>#DIV/0!</v>
      </c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>
        <f>'DW1901'!E31</f>
        <v>0</v>
      </c>
      <c r="E31" s="7">
        <f>'DW1901'!F31</f>
        <v>0</v>
      </c>
      <c r="F31" s="8"/>
      <c r="G31" s="31">
        <f>'DW1901'!H31</f>
        <v>0</v>
      </c>
      <c r="H31" s="31">
        <f>'DW1901'!I31</f>
        <v>0</v>
      </c>
      <c r="I31" s="31">
        <f>'DW1901'!J31</f>
        <v>0</v>
      </c>
      <c r="J31" s="31">
        <f>'DW1901'!K31</f>
        <v>0</v>
      </c>
      <c r="K31" s="31">
        <f>'DW1901'!L31</f>
        <v>0</v>
      </c>
      <c r="L31" s="31">
        <f>'DW1901'!M31</f>
        <v>0</v>
      </c>
      <c r="M31" s="8"/>
      <c r="N31" s="20">
        <f t="shared" si="0"/>
        <v>0</v>
      </c>
      <c r="O31" s="10">
        <f t="shared" si="5"/>
        <v>0</v>
      </c>
      <c r="P31" s="33">
        <f t="shared" si="6"/>
        <v>0</v>
      </c>
      <c r="Q31" s="36" t="e">
        <f t="shared" si="1"/>
        <v>#DIV/0!</v>
      </c>
      <c r="R31" s="34">
        <f t="shared" si="4"/>
        <v>0</v>
      </c>
      <c r="S31" s="10">
        <f t="shared" si="7"/>
        <v>0</v>
      </c>
      <c r="T31" s="33">
        <f t="shared" si="8"/>
        <v>0</v>
      </c>
      <c r="U31" s="36" t="e">
        <f t="shared" si="2"/>
        <v>#DIV/0!</v>
      </c>
      <c r="V31" s="38">
        <f t="shared" si="9"/>
        <v>0</v>
      </c>
      <c r="W31" s="36" t="e">
        <f t="shared" si="3"/>
        <v>#DIV/0!</v>
      </c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>
        <f>'DW1901'!E32</f>
        <v>0</v>
      </c>
      <c r="E32" s="7">
        <f>'DW1901'!F32</f>
        <v>0</v>
      </c>
      <c r="F32" s="8"/>
      <c r="G32" s="31">
        <f>'DW1901'!H32</f>
        <v>0</v>
      </c>
      <c r="H32" s="31">
        <f>'DW1901'!I32</f>
        <v>0</v>
      </c>
      <c r="I32" s="31">
        <f>'DW1901'!J32</f>
        <v>0</v>
      </c>
      <c r="J32" s="31">
        <f>'DW1901'!K32</f>
        <v>0</v>
      </c>
      <c r="K32" s="31">
        <f>'DW1901'!L32</f>
        <v>0</v>
      </c>
      <c r="L32" s="31">
        <f>'DW1901'!M32</f>
        <v>0</v>
      </c>
      <c r="M32" s="8"/>
      <c r="N32" s="20">
        <f t="shared" si="0"/>
        <v>0</v>
      </c>
      <c r="O32" s="10">
        <f t="shared" si="5"/>
        <v>0</v>
      </c>
      <c r="P32" s="33">
        <f t="shared" si="6"/>
        <v>0</v>
      </c>
      <c r="Q32" s="36" t="e">
        <f t="shared" si="1"/>
        <v>#DIV/0!</v>
      </c>
      <c r="R32" s="34">
        <f t="shared" si="4"/>
        <v>0</v>
      </c>
      <c r="S32" s="10">
        <f t="shared" si="7"/>
        <v>0</v>
      </c>
      <c r="T32" s="33">
        <f t="shared" si="8"/>
        <v>0</v>
      </c>
      <c r="U32" s="36" t="e">
        <f t="shared" si="2"/>
        <v>#DIV/0!</v>
      </c>
      <c r="V32" s="38">
        <f t="shared" si="9"/>
        <v>0</v>
      </c>
      <c r="W32" s="36" t="e">
        <f t="shared" si="3"/>
        <v>#DIV/0!</v>
      </c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>
        <f>'DW1901'!E33</f>
        <v>0</v>
      </c>
      <c r="E33" s="7">
        <f>'DW1901'!F33</f>
        <v>0</v>
      </c>
      <c r="F33" s="8"/>
      <c r="G33" s="31">
        <f>'DW1901'!H33</f>
        <v>0</v>
      </c>
      <c r="H33" s="31">
        <f>'DW1901'!I33</f>
        <v>0</v>
      </c>
      <c r="I33" s="31">
        <f>'DW1901'!J33</f>
        <v>0</v>
      </c>
      <c r="J33" s="31">
        <f>'DW1901'!K33</f>
        <v>0</v>
      </c>
      <c r="K33" s="31">
        <f>'DW1901'!L33</f>
        <v>0</v>
      </c>
      <c r="L33" s="31">
        <f>'DW1901'!M33</f>
        <v>0</v>
      </c>
      <c r="M33" s="8"/>
      <c r="N33" s="20">
        <f t="shared" si="0"/>
        <v>0</v>
      </c>
      <c r="O33" s="10">
        <f t="shared" si="5"/>
        <v>0</v>
      </c>
      <c r="P33" s="33">
        <f t="shared" si="6"/>
        <v>0</v>
      </c>
      <c r="Q33" s="36" t="e">
        <f t="shared" si="1"/>
        <v>#DIV/0!</v>
      </c>
      <c r="R33" s="34">
        <f t="shared" si="4"/>
        <v>0</v>
      </c>
      <c r="S33" s="10">
        <f t="shared" si="7"/>
        <v>0</v>
      </c>
      <c r="T33" s="33">
        <f t="shared" si="8"/>
        <v>0</v>
      </c>
      <c r="U33" s="36" t="e">
        <f t="shared" si="2"/>
        <v>#DIV/0!</v>
      </c>
      <c r="V33" s="38">
        <f t="shared" si="9"/>
        <v>0</v>
      </c>
      <c r="W33" s="36" t="e">
        <f t="shared" si="3"/>
        <v>#DIV/0!</v>
      </c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>
        <f>'DW1901'!E34</f>
        <v>0</v>
      </c>
      <c r="E34" s="7">
        <f>'DW1901'!F34</f>
        <v>0</v>
      </c>
      <c r="G34" s="31">
        <f>'DW1901'!H34</f>
        <v>0</v>
      </c>
      <c r="H34" s="31">
        <f>'DW1901'!I34</f>
        <v>0</v>
      </c>
      <c r="I34" s="31">
        <f>'DW1901'!J34</f>
        <v>0</v>
      </c>
      <c r="J34" s="31">
        <f>'DW1901'!K34</f>
        <v>0</v>
      </c>
      <c r="K34" s="31">
        <f>'DW1901'!L34</f>
        <v>0</v>
      </c>
      <c r="L34" s="31">
        <f>'DW1901'!M34</f>
        <v>0</v>
      </c>
      <c r="N34" s="20">
        <f t="shared" ref="N34:N58" si="10">SUM(B34:E34)</f>
        <v>0</v>
      </c>
      <c r="O34" s="10">
        <f t="shared" si="5"/>
        <v>0</v>
      </c>
      <c r="P34" s="33">
        <f t="shared" si="6"/>
        <v>0</v>
      </c>
      <c r="Q34" s="36" t="e">
        <f t="shared" si="1"/>
        <v>#DIV/0!</v>
      </c>
      <c r="R34" s="34">
        <f t="shared" si="4"/>
        <v>0</v>
      </c>
      <c r="S34" s="10">
        <f t="shared" si="7"/>
        <v>0</v>
      </c>
      <c r="T34" s="33">
        <f t="shared" si="8"/>
        <v>0</v>
      </c>
      <c r="U34" s="36" t="e">
        <f t="shared" si="2"/>
        <v>#DIV/0!</v>
      </c>
      <c r="V34" s="38">
        <f t="shared" si="9"/>
        <v>0</v>
      </c>
      <c r="W34" s="36" t="e">
        <f t="shared" si="3"/>
        <v>#DIV/0!</v>
      </c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>
        <f>'DW1901'!E35</f>
        <v>0</v>
      </c>
      <c r="E35" s="7">
        <f>'DW1901'!F35</f>
        <v>0</v>
      </c>
      <c r="G35" s="31">
        <f>'DW1901'!H35</f>
        <v>0</v>
      </c>
      <c r="H35" s="31">
        <f>'DW1901'!I35</f>
        <v>0</v>
      </c>
      <c r="I35" s="31">
        <f>'DW1901'!J35</f>
        <v>0</v>
      </c>
      <c r="J35" s="31">
        <f>'DW1901'!K35</f>
        <v>0</v>
      </c>
      <c r="K35" s="31">
        <f>'DW1901'!L35</f>
        <v>0</v>
      </c>
      <c r="L35" s="31">
        <f>'DW1901'!M35</f>
        <v>0</v>
      </c>
      <c r="N35" s="20">
        <f t="shared" si="10"/>
        <v>0</v>
      </c>
      <c r="O35" s="10">
        <f t="shared" si="5"/>
        <v>0</v>
      </c>
      <c r="P35" s="33">
        <f t="shared" si="6"/>
        <v>0</v>
      </c>
      <c r="Q35" s="36" t="e">
        <f t="shared" si="1"/>
        <v>#DIV/0!</v>
      </c>
      <c r="R35" s="34">
        <f t="shared" si="4"/>
        <v>0</v>
      </c>
      <c r="S35" s="10">
        <f t="shared" si="7"/>
        <v>0</v>
      </c>
      <c r="T35" s="33">
        <f t="shared" si="8"/>
        <v>0</v>
      </c>
      <c r="U35" s="36" t="e">
        <f t="shared" si="2"/>
        <v>#DIV/0!</v>
      </c>
      <c r="V35" s="38">
        <f t="shared" si="9"/>
        <v>0</v>
      </c>
      <c r="W35" s="36" t="e">
        <f t="shared" si="3"/>
        <v>#DIV/0!</v>
      </c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>
        <f>'DW1901'!E36</f>
        <v>0</v>
      </c>
      <c r="E36" s="7">
        <f>'DW1901'!F36</f>
        <v>0</v>
      </c>
      <c r="G36" s="31">
        <f>'DW1901'!H36</f>
        <v>0</v>
      </c>
      <c r="H36" s="31">
        <f>'DW1901'!I36</f>
        <v>0</v>
      </c>
      <c r="I36" s="31">
        <f>'DW1901'!J36</f>
        <v>0</v>
      </c>
      <c r="J36" s="31">
        <f>'DW1901'!K36</f>
        <v>0</v>
      </c>
      <c r="K36" s="31">
        <f>'DW1901'!L36</f>
        <v>0</v>
      </c>
      <c r="L36" s="31">
        <f>'DW1901'!M36</f>
        <v>0</v>
      </c>
      <c r="N36" s="20">
        <f t="shared" si="10"/>
        <v>0</v>
      </c>
      <c r="O36" s="10">
        <f t="shared" si="5"/>
        <v>0</v>
      </c>
      <c r="P36" s="33">
        <f t="shared" si="6"/>
        <v>0</v>
      </c>
      <c r="Q36" s="36" t="e">
        <f t="shared" si="1"/>
        <v>#DIV/0!</v>
      </c>
      <c r="R36" s="34">
        <f t="shared" si="4"/>
        <v>0</v>
      </c>
      <c r="S36" s="10">
        <f t="shared" si="7"/>
        <v>0</v>
      </c>
      <c r="T36" s="33">
        <f t="shared" si="8"/>
        <v>0</v>
      </c>
      <c r="U36" s="36" t="e">
        <f t="shared" si="2"/>
        <v>#DIV/0!</v>
      </c>
      <c r="V36" s="38">
        <f t="shared" si="9"/>
        <v>0</v>
      </c>
      <c r="W36" s="36" t="e">
        <f t="shared" si="3"/>
        <v>#DIV/0!</v>
      </c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>
        <f>'DW1901'!E37</f>
        <v>0</v>
      </c>
      <c r="E37" s="7">
        <f>'DW1901'!F37</f>
        <v>0</v>
      </c>
      <c r="G37" s="31">
        <f>'DW1901'!H37</f>
        <v>0</v>
      </c>
      <c r="H37" s="31">
        <f>'DW1901'!I37</f>
        <v>0</v>
      </c>
      <c r="I37" s="31">
        <f>'DW1901'!J37</f>
        <v>0</v>
      </c>
      <c r="J37" s="31">
        <f>'DW1901'!K37</f>
        <v>0</v>
      </c>
      <c r="K37" s="31">
        <f>'DW1901'!L37</f>
        <v>0</v>
      </c>
      <c r="L37" s="31">
        <f>'DW1901'!M37</f>
        <v>0</v>
      </c>
      <c r="N37" s="20">
        <f t="shared" si="10"/>
        <v>0</v>
      </c>
      <c r="O37" s="10">
        <f t="shared" si="5"/>
        <v>0</v>
      </c>
      <c r="P37" s="33">
        <f t="shared" si="6"/>
        <v>0</v>
      </c>
      <c r="Q37" s="36" t="e">
        <f t="shared" si="1"/>
        <v>#DIV/0!</v>
      </c>
      <c r="R37" s="34">
        <f t="shared" si="4"/>
        <v>0</v>
      </c>
      <c r="S37" s="10">
        <f t="shared" si="7"/>
        <v>0</v>
      </c>
      <c r="T37" s="33">
        <f t="shared" si="8"/>
        <v>0</v>
      </c>
      <c r="U37" s="36" t="e">
        <f t="shared" si="2"/>
        <v>#DIV/0!</v>
      </c>
      <c r="V37" s="38">
        <f t="shared" si="9"/>
        <v>0</v>
      </c>
      <c r="W37" s="36" t="e">
        <f t="shared" si="3"/>
        <v>#DIV/0!</v>
      </c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>
        <f>'DW1901'!E38</f>
        <v>0</v>
      </c>
      <c r="E38" s="7">
        <f>'DW1901'!F38</f>
        <v>0</v>
      </c>
      <c r="G38" s="31">
        <f>'DW1901'!H38</f>
        <v>0</v>
      </c>
      <c r="H38" s="31">
        <f>'DW1901'!I38</f>
        <v>0</v>
      </c>
      <c r="I38" s="31">
        <f>'DW1901'!J38</f>
        <v>0</v>
      </c>
      <c r="J38" s="31">
        <f>'DW1901'!K38</f>
        <v>0</v>
      </c>
      <c r="K38" s="31">
        <f>'DW1901'!L38</f>
        <v>0</v>
      </c>
      <c r="L38" s="31">
        <f>'DW1901'!M38</f>
        <v>0</v>
      </c>
      <c r="N38" s="20">
        <f t="shared" si="10"/>
        <v>0</v>
      </c>
      <c r="O38" s="10">
        <f t="shared" si="5"/>
        <v>0</v>
      </c>
      <c r="P38" s="33">
        <f t="shared" si="6"/>
        <v>0</v>
      </c>
      <c r="Q38" s="36" t="e">
        <f t="shared" si="1"/>
        <v>#DIV/0!</v>
      </c>
      <c r="R38" s="34">
        <f t="shared" si="4"/>
        <v>0</v>
      </c>
      <c r="S38" s="10">
        <f t="shared" si="7"/>
        <v>0</v>
      </c>
      <c r="T38" s="33">
        <f t="shared" si="8"/>
        <v>0</v>
      </c>
      <c r="U38" s="36" t="e">
        <f t="shared" si="2"/>
        <v>#DIV/0!</v>
      </c>
      <c r="V38" s="38">
        <f t="shared" si="9"/>
        <v>0</v>
      </c>
      <c r="W38" s="36" t="e">
        <f t="shared" si="3"/>
        <v>#DIV/0!</v>
      </c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>
        <f>'DW1901'!E39</f>
        <v>0</v>
      </c>
      <c r="E39" s="7">
        <f>'DW1901'!F39</f>
        <v>0</v>
      </c>
      <c r="G39" s="31">
        <f>'DW1901'!H39</f>
        <v>0</v>
      </c>
      <c r="H39" s="31">
        <f>'DW1901'!I39</f>
        <v>0</v>
      </c>
      <c r="I39" s="31">
        <f>'DW1901'!J39</f>
        <v>0</v>
      </c>
      <c r="J39" s="31">
        <f>'DW1901'!K39</f>
        <v>0</v>
      </c>
      <c r="K39" s="31">
        <f>'DW1901'!L39</f>
        <v>0</v>
      </c>
      <c r="L39" s="31">
        <f>'DW1901'!M39</f>
        <v>0</v>
      </c>
      <c r="N39" s="20">
        <f t="shared" si="10"/>
        <v>0</v>
      </c>
      <c r="O39" s="10">
        <f t="shared" si="5"/>
        <v>0</v>
      </c>
      <c r="P39" s="33">
        <f t="shared" si="6"/>
        <v>0</v>
      </c>
      <c r="Q39" s="36" t="e">
        <f t="shared" si="1"/>
        <v>#DIV/0!</v>
      </c>
      <c r="R39" s="34">
        <f t="shared" si="4"/>
        <v>0</v>
      </c>
      <c r="S39" s="10">
        <f t="shared" si="7"/>
        <v>0</v>
      </c>
      <c r="T39" s="33">
        <f t="shared" si="8"/>
        <v>0</v>
      </c>
      <c r="U39" s="36" t="e">
        <f t="shared" si="2"/>
        <v>#DIV/0!</v>
      </c>
      <c r="V39" s="38">
        <f t="shared" si="9"/>
        <v>0</v>
      </c>
      <c r="W39" s="36" t="e">
        <f t="shared" si="3"/>
        <v>#DIV/0!</v>
      </c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>
        <f>'DW1901'!E40</f>
        <v>0</v>
      </c>
      <c r="E40" s="7">
        <f>'DW1901'!F40</f>
        <v>0</v>
      </c>
      <c r="G40" s="31">
        <f>'DW1901'!H40</f>
        <v>0</v>
      </c>
      <c r="H40" s="31">
        <f>'DW1901'!I40</f>
        <v>0</v>
      </c>
      <c r="I40" s="31">
        <f>'DW1901'!J40</f>
        <v>0</v>
      </c>
      <c r="J40" s="31">
        <f>'DW1901'!K40</f>
        <v>0</v>
      </c>
      <c r="K40" s="31">
        <f>'DW1901'!L40</f>
        <v>0</v>
      </c>
      <c r="L40" s="31">
        <f>'DW1901'!M40</f>
        <v>0</v>
      </c>
      <c r="N40" s="20">
        <f t="shared" si="10"/>
        <v>0</v>
      </c>
      <c r="O40" s="10">
        <f t="shared" si="5"/>
        <v>0</v>
      </c>
      <c r="P40" s="33">
        <f t="shared" si="6"/>
        <v>0</v>
      </c>
      <c r="Q40" s="36" t="e">
        <f t="shared" si="1"/>
        <v>#DIV/0!</v>
      </c>
      <c r="R40" s="34">
        <f t="shared" si="4"/>
        <v>0</v>
      </c>
      <c r="S40" s="10">
        <f t="shared" si="7"/>
        <v>0</v>
      </c>
      <c r="T40" s="33">
        <f t="shared" si="8"/>
        <v>0</v>
      </c>
      <c r="U40" s="36" t="e">
        <f t="shared" si="2"/>
        <v>#DIV/0!</v>
      </c>
      <c r="V40" s="38">
        <f t="shared" si="9"/>
        <v>0</v>
      </c>
      <c r="W40" s="36" t="e">
        <f t="shared" si="3"/>
        <v>#DIV/0!</v>
      </c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>
        <f>'DW1901'!E41</f>
        <v>0</v>
      </c>
      <c r="E41" s="7">
        <f>'DW1901'!F41</f>
        <v>0</v>
      </c>
      <c r="G41" s="31">
        <f>'DW1901'!H41</f>
        <v>0</v>
      </c>
      <c r="H41" s="31">
        <f>'DW1901'!I41</f>
        <v>0</v>
      </c>
      <c r="I41" s="31">
        <f>'DW1901'!J41</f>
        <v>0</v>
      </c>
      <c r="J41" s="31">
        <f>'DW1901'!K41</f>
        <v>0</v>
      </c>
      <c r="K41" s="31">
        <f>'DW1901'!L41</f>
        <v>0</v>
      </c>
      <c r="L41" s="31">
        <f>'DW1901'!M41</f>
        <v>0</v>
      </c>
      <c r="N41" s="20">
        <f t="shared" si="10"/>
        <v>0</v>
      </c>
      <c r="O41" s="10">
        <f t="shared" si="5"/>
        <v>0</v>
      </c>
      <c r="P41" s="33">
        <f t="shared" si="6"/>
        <v>0</v>
      </c>
      <c r="Q41" s="36" t="e">
        <f t="shared" si="1"/>
        <v>#DIV/0!</v>
      </c>
      <c r="R41" s="34">
        <f t="shared" si="4"/>
        <v>0</v>
      </c>
      <c r="S41" s="10">
        <f t="shared" si="7"/>
        <v>0</v>
      </c>
      <c r="T41" s="33">
        <f t="shared" si="8"/>
        <v>0</v>
      </c>
      <c r="U41" s="36" t="e">
        <f t="shared" si="2"/>
        <v>#DIV/0!</v>
      </c>
      <c r="V41" s="38">
        <f t="shared" si="9"/>
        <v>0</v>
      </c>
      <c r="W41" s="36" t="e">
        <f t="shared" si="3"/>
        <v>#DIV/0!</v>
      </c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>
        <f>'DW1901'!E42</f>
        <v>0</v>
      </c>
      <c r="E42" s="7">
        <f>'DW1901'!F42</f>
        <v>0</v>
      </c>
      <c r="G42" s="31">
        <f>'DW1901'!H42</f>
        <v>0</v>
      </c>
      <c r="H42" s="31">
        <f>'DW1901'!I42</f>
        <v>0</v>
      </c>
      <c r="I42" s="31">
        <f>'DW1901'!J42</f>
        <v>0</v>
      </c>
      <c r="J42" s="31">
        <f>'DW1901'!K42</f>
        <v>0</v>
      </c>
      <c r="K42" s="31">
        <f>'DW1901'!L42</f>
        <v>0</v>
      </c>
      <c r="L42" s="31">
        <f>'DW1901'!M42</f>
        <v>0</v>
      </c>
      <c r="N42" s="20">
        <f t="shared" si="10"/>
        <v>0</v>
      </c>
      <c r="O42" s="10">
        <f t="shared" si="5"/>
        <v>0</v>
      </c>
      <c r="P42" s="33">
        <f t="shared" si="6"/>
        <v>0</v>
      </c>
      <c r="Q42" s="36" t="e">
        <f t="shared" si="1"/>
        <v>#DIV/0!</v>
      </c>
      <c r="R42" s="34">
        <f t="shared" si="4"/>
        <v>0</v>
      </c>
      <c r="S42" s="10">
        <f t="shared" si="7"/>
        <v>0</v>
      </c>
      <c r="T42" s="33">
        <f t="shared" si="8"/>
        <v>0</v>
      </c>
      <c r="U42" s="36" t="e">
        <f t="shared" si="2"/>
        <v>#DIV/0!</v>
      </c>
      <c r="V42" s="38">
        <f t="shared" si="9"/>
        <v>0</v>
      </c>
      <c r="W42" s="36" t="e">
        <f t="shared" si="3"/>
        <v>#DIV/0!</v>
      </c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>
        <f>'DW1901'!E43</f>
        <v>0</v>
      </c>
      <c r="E43" s="7">
        <f>'DW1901'!F43</f>
        <v>0</v>
      </c>
      <c r="G43" s="31">
        <f>'DW1901'!H43</f>
        <v>0</v>
      </c>
      <c r="H43" s="31">
        <f>'DW1901'!I43</f>
        <v>0</v>
      </c>
      <c r="I43" s="31">
        <f>'DW1901'!J43</f>
        <v>0</v>
      </c>
      <c r="J43" s="31">
        <f>'DW1901'!K43</f>
        <v>0</v>
      </c>
      <c r="K43" s="31">
        <f>'DW1901'!L43</f>
        <v>0</v>
      </c>
      <c r="L43" s="31">
        <f>'DW1901'!M43</f>
        <v>0</v>
      </c>
      <c r="N43" s="20">
        <f t="shared" si="10"/>
        <v>0</v>
      </c>
      <c r="O43" s="10">
        <f t="shared" si="5"/>
        <v>0</v>
      </c>
      <c r="P43" s="33">
        <f t="shared" si="6"/>
        <v>0</v>
      </c>
      <c r="Q43" s="36" t="e">
        <f t="shared" si="1"/>
        <v>#DIV/0!</v>
      </c>
      <c r="R43" s="34">
        <f t="shared" si="4"/>
        <v>0</v>
      </c>
      <c r="S43" s="10">
        <f t="shared" si="7"/>
        <v>0</v>
      </c>
      <c r="T43" s="33">
        <f t="shared" si="8"/>
        <v>0</v>
      </c>
      <c r="U43" s="36" t="e">
        <f t="shared" si="2"/>
        <v>#DIV/0!</v>
      </c>
      <c r="V43" s="38">
        <f t="shared" si="9"/>
        <v>0</v>
      </c>
      <c r="W43" s="36" t="e">
        <f t="shared" si="3"/>
        <v>#DIV/0!</v>
      </c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>
        <f>'DW1901'!E44</f>
        <v>0</v>
      </c>
      <c r="E44" s="7">
        <f>'DW1901'!F44</f>
        <v>0</v>
      </c>
      <c r="G44" s="31">
        <f>'DW1901'!H44</f>
        <v>0</v>
      </c>
      <c r="H44" s="31">
        <f>'DW1901'!I44</f>
        <v>0</v>
      </c>
      <c r="I44" s="31">
        <f>'DW1901'!J44</f>
        <v>0</v>
      </c>
      <c r="J44" s="31">
        <f>'DW1901'!K44</f>
        <v>0</v>
      </c>
      <c r="K44" s="31">
        <f>'DW1901'!L44</f>
        <v>0</v>
      </c>
      <c r="L44" s="31">
        <f>'DW1901'!M44</f>
        <v>0</v>
      </c>
      <c r="N44" s="20">
        <f t="shared" si="10"/>
        <v>0</v>
      </c>
      <c r="O44" s="10">
        <f t="shared" si="5"/>
        <v>0</v>
      </c>
      <c r="P44" s="33">
        <f t="shared" si="6"/>
        <v>0</v>
      </c>
      <c r="Q44" s="36" t="e">
        <f t="shared" si="1"/>
        <v>#DIV/0!</v>
      </c>
      <c r="R44" s="34">
        <f t="shared" si="4"/>
        <v>0</v>
      </c>
      <c r="S44" s="10">
        <f t="shared" si="7"/>
        <v>0</v>
      </c>
      <c r="T44" s="33">
        <f t="shared" si="8"/>
        <v>0</v>
      </c>
      <c r="U44" s="36" t="e">
        <f t="shared" si="2"/>
        <v>#DIV/0!</v>
      </c>
      <c r="V44" s="38">
        <f t="shared" si="9"/>
        <v>0</v>
      </c>
      <c r="W44" s="36" t="e">
        <f t="shared" si="3"/>
        <v>#DIV/0!</v>
      </c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>
        <f>'DW1901'!E45</f>
        <v>0</v>
      </c>
      <c r="E45" s="7">
        <f>'DW1901'!F45</f>
        <v>0</v>
      </c>
      <c r="G45" s="31">
        <f>'DW1901'!H45</f>
        <v>0</v>
      </c>
      <c r="H45" s="31">
        <f>'DW1901'!I45</f>
        <v>0</v>
      </c>
      <c r="I45" s="31">
        <f>'DW1901'!J45</f>
        <v>0</v>
      </c>
      <c r="J45" s="31">
        <f>'DW1901'!K45</f>
        <v>0</v>
      </c>
      <c r="K45" s="31">
        <f>'DW1901'!L45</f>
        <v>0</v>
      </c>
      <c r="L45" s="31">
        <f>'DW1901'!M45</f>
        <v>0</v>
      </c>
      <c r="N45" s="20">
        <f t="shared" si="10"/>
        <v>0</v>
      </c>
      <c r="O45" s="10">
        <f t="shared" si="5"/>
        <v>0</v>
      </c>
      <c r="P45" s="33">
        <f t="shared" si="6"/>
        <v>0</v>
      </c>
      <c r="Q45" s="36" t="e">
        <f t="shared" si="1"/>
        <v>#DIV/0!</v>
      </c>
      <c r="R45" s="34">
        <f t="shared" si="4"/>
        <v>0</v>
      </c>
      <c r="S45" s="10">
        <f t="shared" si="7"/>
        <v>0</v>
      </c>
      <c r="T45" s="33">
        <f t="shared" si="8"/>
        <v>0</v>
      </c>
      <c r="U45" s="36" t="e">
        <f t="shared" si="2"/>
        <v>#DIV/0!</v>
      </c>
      <c r="V45" s="38">
        <f t="shared" si="9"/>
        <v>0</v>
      </c>
      <c r="W45" s="36" t="e">
        <f t="shared" si="3"/>
        <v>#DIV/0!</v>
      </c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>
        <f>'DW1901'!E46</f>
        <v>0</v>
      </c>
      <c r="E46" s="7">
        <f>'DW1901'!F46</f>
        <v>0</v>
      </c>
      <c r="G46" s="31">
        <f>'DW1901'!H46</f>
        <v>0</v>
      </c>
      <c r="H46" s="31">
        <f>'DW1901'!I46</f>
        <v>0</v>
      </c>
      <c r="I46" s="31">
        <f>'DW1901'!J46</f>
        <v>0</v>
      </c>
      <c r="J46" s="31">
        <f>'DW1901'!K46</f>
        <v>0</v>
      </c>
      <c r="K46" s="31">
        <f>'DW1901'!L46</f>
        <v>0</v>
      </c>
      <c r="L46" s="31">
        <f>'DW1901'!M46</f>
        <v>0</v>
      </c>
      <c r="N46" s="20">
        <f t="shared" si="10"/>
        <v>0</v>
      </c>
      <c r="O46" s="10">
        <f t="shared" si="5"/>
        <v>0</v>
      </c>
      <c r="P46" s="33">
        <f t="shared" si="6"/>
        <v>0</v>
      </c>
      <c r="Q46" s="36" t="e">
        <f t="shared" si="1"/>
        <v>#DIV/0!</v>
      </c>
      <c r="R46" s="34">
        <f t="shared" si="4"/>
        <v>0</v>
      </c>
      <c r="S46" s="10">
        <f t="shared" si="7"/>
        <v>0</v>
      </c>
      <c r="T46" s="33">
        <f t="shared" si="8"/>
        <v>0</v>
      </c>
      <c r="U46" s="36" t="e">
        <f t="shared" si="2"/>
        <v>#DIV/0!</v>
      </c>
      <c r="V46" s="38">
        <f t="shared" si="9"/>
        <v>0</v>
      </c>
      <c r="W46" s="36" t="e">
        <f t="shared" si="3"/>
        <v>#DIV/0!</v>
      </c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>
        <f>'DW1901'!E47</f>
        <v>0</v>
      </c>
      <c r="E47" s="7">
        <f>'DW1901'!F47</f>
        <v>0</v>
      </c>
      <c r="G47" s="31">
        <f>'DW1901'!H47</f>
        <v>0</v>
      </c>
      <c r="H47" s="31">
        <f>'DW1901'!I47</f>
        <v>0</v>
      </c>
      <c r="I47" s="31">
        <f>'DW1901'!J47</f>
        <v>0</v>
      </c>
      <c r="J47" s="31">
        <f>'DW1901'!K47</f>
        <v>0</v>
      </c>
      <c r="K47" s="31">
        <f>'DW1901'!L47</f>
        <v>0</v>
      </c>
      <c r="L47" s="31">
        <f>'DW1901'!M47</f>
        <v>0</v>
      </c>
      <c r="N47" s="20">
        <f t="shared" si="10"/>
        <v>0</v>
      </c>
      <c r="O47" s="10">
        <f t="shared" si="5"/>
        <v>0</v>
      </c>
      <c r="P47" s="33">
        <f t="shared" si="6"/>
        <v>0</v>
      </c>
      <c r="Q47" s="36" t="e">
        <f t="shared" si="1"/>
        <v>#DIV/0!</v>
      </c>
      <c r="R47" s="34">
        <f t="shared" si="4"/>
        <v>0</v>
      </c>
      <c r="S47" s="10">
        <f t="shared" si="7"/>
        <v>0</v>
      </c>
      <c r="T47" s="33">
        <f t="shared" si="8"/>
        <v>0</v>
      </c>
      <c r="U47" s="36" t="e">
        <f t="shared" si="2"/>
        <v>#DIV/0!</v>
      </c>
      <c r="V47" s="38">
        <f t="shared" si="9"/>
        <v>0</v>
      </c>
      <c r="W47" s="36" t="e">
        <f t="shared" si="3"/>
        <v>#DIV/0!</v>
      </c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>
        <f>'DW1901'!E48</f>
        <v>0</v>
      </c>
      <c r="E48" s="7">
        <f>'DW1901'!F48</f>
        <v>0</v>
      </c>
      <c r="G48" s="31">
        <f>'DW1901'!H48</f>
        <v>0</v>
      </c>
      <c r="H48" s="31">
        <f>'DW1901'!I48</f>
        <v>0</v>
      </c>
      <c r="I48" s="31">
        <f>'DW1901'!J48</f>
        <v>0</v>
      </c>
      <c r="J48" s="31">
        <f>'DW1901'!K48</f>
        <v>0</v>
      </c>
      <c r="K48" s="31">
        <f>'DW1901'!L48</f>
        <v>0</v>
      </c>
      <c r="L48" s="31">
        <f>'DW1901'!M48</f>
        <v>0</v>
      </c>
      <c r="N48" s="20">
        <f t="shared" si="10"/>
        <v>0</v>
      </c>
      <c r="O48" s="10">
        <f t="shared" si="5"/>
        <v>0</v>
      </c>
      <c r="P48" s="33">
        <f t="shared" si="6"/>
        <v>0</v>
      </c>
      <c r="Q48" s="36" t="e">
        <f t="shared" si="1"/>
        <v>#DIV/0!</v>
      </c>
      <c r="R48" s="34">
        <f t="shared" si="4"/>
        <v>0</v>
      </c>
      <c r="S48" s="10">
        <f t="shared" si="7"/>
        <v>0</v>
      </c>
      <c r="T48" s="33">
        <f t="shared" si="8"/>
        <v>0</v>
      </c>
      <c r="U48" s="36" t="e">
        <f t="shared" si="2"/>
        <v>#DIV/0!</v>
      </c>
      <c r="V48" s="38">
        <f t="shared" si="9"/>
        <v>0</v>
      </c>
      <c r="W48" s="36" t="e">
        <f t="shared" si="3"/>
        <v>#DIV/0!</v>
      </c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>
        <f>'DW1901'!E49</f>
        <v>0</v>
      </c>
      <c r="E49" s="7">
        <f>'DW1901'!F49</f>
        <v>0</v>
      </c>
      <c r="G49" s="31">
        <f>'DW1901'!H49</f>
        <v>0</v>
      </c>
      <c r="H49" s="31">
        <f>'DW1901'!I49</f>
        <v>0</v>
      </c>
      <c r="I49" s="31">
        <f>'DW1901'!J49</f>
        <v>0</v>
      </c>
      <c r="J49" s="31">
        <f>'DW1901'!K49</f>
        <v>0</v>
      </c>
      <c r="K49" s="31">
        <f>'DW1901'!L49</f>
        <v>0</v>
      </c>
      <c r="L49" s="31">
        <f>'DW1901'!M49</f>
        <v>0</v>
      </c>
      <c r="N49" s="20">
        <f t="shared" si="10"/>
        <v>0</v>
      </c>
      <c r="O49" s="10">
        <f t="shared" si="5"/>
        <v>0</v>
      </c>
      <c r="P49" s="33">
        <f t="shared" si="6"/>
        <v>0</v>
      </c>
      <c r="Q49" s="36" t="e">
        <f t="shared" si="1"/>
        <v>#DIV/0!</v>
      </c>
      <c r="R49" s="34">
        <f t="shared" si="4"/>
        <v>0</v>
      </c>
      <c r="S49" s="10">
        <f t="shared" si="7"/>
        <v>0</v>
      </c>
      <c r="T49" s="33">
        <f t="shared" si="8"/>
        <v>0</v>
      </c>
      <c r="U49" s="36" t="e">
        <f t="shared" si="2"/>
        <v>#DIV/0!</v>
      </c>
      <c r="V49" s="38">
        <f t="shared" si="9"/>
        <v>0</v>
      </c>
      <c r="W49" s="36" t="e">
        <f t="shared" si="3"/>
        <v>#DIV/0!</v>
      </c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>
        <f>'DW1901'!E50</f>
        <v>0</v>
      </c>
      <c r="E50" s="7">
        <f>'DW1901'!F50</f>
        <v>2736</v>
      </c>
      <c r="G50" s="31">
        <f>'DW1901'!H50</f>
        <v>0</v>
      </c>
      <c r="H50" s="31">
        <f>'DW1901'!I50</f>
        <v>0</v>
      </c>
      <c r="I50" s="31">
        <f>'DW1901'!J50</f>
        <v>0</v>
      </c>
      <c r="J50" s="31">
        <f>'DW1901'!K50</f>
        <v>0</v>
      </c>
      <c r="K50" s="31">
        <f>'DW1901'!L50</f>
        <v>0</v>
      </c>
      <c r="L50" s="31">
        <f>'DW1901'!M50</f>
        <v>0</v>
      </c>
      <c r="N50" s="20">
        <f t="shared" si="10"/>
        <v>2736</v>
      </c>
      <c r="O50" s="10">
        <f t="shared" si="5"/>
        <v>2736</v>
      </c>
      <c r="P50" s="33">
        <f t="shared" si="6"/>
        <v>0</v>
      </c>
      <c r="Q50" s="36">
        <f t="shared" si="1"/>
        <v>0</v>
      </c>
      <c r="R50" s="34">
        <f t="shared" si="4"/>
        <v>2736</v>
      </c>
      <c r="S50" s="10">
        <f t="shared" si="7"/>
        <v>2736</v>
      </c>
      <c r="T50" s="33">
        <f t="shared" si="8"/>
        <v>0</v>
      </c>
      <c r="U50" s="36">
        <f t="shared" si="2"/>
        <v>0</v>
      </c>
      <c r="V50" s="38">
        <f t="shared" si="9"/>
        <v>0</v>
      </c>
      <c r="W50" s="36">
        <f t="shared" si="3"/>
        <v>0</v>
      </c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>
        <f>'DW1901'!E51</f>
        <v>0</v>
      </c>
      <c r="E51" s="7">
        <f>'DW1901'!F51</f>
        <v>2745</v>
      </c>
      <c r="G51" s="31">
        <f>'DW1901'!H51</f>
        <v>0</v>
      </c>
      <c r="H51" s="31">
        <f>'DW1901'!I51</f>
        <v>0</v>
      </c>
      <c r="I51" s="31">
        <f>'DW1901'!J51</f>
        <v>0</v>
      </c>
      <c r="J51" s="31">
        <f>'DW1901'!K51</f>
        <v>0</v>
      </c>
      <c r="K51" s="31">
        <f>'DW1901'!L51</f>
        <v>0</v>
      </c>
      <c r="L51" s="31">
        <f>'DW1901'!M51</f>
        <v>0</v>
      </c>
      <c r="N51" s="20">
        <f t="shared" si="10"/>
        <v>2745</v>
      </c>
      <c r="O51" s="10">
        <f t="shared" si="5"/>
        <v>5481</v>
      </c>
      <c r="P51" s="33">
        <f t="shared" si="6"/>
        <v>0</v>
      </c>
      <c r="Q51" s="36">
        <f t="shared" si="1"/>
        <v>0</v>
      </c>
      <c r="R51" s="34">
        <f t="shared" si="4"/>
        <v>2745</v>
      </c>
      <c r="S51" s="10">
        <f t="shared" si="7"/>
        <v>5481</v>
      </c>
      <c r="T51" s="33">
        <f t="shared" si="8"/>
        <v>0</v>
      </c>
      <c r="U51" s="36">
        <f t="shared" si="2"/>
        <v>0</v>
      </c>
      <c r="V51" s="38">
        <f t="shared" si="9"/>
        <v>0</v>
      </c>
      <c r="W51" s="36">
        <f t="shared" si="3"/>
        <v>0</v>
      </c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>
        <f>'DW1901'!E52</f>
        <v>0</v>
      </c>
      <c r="E52" s="7">
        <f>'DW1901'!F52</f>
        <v>2304</v>
      </c>
      <c r="G52" s="31">
        <f>'DW1901'!H52</f>
        <v>0</v>
      </c>
      <c r="H52" s="31">
        <f>'DW1901'!I52</f>
        <v>0</v>
      </c>
      <c r="I52" s="31">
        <f>'DW1901'!J52</f>
        <v>0</v>
      </c>
      <c r="J52" s="31">
        <f>'DW1901'!K52</f>
        <v>0</v>
      </c>
      <c r="K52" s="31">
        <f>'DW1901'!L52</f>
        <v>0</v>
      </c>
      <c r="L52" s="31">
        <f>'DW1901'!M52</f>
        <v>0</v>
      </c>
      <c r="N52" s="20">
        <f t="shared" si="10"/>
        <v>2304</v>
      </c>
      <c r="O52" s="10">
        <f t="shared" si="5"/>
        <v>7785</v>
      </c>
      <c r="P52" s="33">
        <f t="shared" si="6"/>
        <v>0</v>
      </c>
      <c r="Q52" s="36">
        <f t="shared" si="1"/>
        <v>0</v>
      </c>
      <c r="R52" s="34">
        <f t="shared" si="4"/>
        <v>2304</v>
      </c>
      <c r="S52" s="10">
        <f t="shared" si="7"/>
        <v>7785</v>
      </c>
      <c r="T52" s="33">
        <f t="shared" si="8"/>
        <v>0</v>
      </c>
      <c r="U52" s="36">
        <f t="shared" si="2"/>
        <v>0</v>
      </c>
      <c r="V52" s="38">
        <f t="shared" si="9"/>
        <v>0</v>
      </c>
      <c r="W52" s="36">
        <f t="shared" si="3"/>
        <v>0</v>
      </c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>
        <f>'DW1901'!E53</f>
        <v>0</v>
      </c>
      <c r="E53" s="7">
        <f>'DW1901'!F53</f>
        <v>2331</v>
      </c>
      <c r="G53" s="31">
        <f>'DW1901'!H53</f>
        <v>0</v>
      </c>
      <c r="H53" s="31">
        <f>'DW1901'!I53</f>
        <v>0</v>
      </c>
      <c r="I53" s="31">
        <f>'DW1901'!J53</f>
        <v>0</v>
      </c>
      <c r="J53" s="31">
        <f>'DW1901'!K53</f>
        <v>0</v>
      </c>
      <c r="K53" s="31">
        <f>'DW1901'!L53</f>
        <v>0</v>
      </c>
      <c r="L53" s="31">
        <f>'DW1901'!M53</f>
        <v>0</v>
      </c>
      <c r="N53" s="20">
        <f t="shared" si="10"/>
        <v>2331</v>
      </c>
      <c r="O53" s="10">
        <f t="shared" si="5"/>
        <v>10116</v>
      </c>
      <c r="P53" s="33">
        <f t="shared" si="6"/>
        <v>0</v>
      </c>
      <c r="Q53" s="36">
        <f t="shared" si="1"/>
        <v>0</v>
      </c>
      <c r="R53" s="34">
        <f t="shared" si="4"/>
        <v>2331</v>
      </c>
      <c r="S53" s="10">
        <f t="shared" si="7"/>
        <v>10116</v>
      </c>
      <c r="T53" s="33">
        <f t="shared" si="8"/>
        <v>0</v>
      </c>
      <c r="U53" s="36">
        <f t="shared" si="2"/>
        <v>0</v>
      </c>
      <c r="V53" s="38">
        <f t="shared" si="9"/>
        <v>0</v>
      </c>
      <c r="W53" s="36">
        <f t="shared" si="3"/>
        <v>0</v>
      </c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>
        <f>'DW1901'!E54</f>
        <v>0</v>
      </c>
      <c r="E54" s="7">
        <f>'DW1901'!F54</f>
        <v>2484</v>
      </c>
      <c r="G54" s="31">
        <f>'DW1901'!H54</f>
        <v>0</v>
      </c>
      <c r="H54" s="31">
        <f>'DW1901'!I54</f>
        <v>0</v>
      </c>
      <c r="I54" s="31">
        <f>'DW1901'!J54</f>
        <v>0</v>
      </c>
      <c r="J54" s="31">
        <f>'DW1901'!K54</f>
        <v>0</v>
      </c>
      <c r="K54" s="31">
        <f>'DW1901'!L54</f>
        <v>0</v>
      </c>
      <c r="L54" s="31">
        <f>'DW1901'!M54</f>
        <v>0</v>
      </c>
      <c r="N54" s="20">
        <f t="shared" si="10"/>
        <v>2484</v>
      </c>
      <c r="O54" s="10">
        <f t="shared" si="5"/>
        <v>12600</v>
      </c>
      <c r="P54" s="33">
        <f>SUM(G43:H54)</f>
        <v>0</v>
      </c>
      <c r="Q54" s="36">
        <f t="shared" si="1"/>
        <v>0</v>
      </c>
      <c r="R54" s="34">
        <f t="shared" si="4"/>
        <v>2484</v>
      </c>
      <c r="S54" s="10">
        <f t="shared" si="7"/>
        <v>12600</v>
      </c>
      <c r="T54" s="33">
        <f t="shared" si="8"/>
        <v>0</v>
      </c>
      <c r="U54" s="36">
        <f t="shared" si="2"/>
        <v>0</v>
      </c>
      <c r="V54" s="38">
        <f t="shared" si="9"/>
        <v>0</v>
      </c>
      <c r="W54" s="36">
        <f t="shared" si="3"/>
        <v>0</v>
      </c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>
        <f>'DW1901'!E55</f>
        <v>0</v>
      </c>
      <c r="E55" s="7">
        <f>'DW1901'!F55</f>
        <v>3051</v>
      </c>
      <c r="G55" s="31">
        <f>'DW1901'!H55</f>
        <v>0</v>
      </c>
      <c r="H55" s="31">
        <f>'DW1901'!I55</f>
        <v>0</v>
      </c>
      <c r="I55" s="31">
        <f>'DW1901'!J55</f>
        <v>0</v>
      </c>
      <c r="J55" s="31">
        <f>'DW1901'!K55</f>
        <v>0</v>
      </c>
      <c r="K55" s="31">
        <f>'DW1901'!L55</f>
        <v>0</v>
      </c>
      <c r="L55" s="31">
        <f>'DW1901'!M55</f>
        <v>0</v>
      </c>
      <c r="N55" s="20">
        <f t="shared" si="10"/>
        <v>3051</v>
      </c>
      <c r="O55" s="10">
        <f t="shared" si="5"/>
        <v>15651</v>
      </c>
      <c r="P55" s="33">
        <f>SUM(G44:H55)</f>
        <v>0</v>
      </c>
      <c r="Q55" s="36">
        <f t="shared" si="1"/>
        <v>0</v>
      </c>
      <c r="R55" s="34">
        <f t="shared" si="4"/>
        <v>3051</v>
      </c>
      <c r="S55" s="10">
        <f t="shared" si="7"/>
        <v>15651</v>
      </c>
      <c r="T55" s="33">
        <f t="shared" si="8"/>
        <v>0</v>
      </c>
      <c r="U55" s="36">
        <f t="shared" si="2"/>
        <v>0</v>
      </c>
      <c r="V55" s="38">
        <f t="shared" si="9"/>
        <v>0</v>
      </c>
      <c r="W55" s="36">
        <f t="shared" si="3"/>
        <v>0</v>
      </c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>
        <f>'DW1901'!E56</f>
        <v>0</v>
      </c>
      <c r="E56" s="7">
        <f>'DW1901'!F56</f>
        <v>3384</v>
      </c>
      <c r="G56" s="31">
        <f>'DW1901'!H56</f>
        <v>0</v>
      </c>
      <c r="H56" s="31">
        <f>'DW1901'!I56</f>
        <v>0</v>
      </c>
      <c r="I56" s="31">
        <f>'DW1901'!J56</f>
        <v>0</v>
      </c>
      <c r="J56" s="31">
        <f>'DW1901'!K56</f>
        <v>0</v>
      </c>
      <c r="K56" s="31">
        <f>'DW1901'!L56</f>
        <v>0</v>
      </c>
      <c r="L56" s="31">
        <f>'DW1901'!M56</f>
        <v>0</v>
      </c>
      <c r="N56" s="20">
        <f t="shared" si="10"/>
        <v>3384</v>
      </c>
      <c r="O56" s="10">
        <f t="shared" si="5"/>
        <v>19035</v>
      </c>
      <c r="P56" s="33">
        <f t="shared" si="6"/>
        <v>0</v>
      </c>
      <c r="Q56" s="36">
        <f t="shared" si="1"/>
        <v>0</v>
      </c>
      <c r="R56" s="34">
        <f t="shared" si="4"/>
        <v>3384</v>
      </c>
      <c r="S56" s="10">
        <f t="shared" si="7"/>
        <v>19035</v>
      </c>
      <c r="T56" s="33">
        <f t="shared" si="8"/>
        <v>0</v>
      </c>
      <c r="U56" s="36">
        <f t="shared" si="2"/>
        <v>0</v>
      </c>
      <c r="V56" s="38">
        <f t="shared" si="9"/>
        <v>0</v>
      </c>
      <c r="W56" s="36">
        <f t="shared" si="3"/>
        <v>0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>
        <f>'DW1901'!E57</f>
        <v>0</v>
      </c>
      <c r="E57" s="7">
        <f>'DW1901'!F57</f>
        <v>2745</v>
      </c>
      <c r="G57" s="31">
        <f>'DW1901'!H57</f>
        <v>0</v>
      </c>
      <c r="H57" s="31">
        <f>'DW1901'!I57</f>
        <v>0</v>
      </c>
      <c r="I57" s="31">
        <f>'DW1901'!J57</f>
        <v>0</v>
      </c>
      <c r="J57" s="31">
        <f>'DW1901'!K57</f>
        <v>0</v>
      </c>
      <c r="K57" s="31">
        <f>'DW1901'!L57</f>
        <v>0</v>
      </c>
      <c r="L57" s="31">
        <f>'DW1901'!M57</f>
        <v>0</v>
      </c>
      <c r="N57" s="20">
        <f t="shared" si="10"/>
        <v>2745</v>
      </c>
      <c r="O57" s="10">
        <f t="shared" si="5"/>
        <v>21780</v>
      </c>
      <c r="P57" s="33">
        <f t="shared" si="6"/>
        <v>0</v>
      </c>
      <c r="Q57" s="36">
        <f t="shared" si="1"/>
        <v>0</v>
      </c>
      <c r="R57" s="34">
        <f t="shared" si="4"/>
        <v>2745</v>
      </c>
      <c r="S57" s="10">
        <f t="shared" si="7"/>
        <v>21780</v>
      </c>
      <c r="T57" s="33">
        <f t="shared" si="8"/>
        <v>0</v>
      </c>
      <c r="U57" s="36">
        <f t="shared" si="2"/>
        <v>0</v>
      </c>
      <c r="V57" s="38">
        <f t="shared" si="9"/>
        <v>0</v>
      </c>
      <c r="W57" s="36">
        <f t="shared" si="3"/>
        <v>0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/>
      <c r="C58" s="29"/>
      <c r="D58" s="7">
        <f>'DW1901'!E58</f>
        <v>0</v>
      </c>
      <c r="E58" s="7">
        <f>'DW1901'!F58</f>
        <v>1053</v>
      </c>
      <c r="G58" s="31">
        <f>'DW1901'!H58</f>
        <v>0</v>
      </c>
      <c r="H58" s="31">
        <f>'DW1901'!I58</f>
        <v>0</v>
      </c>
      <c r="I58" s="31">
        <f>'DW1901'!J58</f>
        <v>0</v>
      </c>
      <c r="J58" s="31">
        <f>'DW1901'!K58</f>
        <v>0</v>
      </c>
      <c r="K58" s="31">
        <f>'DW1901'!L58</f>
        <v>0</v>
      </c>
      <c r="L58" s="31">
        <f>'DW1901'!M58</f>
        <v>0</v>
      </c>
      <c r="N58" s="20">
        <f t="shared" si="10"/>
        <v>1053</v>
      </c>
      <c r="O58" s="10">
        <f t="shared" si="5"/>
        <v>22833</v>
      </c>
      <c r="P58" s="33">
        <f t="shared" ref="P58:P63" si="11">SUM(G47:H58)</f>
        <v>0</v>
      </c>
      <c r="Q58" s="36">
        <f t="shared" si="1"/>
        <v>0</v>
      </c>
      <c r="R58" s="34">
        <f t="shared" si="4"/>
        <v>1053</v>
      </c>
      <c r="S58" s="10">
        <f t="shared" ref="S58:S63" si="12">SUM(R47:R58)</f>
        <v>22833</v>
      </c>
      <c r="T58" s="33">
        <f t="shared" si="8"/>
        <v>0</v>
      </c>
      <c r="U58" s="36">
        <f t="shared" si="2"/>
        <v>0</v>
      </c>
      <c r="V58" s="38">
        <f t="shared" si="9"/>
        <v>0</v>
      </c>
      <c r="W58" s="36">
        <f t="shared" si="3"/>
        <v>0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/>
      <c r="C59" s="29"/>
      <c r="D59" s="7">
        <f>'DW1901'!E59</f>
        <v>0</v>
      </c>
      <c r="E59" s="7">
        <f>'DW1901'!F59</f>
        <v>234</v>
      </c>
      <c r="G59" s="31">
        <f>'DW1901'!H59</f>
        <v>0</v>
      </c>
      <c r="H59" s="31">
        <f>'DW1901'!I59</f>
        <v>0</v>
      </c>
      <c r="I59" s="31">
        <f>'DW1901'!J59</f>
        <v>0</v>
      </c>
      <c r="J59" s="31">
        <f>'DW1901'!K59</f>
        <v>0</v>
      </c>
      <c r="K59" s="31">
        <f>'DW1901'!L59</f>
        <v>0</v>
      </c>
      <c r="L59" s="31">
        <f>'DW1901'!M59</f>
        <v>0</v>
      </c>
      <c r="N59" s="20">
        <f>SUM(B59:E59)</f>
        <v>234</v>
      </c>
      <c r="O59" s="10">
        <f>SUM(N48:N59)</f>
        <v>23067</v>
      </c>
      <c r="P59" s="33">
        <f t="shared" si="11"/>
        <v>0</v>
      </c>
      <c r="Q59" s="36">
        <f>(P59*1000000)/O59</f>
        <v>0</v>
      </c>
      <c r="R59" s="34">
        <f>SUM(B59,D59:E59)</f>
        <v>234</v>
      </c>
      <c r="S59" s="10">
        <f t="shared" si="12"/>
        <v>23067</v>
      </c>
      <c r="T59" s="33">
        <f>SUM(G48:H59)</f>
        <v>0</v>
      </c>
      <c r="U59" s="36">
        <f>(T59*1000000)/S59</f>
        <v>0</v>
      </c>
      <c r="V59" s="38">
        <f>SUM(G48:G59)</f>
        <v>0</v>
      </c>
      <c r="W59" s="36">
        <f>(V59*100000)/O59</f>
        <v>0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/>
      <c r="C60" s="29"/>
      <c r="D60" s="7">
        <f>'DW1901'!E60</f>
        <v>0</v>
      </c>
      <c r="E60" s="7">
        <f>'DW1901'!F60</f>
        <v>0</v>
      </c>
      <c r="G60" s="31">
        <f>'DW1901'!H60</f>
        <v>0</v>
      </c>
      <c r="H60" s="31">
        <f>'DW1901'!I60</f>
        <v>0</v>
      </c>
      <c r="I60" s="31">
        <f>'DW1901'!J60</f>
        <v>0</v>
      </c>
      <c r="J60" s="31">
        <f>'DW1901'!K60</f>
        <v>0</v>
      </c>
      <c r="K60" s="31">
        <f>'DW1901'!L60</f>
        <v>0</v>
      </c>
      <c r="L60" s="31">
        <f>'DW1901'!M60</f>
        <v>0</v>
      </c>
      <c r="N60" s="20">
        <f>SUM(B60:E60)</f>
        <v>0</v>
      </c>
      <c r="O60" s="10">
        <f>SUM(N49:N60)</f>
        <v>23067</v>
      </c>
      <c r="P60" s="33">
        <f t="shared" si="11"/>
        <v>0</v>
      </c>
      <c r="Q60" s="36">
        <f>(P60*1000000)/O60</f>
        <v>0</v>
      </c>
      <c r="R60" s="34">
        <f>SUM(B60,D60:E60)</f>
        <v>0</v>
      </c>
      <c r="S60" s="10">
        <f t="shared" si="12"/>
        <v>23067</v>
      </c>
      <c r="T60" s="33">
        <f>SUM(G49:H60)</f>
        <v>0</v>
      </c>
      <c r="U60" s="36">
        <f>(T60*1000000)/S60</f>
        <v>0</v>
      </c>
      <c r="V60" s="38">
        <f>SUM(G49:G60)</f>
        <v>0</v>
      </c>
      <c r="W60" s="36">
        <f>(V60*100000)/O60</f>
        <v>0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/>
      <c r="C61" s="29"/>
      <c r="D61" s="7">
        <f>'DW1901'!E61</f>
        <v>0</v>
      </c>
      <c r="E61" s="7">
        <f>'DW1901'!F61</f>
        <v>522</v>
      </c>
      <c r="G61" s="31">
        <f>'DW1901'!H61</f>
        <v>0</v>
      </c>
      <c r="H61" s="31">
        <f>'DW1901'!I61</f>
        <v>0</v>
      </c>
      <c r="I61" s="31">
        <f>'DW1901'!J61</f>
        <v>0</v>
      </c>
      <c r="J61" s="31">
        <f>'DW1901'!K61</f>
        <v>0</v>
      </c>
      <c r="K61" s="31">
        <f>'DW1901'!L61</f>
        <v>0</v>
      </c>
      <c r="L61" s="31">
        <f>'DW1901'!M61</f>
        <v>0</v>
      </c>
      <c r="N61" s="20">
        <f>SUM(B61:E61)</f>
        <v>522</v>
      </c>
      <c r="O61" s="10">
        <f>SUM(N50:N61)</f>
        <v>23589</v>
      </c>
      <c r="P61" s="33">
        <f t="shared" si="11"/>
        <v>0</v>
      </c>
      <c r="Q61" s="36">
        <f>(P61*1000000)/O61</f>
        <v>0</v>
      </c>
      <c r="R61" s="34">
        <f>SUM(B61,D61:E61)</f>
        <v>522</v>
      </c>
      <c r="S61" s="10">
        <f t="shared" si="12"/>
        <v>23589</v>
      </c>
      <c r="T61" s="33">
        <f>SUM(G50:H61)</f>
        <v>0</v>
      </c>
      <c r="U61" s="36">
        <f>(T61*1000000)/S61</f>
        <v>0</v>
      </c>
      <c r="V61" s="38">
        <f>SUM(G50:G61)</f>
        <v>0</v>
      </c>
      <c r="W61" s="36">
        <f>(V61*100000)/O61</f>
        <v>0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/>
      <c r="C62" s="29"/>
      <c r="D62" s="7">
        <f>'DW1901'!E62</f>
        <v>0</v>
      </c>
      <c r="E62" s="7">
        <f>'DW1901'!F62</f>
        <v>0</v>
      </c>
      <c r="G62" s="31">
        <f>'DW1901'!H62</f>
        <v>0</v>
      </c>
      <c r="H62" s="31">
        <f>'DW1901'!I62</f>
        <v>0</v>
      </c>
      <c r="I62" s="31">
        <f>'DW1901'!J62</f>
        <v>0</v>
      </c>
      <c r="J62" s="31">
        <f>'DW1901'!K62</f>
        <v>0</v>
      </c>
      <c r="K62" s="31">
        <f>'DW1901'!L62</f>
        <v>0</v>
      </c>
      <c r="L62" s="31">
        <f>'DW1901'!M62</f>
        <v>0</v>
      </c>
      <c r="N62" s="20">
        <f>SUM(B62:E62)</f>
        <v>0</v>
      </c>
      <c r="O62" s="10">
        <f>SUM(N51:N62)</f>
        <v>20853</v>
      </c>
      <c r="P62" s="33">
        <f t="shared" si="11"/>
        <v>0</v>
      </c>
      <c r="Q62" s="36">
        <f>(P62*1000000)/O62</f>
        <v>0</v>
      </c>
      <c r="R62" s="34">
        <f>SUM(B62,D62:E62)</f>
        <v>0</v>
      </c>
      <c r="S62" s="10">
        <f t="shared" si="12"/>
        <v>20853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/>
      <c r="C63" s="29"/>
      <c r="D63" s="7">
        <f>'DW1901'!E63</f>
        <v>0</v>
      </c>
      <c r="E63" s="7">
        <f>'DW1901'!F63</f>
        <v>0</v>
      </c>
      <c r="G63" s="31">
        <f>'DW1901'!H63</f>
        <v>0</v>
      </c>
      <c r="H63" s="31">
        <f>'DW1901'!I63</f>
        <v>0</v>
      </c>
      <c r="I63" s="31">
        <f>'DW1901'!J63</f>
        <v>0</v>
      </c>
      <c r="J63" s="31">
        <f>'DW1901'!K63</f>
        <v>0</v>
      </c>
      <c r="K63" s="31">
        <f>'DW1901'!L63</f>
        <v>0</v>
      </c>
      <c r="L63" s="31">
        <f>'DW1901'!M63</f>
        <v>0</v>
      </c>
      <c r="N63" s="20">
        <f>SUM(B63:E63)</f>
        <v>0</v>
      </c>
      <c r="O63" s="10">
        <f>SUM(N52:N63)</f>
        <v>18108</v>
      </c>
      <c r="P63" s="33">
        <f t="shared" si="11"/>
        <v>0</v>
      </c>
      <c r="Q63" s="36">
        <f>(P63*1000000)/O63</f>
        <v>0</v>
      </c>
      <c r="R63" s="34">
        <f>SUM(B63,D63:E63)</f>
        <v>0</v>
      </c>
      <c r="S63" s="10">
        <f t="shared" si="12"/>
        <v>18108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</row>
  </sheetData>
  <phoneticPr fontId="9" type="noConversion"/>
  <conditionalFormatting sqref="G2:L6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B73"/>
  <sheetViews>
    <sheetView zoomScale="70" zoomScaleNormal="70" workbookViewId="0">
      <pane ySplit="1" topLeftCell="A55" activePane="bottomLeft" state="frozen"/>
      <selection activeCell="R97" sqref="R97"/>
      <selection pane="bottomLeft" activeCell="S92" sqref="S92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/>
      <c r="C55" s="22"/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/>
      <c r="C56" s="22"/>
      <c r="D56" s="7"/>
      <c r="E56" s="7"/>
      <c r="G56" s="31"/>
      <c r="H56" s="31"/>
      <c r="I56" s="31"/>
      <c r="J56" s="31"/>
      <c r="K56" s="31"/>
      <c r="L56" s="31"/>
      <c r="N56" s="20"/>
      <c r="O56" s="10"/>
      <c r="P56" s="33"/>
      <c r="Q56" s="36"/>
      <c r="R56" s="34"/>
      <c r="S56" s="10"/>
      <c r="T56" s="33"/>
      <c r="U56" s="36"/>
      <c r="V56" s="38"/>
      <c r="W56" s="36"/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/>
      <c r="C57" s="22"/>
      <c r="D57" s="7"/>
      <c r="E57" s="7"/>
      <c r="G57" s="31"/>
      <c r="H57" s="31"/>
      <c r="I57" s="31"/>
      <c r="J57" s="31"/>
      <c r="K57" s="31"/>
      <c r="L57" s="31"/>
      <c r="N57" s="20"/>
      <c r="O57" s="10"/>
      <c r="P57" s="33"/>
      <c r="Q57" s="36"/>
      <c r="R57" s="34"/>
      <c r="S57" s="10"/>
      <c r="T57" s="33"/>
      <c r="U57" s="36"/>
      <c r="V57" s="38"/>
      <c r="W57" s="36"/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/>
      <c r="C58" s="29"/>
      <c r="D58" s="7"/>
      <c r="E58" s="7"/>
      <c r="G58" s="31"/>
      <c r="H58" s="31"/>
      <c r="I58" s="31"/>
      <c r="J58" s="31"/>
      <c r="K58" s="31"/>
      <c r="L58" s="31"/>
      <c r="N58" s="20"/>
      <c r="O58" s="10"/>
      <c r="P58" s="33"/>
      <c r="Q58" s="36"/>
      <c r="R58" s="34"/>
      <c r="S58" s="10"/>
      <c r="T58" s="33"/>
      <c r="U58" s="36"/>
      <c r="V58" s="38"/>
      <c r="W58" s="36"/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/>
      <c r="C59" s="29"/>
      <c r="D59" s="7"/>
      <c r="E59" s="7"/>
      <c r="G59" s="31"/>
      <c r="H59" s="31"/>
      <c r="I59" s="31"/>
      <c r="J59" s="31"/>
      <c r="K59" s="31"/>
      <c r="L59" s="31"/>
      <c r="N59" s="20"/>
      <c r="O59" s="10"/>
      <c r="P59" s="33"/>
      <c r="Q59" s="36"/>
      <c r="R59" s="34"/>
      <c r="S59" s="10"/>
      <c r="T59" s="33"/>
      <c r="U59" s="36"/>
      <c r="V59" s="38"/>
      <c r="W59" s="36"/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/>
      <c r="C60" s="29"/>
      <c r="D60" s="7"/>
      <c r="E60" s="7"/>
      <c r="G60" s="31"/>
      <c r="H60" s="31"/>
      <c r="I60" s="31"/>
      <c r="J60" s="31"/>
      <c r="K60" s="31"/>
      <c r="L60" s="31"/>
      <c r="N60" s="20"/>
      <c r="O60" s="10"/>
      <c r="P60" s="33"/>
      <c r="Q60" s="36"/>
      <c r="R60" s="34"/>
      <c r="S60" s="10"/>
      <c r="T60" s="33"/>
      <c r="U60" s="36"/>
      <c r="V60" s="38"/>
      <c r="W60" s="36"/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/>
      <c r="C61" s="29"/>
      <c r="D61" s="7"/>
      <c r="E61" s="7"/>
      <c r="G61" s="31"/>
      <c r="H61" s="31"/>
      <c r="I61" s="31"/>
      <c r="J61" s="31"/>
      <c r="K61" s="31"/>
      <c r="L61" s="31"/>
      <c r="N61" s="20"/>
      <c r="O61" s="10"/>
      <c r="P61" s="33"/>
      <c r="Q61" s="36"/>
      <c r="R61" s="34"/>
      <c r="S61" s="10"/>
      <c r="T61" s="33"/>
      <c r="U61" s="36"/>
      <c r="V61" s="38"/>
      <c r="W61" s="36"/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882</v>
      </c>
      <c r="C62" s="29"/>
      <c r="D62" s="7"/>
      <c r="E62" s="7"/>
      <c r="G62" s="31"/>
      <c r="H62" s="31"/>
      <c r="I62" s="31"/>
      <c r="J62" s="31"/>
      <c r="K62" s="31"/>
      <c r="L62" s="31"/>
      <c r="N62" s="20">
        <f>SUM(B62:E62)</f>
        <v>882</v>
      </c>
      <c r="O62" s="10">
        <f>SUM(N51:N62)</f>
        <v>882</v>
      </c>
      <c r="P62" s="33">
        <f>SUM(G51:H62)</f>
        <v>0</v>
      </c>
      <c r="Q62" s="36">
        <f>(P62*1000000)/O62</f>
        <v>0</v>
      </c>
      <c r="R62" s="34">
        <f>SUM(B62,D62:E62)</f>
        <v>882</v>
      </c>
      <c r="S62" s="10">
        <f>SUM(R51:R62)</f>
        <v>882</v>
      </c>
      <c r="T62" s="33">
        <f>SUM(G51:H62)</f>
        <v>0</v>
      </c>
      <c r="U62" s="36">
        <f>(T62*1000000)/S62</f>
        <v>0</v>
      </c>
      <c r="V62" s="38">
        <f>SUM(G51:G62)</f>
        <v>0</v>
      </c>
      <c r="W62" s="36">
        <f>(V62*100000)/O62</f>
        <v>0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378</v>
      </c>
      <c r="C63" s="29"/>
      <c r="D63" s="7"/>
      <c r="E63" s="7"/>
      <c r="G63" s="31"/>
      <c r="H63" s="31"/>
      <c r="I63" s="31"/>
      <c r="J63" s="31"/>
      <c r="K63" s="31"/>
      <c r="L63" s="31"/>
      <c r="N63" s="20">
        <f>SUM(B63:E63)</f>
        <v>378</v>
      </c>
      <c r="O63" s="10">
        <f>SUM(N52:N63)</f>
        <v>1260</v>
      </c>
      <c r="P63" s="33">
        <f>SUM(G52:H63)</f>
        <v>0</v>
      </c>
      <c r="Q63" s="36">
        <f>(P63*1000000)/O63</f>
        <v>0</v>
      </c>
      <c r="R63" s="34">
        <f>SUM(B63,D63:E63)</f>
        <v>378</v>
      </c>
      <c r="S63" s="10">
        <f>SUM(R52:R63)</f>
        <v>1260</v>
      </c>
      <c r="T63" s="33">
        <f>SUM(G52:H63)</f>
        <v>0</v>
      </c>
      <c r="U63" s="36">
        <f>(T63*1000000)/S63</f>
        <v>0</v>
      </c>
      <c r="V63" s="38">
        <f>SUM(G52:G63)</f>
        <v>0</v>
      </c>
      <c r="W63" s="36">
        <f>(V63*100000)/O63</f>
        <v>0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433</v>
      </c>
      <c r="C64" s="29"/>
      <c r="D64" s="7"/>
      <c r="E64" s="7"/>
      <c r="G64" s="31"/>
      <c r="H64" s="31"/>
      <c r="I64" s="31"/>
      <c r="J64" s="31"/>
      <c r="K64" s="31"/>
      <c r="L64" s="31"/>
      <c r="N64" s="20">
        <f>SUM(B64:E64)</f>
        <v>433</v>
      </c>
      <c r="O64" s="10">
        <f>SUM(N53:N64)</f>
        <v>1693</v>
      </c>
      <c r="P64" s="33">
        <f>SUM(G53:H64)</f>
        <v>0</v>
      </c>
      <c r="Q64" s="36">
        <f>(P64*1000000)/O64</f>
        <v>0</v>
      </c>
      <c r="R64" s="34">
        <f>SUM(B64,D64:E64)</f>
        <v>433</v>
      </c>
      <c r="S64" s="10">
        <f>SUM(R53:R64)</f>
        <v>1693</v>
      </c>
      <c r="T64" s="33">
        <f>SUM(G53:H64)</f>
        <v>0</v>
      </c>
      <c r="U64" s="36">
        <f>(T64*1000000)/S64</f>
        <v>0</v>
      </c>
      <c r="V64" s="38">
        <f>SUM(G53:G64)</f>
        <v>0</v>
      </c>
      <c r="W64" s="36">
        <f>(V64*100000)/O64</f>
        <v>0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261</v>
      </c>
      <c r="C65" s="29"/>
      <c r="D65" s="7"/>
      <c r="E65" s="7"/>
      <c r="G65" s="31"/>
      <c r="H65" s="31"/>
      <c r="I65" s="31"/>
      <c r="J65" s="31"/>
      <c r="K65" s="31"/>
      <c r="L65" s="31"/>
      <c r="N65" s="20">
        <f t="shared" ref="N65:N66" si="0">SUM(B65:E65)</f>
        <v>261</v>
      </c>
      <c r="O65" s="10">
        <f t="shared" ref="O65:O66" si="1">SUM(N54:N65)</f>
        <v>1954</v>
      </c>
      <c r="P65" s="33">
        <f t="shared" ref="P65:P66" si="2">SUM(G54:H65)</f>
        <v>0</v>
      </c>
      <c r="Q65" s="36">
        <f t="shared" ref="Q65:Q66" si="3">(P65*1000000)/O65</f>
        <v>0</v>
      </c>
      <c r="R65" s="34">
        <f t="shared" ref="R65:R66" si="4">SUM(B65,D65:E65)</f>
        <v>261</v>
      </c>
      <c r="S65" s="10">
        <f t="shared" ref="S65:S66" si="5">SUM(R54:R65)</f>
        <v>1954</v>
      </c>
      <c r="T65" s="33">
        <f t="shared" ref="T65:T66" si="6">SUM(G54:H65)</f>
        <v>0</v>
      </c>
      <c r="U65" s="36">
        <f t="shared" ref="U65:U66" si="7">(T65*1000000)/S65</f>
        <v>0</v>
      </c>
      <c r="V65" s="38">
        <f t="shared" ref="V65:V66" si="8">SUM(G54:G65)</f>
        <v>0</v>
      </c>
      <c r="W65" s="36">
        <f t="shared" ref="W65:W66" si="9">(V65*100000)/O65</f>
        <v>0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/>
      <c r="C66" s="29"/>
      <c r="D66" s="7"/>
      <c r="E66" s="7"/>
      <c r="G66" s="31"/>
      <c r="H66" s="31"/>
      <c r="I66" s="31"/>
      <c r="J66" s="31"/>
      <c r="K66" s="31"/>
      <c r="L66" s="31"/>
      <c r="N66" s="20">
        <f t="shared" si="0"/>
        <v>0</v>
      </c>
      <c r="O66" s="10">
        <f t="shared" si="1"/>
        <v>1954</v>
      </c>
      <c r="P66" s="33">
        <f t="shared" si="2"/>
        <v>0</v>
      </c>
      <c r="Q66" s="36">
        <f t="shared" si="3"/>
        <v>0</v>
      </c>
      <c r="R66" s="34">
        <f t="shared" si="4"/>
        <v>0</v>
      </c>
      <c r="S66" s="10">
        <f t="shared" si="5"/>
        <v>1954</v>
      </c>
      <c r="T66" s="33">
        <f t="shared" si="6"/>
        <v>0</v>
      </c>
      <c r="U66" s="36">
        <f t="shared" si="7"/>
        <v>0</v>
      </c>
      <c r="V66" s="38">
        <f t="shared" si="8"/>
        <v>0</v>
      </c>
      <c r="W66" s="36">
        <f t="shared" si="9"/>
        <v>0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/>
      <c r="C67" s="29"/>
      <c r="D67" s="7"/>
      <c r="E67" s="7"/>
      <c r="G67" s="31"/>
      <c r="H67" s="31"/>
      <c r="I67" s="31"/>
      <c r="J67" s="31"/>
      <c r="K67" s="31"/>
      <c r="L67" s="31"/>
      <c r="N67" s="20">
        <f t="shared" ref="N67:N72" si="10">SUM(B67:E67)</f>
        <v>0</v>
      </c>
      <c r="O67" s="10">
        <f t="shared" ref="O67:O72" si="11">SUM(N56:N67)</f>
        <v>1954</v>
      </c>
      <c r="P67" s="33">
        <f t="shared" ref="P67:P72" si="12">SUM(G56:H67)</f>
        <v>0</v>
      </c>
      <c r="Q67" s="36">
        <f t="shared" ref="Q67:Q72" si="13">(P67*1000000)/O67</f>
        <v>0</v>
      </c>
      <c r="R67" s="34">
        <f t="shared" ref="R67:R72" si="14">SUM(B67,D67:E67)</f>
        <v>0</v>
      </c>
      <c r="S67" s="10">
        <f t="shared" ref="S67:S72" si="15">SUM(R56:R67)</f>
        <v>1954</v>
      </c>
      <c r="T67" s="33">
        <f t="shared" ref="T67:T72" si="16">SUM(G56:H67)</f>
        <v>0</v>
      </c>
      <c r="U67" s="36">
        <f t="shared" ref="U67:U72" si="17">(T67*1000000)/S67</f>
        <v>0</v>
      </c>
      <c r="V67" s="38">
        <f t="shared" ref="V67:V72" si="18">SUM(G56:G67)</f>
        <v>0</v>
      </c>
      <c r="W67" s="36">
        <f t="shared" ref="W67:W72" si="19">(V67*100000)/O67</f>
        <v>0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9</v>
      </c>
      <c r="C68" s="29"/>
      <c r="D68" s="7"/>
      <c r="E68" s="7"/>
      <c r="G68" s="31"/>
      <c r="H68" s="31"/>
      <c r="I68" s="31"/>
      <c r="J68" s="31"/>
      <c r="K68" s="31"/>
      <c r="L68" s="31"/>
      <c r="N68" s="20">
        <f t="shared" si="10"/>
        <v>9</v>
      </c>
      <c r="O68" s="10">
        <f t="shared" si="11"/>
        <v>1963</v>
      </c>
      <c r="P68" s="33">
        <f t="shared" si="12"/>
        <v>0</v>
      </c>
      <c r="Q68" s="36">
        <f t="shared" si="13"/>
        <v>0</v>
      </c>
      <c r="R68" s="34">
        <f t="shared" si="14"/>
        <v>9</v>
      </c>
      <c r="S68" s="10">
        <f t="shared" si="15"/>
        <v>1963</v>
      </c>
      <c r="T68" s="33">
        <f t="shared" si="16"/>
        <v>0</v>
      </c>
      <c r="U68" s="36">
        <f t="shared" si="17"/>
        <v>0</v>
      </c>
      <c r="V68" s="38">
        <f t="shared" si="18"/>
        <v>0</v>
      </c>
      <c r="W68" s="36">
        <f t="shared" si="19"/>
        <v>0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429</v>
      </c>
      <c r="C69" s="29"/>
      <c r="D69" s="7"/>
      <c r="E69" s="7"/>
      <c r="G69" s="31"/>
      <c r="H69" s="31"/>
      <c r="I69" s="31"/>
      <c r="J69" s="31"/>
      <c r="K69" s="31"/>
      <c r="L69" s="31"/>
      <c r="N69" s="20">
        <f t="shared" si="10"/>
        <v>429</v>
      </c>
      <c r="O69" s="10">
        <f t="shared" si="11"/>
        <v>2392</v>
      </c>
      <c r="P69" s="33">
        <f t="shared" si="12"/>
        <v>0</v>
      </c>
      <c r="Q69" s="36">
        <f t="shared" si="13"/>
        <v>0</v>
      </c>
      <c r="R69" s="34">
        <f t="shared" si="14"/>
        <v>429</v>
      </c>
      <c r="S69" s="10">
        <f t="shared" si="15"/>
        <v>2392</v>
      </c>
      <c r="T69" s="33">
        <f t="shared" si="16"/>
        <v>0</v>
      </c>
      <c r="U69" s="36">
        <f t="shared" si="17"/>
        <v>0</v>
      </c>
      <c r="V69" s="38">
        <f t="shared" si="18"/>
        <v>0</v>
      </c>
      <c r="W69" s="36">
        <f t="shared" si="19"/>
        <v>0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459</v>
      </c>
      <c r="C70" s="29"/>
      <c r="D70" s="7"/>
      <c r="E70" s="7"/>
      <c r="G70" s="31"/>
      <c r="H70" s="31"/>
      <c r="I70" s="31"/>
      <c r="J70" s="31"/>
      <c r="K70" s="31"/>
      <c r="L70" s="31"/>
      <c r="N70" s="20">
        <f t="shared" si="10"/>
        <v>459</v>
      </c>
      <c r="O70" s="10">
        <f t="shared" si="11"/>
        <v>2851</v>
      </c>
      <c r="P70" s="33">
        <f t="shared" si="12"/>
        <v>0</v>
      </c>
      <c r="Q70" s="36">
        <f t="shared" si="13"/>
        <v>0</v>
      </c>
      <c r="R70" s="34">
        <f t="shared" si="14"/>
        <v>459</v>
      </c>
      <c r="S70" s="10">
        <f t="shared" si="15"/>
        <v>2851</v>
      </c>
      <c r="T70" s="33">
        <f t="shared" si="16"/>
        <v>0</v>
      </c>
      <c r="U70" s="36">
        <f t="shared" si="17"/>
        <v>0</v>
      </c>
      <c r="V70" s="38">
        <f t="shared" si="18"/>
        <v>0</v>
      </c>
      <c r="W70" s="36">
        <f t="shared" si="19"/>
        <v>0</v>
      </c>
      <c r="X70" s="41"/>
      <c r="Y70" s="1"/>
      <c r="Z70" s="1"/>
      <c r="AA70" s="1"/>
      <c r="AB70" s="1">
        <v>2</v>
      </c>
    </row>
    <row r="71" spans="1:28" ht="15.6">
      <c r="A71" s="5">
        <v>44470</v>
      </c>
      <c r="B71" s="29">
        <v>180</v>
      </c>
      <c r="C71" s="29"/>
      <c r="D71" s="7"/>
      <c r="E71" s="7"/>
      <c r="G71" s="31">
        <v>1</v>
      </c>
      <c r="H71" s="31"/>
      <c r="I71" s="31"/>
      <c r="J71" s="31"/>
      <c r="K71" s="31"/>
      <c r="L71" s="31"/>
      <c r="N71" s="20">
        <f t="shared" si="10"/>
        <v>180</v>
      </c>
      <c r="O71" s="10">
        <f t="shared" si="11"/>
        <v>3031</v>
      </c>
      <c r="P71" s="33">
        <f t="shared" si="12"/>
        <v>1</v>
      </c>
      <c r="Q71" s="36">
        <f t="shared" si="13"/>
        <v>329.9241174529858</v>
      </c>
      <c r="R71" s="34">
        <f t="shared" si="14"/>
        <v>180</v>
      </c>
      <c r="S71" s="10">
        <f t="shared" si="15"/>
        <v>3031</v>
      </c>
      <c r="T71" s="33">
        <f t="shared" si="16"/>
        <v>1</v>
      </c>
      <c r="U71" s="36">
        <f t="shared" si="17"/>
        <v>329.9241174529858</v>
      </c>
      <c r="V71" s="38">
        <f t="shared" si="18"/>
        <v>1</v>
      </c>
      <c r="W71" s="36">
        <f t="shared" si="19"/>
        <v>32.992411745298583</v>
      </c>
      <c r="X71" s="41"/>
      <c r="Y71" s="1"/>
      <c r="Z71" s="1"/>
      <c r="AA71" s="1"/>
      <c r="AB71" s="1">
        <v>2</v>
      </c>
    </row>
    <row r="72" spans="1:28" ht="15.6">
      <c r="A72" s="5">
        <v>44501</v>
      </c>
      <c r="B72" s="29"/>
      <c r="C72" s="29"/>
      <c r="D72" s="7"/>
      <c r="E72" s="7"/>
      <c r="G72" s="31"/>
      <c r="H72" s="31"/>
      <c r="I72" s="31"/>
      <c r="J72" s="31"/>
      <c r="K72" s="31"/>
      <c r="L72" s="31"/>
      <c r="N72" s="20">
        <f t="shared" si="10"/>
        <v>0</v>
      </c>
      <c r="O72" s="10">
        <f t="shared" si="11"/>
        <v>3031</v>
      </c>
      <c r="P72" s="33">
        <f t="shared" si="12"/>
        <v>1</v>
      </c>
      <c r="Q72" s="36">
        <f t="shared" si="13"/>
        <v>329.9241174529858</v>
      </c>
      <c r="R72" s="34">
        <f t="shared" si="14"/>
        <v>0</v>
      </c>
      <c r="S72" s="10">
        <f t="shared" si="15"/>
        <v>3031</v>
      </c>
      <c r="T72" s="33">
        <f t="shared" si="16"/>
        <v>1</v>
      </c>
      <c r="U72" s="36">
        <f t="shared" si="17"/>
        <v>329.9241174529858</v>
      </c>
      <c r="V72" s="38">
        <f t="shared" si="18"/>
        <v>1</v>
      </c>
      <c r="W72" s="36">
        <f t="shared" si="19"/>
        <v>32.992411745298583</v>
      </c>
      <c r="X72" s="41"/>
      <c r="Y72" s="1"/>
      <c r="Z72" s="1"/>
      <c r="AA72" s="1"/>
      <c r="AB72" s="1">
        <v>2</v>
      </c>
    </row>
    <row r="73" spans="1:28" ht="15.6">
      <c r="A73" s="5">
        <v>44531</v>
      </c>
      <c r="B73" s="29"/>
      <c r="C73" s="29"/>
      <c r="D73" s="7"/>
      <c r="E73" s="7"/>
      <c r="G73" s="31"/>
      <c r="H73" s="31"/>
      <c r="I73" s="31"/>
      <c r="J73" s="31"/>
      <c r="K73" s="31"/>
      <c r="L73" s="31"/>
      <c r="N73" s="20">
        <f t="shared" ref="N73" si="20">SUM(B73:E73)</f>
        <v>0</v>
      </c>
      <c r="O73" s="10">
        <f t="shared" ref="O73" si="21">SUM(N62:N73)</f>
        <v>3031</v>
      </c>
      <c r="P73" s="33">
        <f t="shared" ref="P73" si="22">SUM(G62:H73)</f>
        <v>1</v>
      </c>
      <c r="Q73" s="36">
        <f t="shared" ref="Q73" si="23">(P73*1000000)/O73</f>
        <v>329.9241174529858</v>
      </c>
      <c r="R73" s="34">
        <f t="shared" ref="R73" si="24">SUM(B73,D73:E73)</f>
        <v>0</v>
      </c>
      <c r="S73" s="10">
        <f t="shared" ref="S73" si="25">SUM(R62:R73)</f>
        <v>3031</v>
      </c>
      <c r="T73" s="33">
        <f t="shared" ref="T73" si="26">SUM(G62:H73)</f>
        <v>1</v>
      </c>
      <c r="U73" s="36">
        <f t="shared" ref="U73" si="27">(T73*1000000)/S73</f>
        <v>329.9241174529858</v>
      </c>
      <c r="V73" s="38">
        <f t="shared" ref="V73" si="28">SUM(G62:G73)</f>
        <v>1</v>
      </c>
      <c r="W73" s="36">
        <f t="shared" ref="W73" si="29">(V73*100000)/O73</f>
        <v>32.992411745298583</v>
      </c>
      <c r="X73" s="41"/>
      <c r="Y73" s="1"/>
      <c r="Z73" s="1"/>
      <c r="AA73" s="1"/>
      <c r="AB73" s="1">
        <v>2</v>
      </c>
    </row>
  </sheetData>
  <phoneticPr fontId="9" type="noConversion"/>
  <conditionalFormatting sqref="G2:L73">
    <cfRule type="cellIs" dxfId="39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C83"/>
  <sheetViews>
    <sheetView zoomScale="70" zoomScaleNormal="70" workbookViewId="0">
      <pane ySplit="1" topLeftCell="A64" activePane="bottomLeft" state="frozen"/>
      <selection pane="bottomLeft" activeCell="P104" sqref="P104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9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  <c r="AC1" s="25" t="s">
        <v>34</v>
      </c>
    </row>
    <row r="2" spans="1:29" ht="15.6">
      <c r="A2" s="5">
        <v>42370</v>
      </c>
      <c r="B2" s="6"/>
      <c r="C2" s="6"/>
      <c r="D2" s="7">
        <f>'TMCLK I&amp;M'!E2</f>
        <v>0</v>
      </c>
      <c r="E2" s="7">
        <f>'TMCLK I&amp;M'!F2</f>
        <v>0</v>
      </c>
      <c r="F2" s="8"/>
      <c r="G2" s="31">
        <f>'TMCLK I&amp;M'!H2</f>
        <v>0</v>
      </c>
      <c r="H2" s="31">
        <f>'TMCLK I&amp;M'!I2</f>
        <v>0</v>
      </c>
      <c r="I2" s="31">
        <f>'TMCLK I&amp;M'!J2</f>
        <v>0</v>
      </c>
      <c r="J2" s="31">
        <f>'TMCLK I&amp;M'!K2</f>
        <v>0</v>
      </c>
      <c r="K2" s="31">
        <f>'TMCLK I&amp;M'!L2</f>
        <v>0</v>
      </c>
      <c r="L2" s="31">
        <f>'TMCLK I&amp;M'!M2</f>
        <v>0</v>
      </c>
      <c r="M2" s="8"/>
      <c r="N2" s="20">
        <f t="shared" ref="N2:N33" si="0">SUM(B2:E2)</f>
        <v>0</v>
      </c>
      <c r="O2" s="10">
        <f>N2</f>
        <v>0</v>
      </c>
      <c r="P2" s="33">
        <f>SUM(G2:H2)</f>
        <v>0</v>
      </c>
      <c r="Q2" s="36" t="e">
        <f t="shared" ref="Q2:Q33" si="1">(P2*1000000)/O2</f>
        <v>#DIV/0!</v>
      </c>
      <c r="R2" s="34">
        <f>SUM(B2,D2:E2)</f>
        <v>0</v>
      </c>
      <c r="S2" s="10">
        <f>R2</f>
        <v>0</v>
      </c>
      <c r="T2" s="33">
        <f>SUM(G2:H2)</f>
        <v>0</v>
      </c>
      <c r="U2" s="36" t="e">
        <f>(T2*1000000)/S2</f>
        <v>#DIV/0!</v>
      </c>
      <c r="V2" s="38">
        <f>G2</f>
        <v>0</v>
      </c>
      <c r="W2" s="36" t="e">
        <f>(V2*100000)/O2</f>
        <v>#DIV/0!</v>
      </c>
      <c r="X2" s="40"/>
      <c r="Y2" s="12"/>
      <c r="Z2" s="12"/>
      <c r="AA2" s="12"/>
      <c r="AB2" s="12"/>
      <c r="AC2" s="12"/>
    </row>
    <row r="3" spans="1:29" ht="15.6">
      <c r="A3" s="5">
        <v>42401</v>
      </c>
      <c r="B3" s="6"/>
      <c r="C3" s="6"/>
      <c r="D3" s="7">
        <f>'TMCLK I&amp;M'!E3</f>
        <v>0</v>
      </c>
      <c r="E3" s="7">
        <f>'TMCLK I&amp;M'!F3</f>
        <v>0</v>
      </c>
      <c r="F3" s="8"/>
      <c r="G3" s="31">
        <f>'TMCLK I&amp;M'!H3</f>
        <v>0</v>
      </c>
      <c r="H3" s="31">
        <f>'TMCLK I&amp;M'!I3</f>
        <v>0</v>
      </c>
      <c r="I3" s="31">
        <f>'TMCLK I&amp;M'!J3</f>
        <v>0</v>
      </c>
      <c r="J3" s="31">
        <f>'TMCLK I&amp;M'!K3</f>
        <v>0</v>
      </c>
      <c r="K3" s="31">
        <f>'TMCLK I&amp;M'!L3</f>
        <v>0</v>
      </c>
      <c r="L3" s="31">
        <f>'TMCLK I&amp;M'!M3</f>
        <v>0</v>
      </c>
      <c r="M3" s="8"/>
      <c r="N3" s="20">
        <f t="shared" si="0"/>
        <v>0</v>
      </c>
      <c r="O3" s="10">
        <f>SUM($N$2:N3)</f>
        <v>0</v>
      </c>
      <c r="P3" s="33">
        <f>SUM($G$2:H3)</f>
        <v>0</v>
      </c>
      <c r="Q3" s="36" t="e">
        <f t="shared" si="1"/>
        <v>#DIV/0!</v>
      </c>
      <c r="R3" s="34">
        <f>SUM(B3,D3:E3)</f>
        <v>0</v>
      </c>
      <c r="S3" s="10">
        <f>SUM($R$2:R3)</f>
        <v>0</v>
      </c>
      <c r="T3" s="33">
        <f>SUM($G$2:H3)</f>
        <v>0</v>
      </c>
      <c r="U3" s="36" t="e">
        <f t="shared" ref="U3:U58" si="2">(T3*1000000)/S3</f>
        <v>#DIV/0!</v>
      </c>
      <c r="V3" s="38">
        <f>SUM($G$2:G3)</f>
        <v>0</v>
      </c>
      <c r="W3" s="36" t="e">
        <f t="shared" ref="W3:W58" si="3">(V3*100000)/O3</f>
        <v>#DIV/0!</v>
      </c>
      <c r="X3" s="40"/>
      <c r="Y3" s="12"/>
      <c r="Z3" s="12"/>
      <c r="AA3" s="12"/>
      <c r="AB3" s="12"/>
      <c r="AC3" s="12"/>
    </row>
    <row r="4" spans="1:29" ht="15.6">
      <c r="A4" s="5">
        <v>42430</v>
      </c>
      <c r="B4" s="6"/>
      <c r="C4" s="6"/>
      <c r="D4" s="7">
        <f>'TMCLK I&amp;M'!E4</f>
        <v>0</v>
      </c>
      <c r="E4" s="7">
        <f>'TMCLK I&amp;M'!F4</f>
        <v>0</v>
      </c>
      <c r="F4" s="8"/>
      <c r="G4" s="31">
        <f>'TMCLK I&amp;M'!H4</f>
        <v>0</v>
      </c>
      <c r="H4" s="31">
        <f>'TMCLK I&amp;M'!I4</f>
        <v>0</v>
      </c>
      <c r="I4" s="31">
        <f>'TMCLK I&amp;M'!J4</f>
        <v>0</v>
      </c>
      <c r="J4" s="31">
        <f>'TMCLK I&amp;M'!K4</f>
        <v>0</v>
      </c>
      <c r="K4" s="31">
        <f>'TMCLK I&amp;M'!L4</f>
        <v>0</v>
      </c>
      <c r="L4" s="31">
        <f>'TMCLK I&amp;M'!M4</f>
        <v>0</v>
      </c>
      <c r="M4" s="8"/>
      <c r="N4" s="20">
        <f t="shared" si="0"/>
        <v>0</v>
      </c>
      <c r="O4" s="10">
        <f>SUM($N$2:N4)</f>
        <v>0</v>
      </c>
      <c r="P4" s="33">
        <f>SUM($G$2:H4)</f>
        <v>0</v>
      </c>
      <c r="Q4" s="36" t="e">
        <f t="shared" si="1"/>
        <v>#DIV/0!</v>
      </c>
      <c r="R4" s="34">
        <f t="shared" ref="R4:R12" si="4">SUM(B4,D4:E4)</f>
        <v>0</v>
      </c>
      <c r="S4" s="10">
        <f>SUM($R$2:R4)</f>
        <v>0</v>
      </c>
      <c r="T4" s="33">
        <f>SUM($G$2:H4)</f>
        <v>0</v>
      </c>
      <c r="U4" s="36" t="e">
        <f t="shared" si="2"/>
        <v>#DIV/0!</v>
      </c>
      <c r="V4" s="38">
        <f>SUM($G$2:G4)</f>
        <v>0</v>
      </c>
      <c r="W4" s="36" t="e">
        <f t="shared" si="3"/>
        <v>#DIV/0!</v>
      </c>
      <c r="X4" s="40"/>
      <c r="Y4" s="12"/>
      <c r="Z4" s="12"/>
      <c r="AA4" s="12"/>
      <c r="AB4" s="12"/>
      <c r="AC4" s="12"/>
    </row>
    <row r="5" spans="1:29" ht="15.6">
      <c r="A5" s="5">
        <v>42461</v>
      </c>
      <c r="B5" s="6"/>
      <c r="C5" s="6"/>
      <c r="D5" s="7">
        <f>'TMCLK I&amp;M'!E5</f>
        <v>0</v>
      </c>
      <c r="E5" s="7">
        <f>'TMCLK I&amp;M'!F5</f>
        <v>0</v>
      </c>
      <c r="F5" s="8"/>
      <c r="G5" s="31">
        <f>'TMCLK I&amp;M'!H5</f>
        <v>0</v>
      </c>
      <c r="H5" s="31">
        <f>'TMCLK I&amp;M'!I5</f>
        <v>0</v>
      </c>
      <c r="I5" s="31">
        <f>'TMCLK I&amp;M'!J5</f>
        <v>0</v>
      </c>
      <c r="J5" s="31">
        <f>'TMCLK I&amp;M'!K5</f>
        <v>0</v>
      </c>
      <c r="K5" s="31">
        <f>'TMCLK I&amp;M'!L5</f>
        <v>0</v>
      </c>
      <c r="L5" s="31">
        <f>'TMCLK I&amp;M'!M5</f>
        <v>0</v>
      </c>
      <c r="M5" s="8"/>
      <c r="N5" s="20">
        <f t="shared" si="0"/>
        <v>0</v>
      </c>
      <c r="O5" s="10">
        <f>SUM($N$2:N5)</f>
        <v>0</v>
      </c>
      <c r="P5" s="33">
        <f>SUM($G$2:H5)</f>
        <v>0</v>
      </c>
      <c r="Q5" s="36" t="e">
        <f t="shared" si="1"/>
        <v>#DIV/0!</v>
      </c>
      <c r="R5" s="34">
        <f>SUM(B5,D5:E5)</f>
        <v>0</v>
      </c>
      <c r="S5" s="10">
        <f>SUM($R$2:R5)</f>
        <v>0</v>
      </c>
      <c r="T5" s="33">
        <f>SUM($G$2:H5)</f>
        <v>0</v>
      </c>
      <c r="U5" s="36" t="e">
        <f t="shared" si="2"/>
        <v>#DIV/0!</v>
      </c>
      <c r="V5" s="38">
        <f>SUM($G$2:G5)</f>
        <v>0</v>
      </c>
      <c r="W5" s="36" t="e">
        <f t="shared" si="3"/>
        <v>#DIV/0!</v>
      </c>
      <c r="X5" s="40"/>
      <c r="Y5" s="12"/>
      <c r="Z5" s="12"/>
      <c r="AA5" s="12"/>
      <c r="AB5" s="12"/>
      <c r="AC5" s="12"/>
    </row>
    <row r="6" spans="1:29" ht="15.6">
      <c r="A6" s="5">
        <v>42491</v>
      </c>
      <c r="B6" s="6"/>
      <c r="C6" s="6"/>
      <c r="D6" s="7">
        <f>'TMCLK I&amp;M'!E6</f>
        <v>0</v>
      </c>
      <c r="E6" s="7">
        <f>'TMCLK I&amp;M'!F6</f>
        <v>0</v>
      </c>
      <c r="F6" s="8"/>
      <c r="G6" s="31">
        <f>'TMCLK I&amp;M'!H6</f>
        <v>0</v>
      </c>
      <c r="H6" s="31">
        <f>'TMCLK I&amp;M'!I6</f>
        <v>0</v>
      </c>
      <c r="I6" s="31">
        <f>'TMCLK I&amp;M'!J6</f>
        <v>0</v>
      </c>
      <c r="J6" s="31">
        <f>'TMCLK I&amp;M'!K6</f>
        <v>0</v>
      </c>
      <c r="K6" s="31">
        <f>'TMCLK I&amp;M'!L6</f>
        <v>0</v>
      </c>
      <c r="L6" s="31">
        <f>'TMCLK I&amp;M'!M6</f>
        <v>0</v>
      </c>
      <c r="M6" s="8"/>
      <c r="N6" s="20">
        <f t="shared" si="0"/>
        <v>0</v>
      </c>
      <c r="O6" s="10">
        <f>SUM($N$2:N6)</f>
        <v>0</v>
      </c>
      <c r="P6" s="33">
        <f>SUM($G$2:H6)</f>
        <v>0</v>
      </c>
      <c r="Q6" s="36" t="e">
        <f t="shared" si="1"/>
        <v>#DIV/0!</v>
      </c>
      <c r="R6" s="34">
        <f t="shared" si="4"/>
        <v>0</v>
      </c>
      <c r="S6" s="10">
        <f>SUM($R$2:R6)</f>
        <v>0</v>
      </c>
      <c r="T6" s="33">
        <f>SUM($G$2:H6)</f>
        <v>0</v>
      </c>
      <c r="U6" s="36" t="e">
        <f t="shared" si="2"/>
        <v>#DIV/0!</v>
      </c>
      <c r="V6" s="38">
        <f>SUM($G$2:G6)</f>
        <v>0</v>
      </c>
      <c r="W6" s="36" t="e">
        <f t="shared" si="3"/>
        <v>#DIV/0!</v>
      </c>
      <c r="X6" s="40"/>
      <c r="Y6" s="12"/>
      <c r="Z6" s="12"/>
      <c r="AA6" s="12"/>
      <c r="AB6" s="12"/>
      <c r="AC6" s="12"/>
    </row>
    <row r="7" spans="1:29" ht="15.6">
      <c r="A7" s="5">
        <v>42522</v>
      </c>
      <c r="B7" s="6"/>
      <c r="C7" s="6"/>
      <c r="D7" s="7">
        <f>'TMCLK I&amp;M'!E7</f>
        <v>0</v>
      </c>
      <c r="E7" s="7">
        <f>'TMCLK I&amp;M'!F7</f>
        <v>0</v>
      </c>
      <c r="F7" s="8"/>
      <c r="G7" s="31">
        <f>'TMCLK I&amp;M'!H7</f>
        <v>0</v>
      </c>
      <c r="H7" s="31">
        <f>'TMCLK I&amp;M'!I7</f>
        <v>0</v>
      </c>
      <c r="I7" s="31">
        <f>'TMCLK I&amp;M'!J7</f>
        <v>0</v>
      </c>
      <c r="J7" s="31">
        <f>'TMCLK I&amp;M'!K7</f>
        <v>0</v>
      </c>
      <c r="K7" s="31">
        <f>'TMCLK I&amp;M'!L7</f>
        <v>0</v>
      </c>
      <c r="L7" s="31">
        <f>'TMCLK I&amp;M'!M7</f>
        <v>0</v>
      </c>
      <c r="M7" s="8"/>
      <c r="N7" s="20">
        <f t="shared" si="0"/>
        <v>0</v>
      </c>
      <c r="O7" s="10">
        <f>SUM($N$2:N7)</f>
        <v>0</v>
      </c>
      <c r="P7" s="33">
        <f>SUM($G$2:H7)</f>
        <v>0</v>
      </c>
      <c r="Q7" s="36" t="e">
        <f t="shared" si="1"/>
        <v>#DIV/0!</v>
      </c>
      <c r="R7" s="34">
        <f t="shared" si="4"/>
        <v>0</v>
      </c>
      <c r="S7" s="10">
        <f>SUM($R$2:R7)</f>
        <v>0</v>
      </c>
      <c r="T7" s="33">
        <f>SUM($G$2:H7)</f>
        <v>0</v>
      </c>
      <c r="U7" s="36" t="e">
        <f t="shared" si="2"/>
        <v>#DIV/0!</v>
      </c>
      <c r="V7" s="38">
        <f>SUM($G$2:G7)</f>
        <v>0</v>
      </c>
      <c r="W7" s="36" t="e">
        <f t="shared" si="3"/>
        <v>#DIV/0!</v>
      </c>
      <c r="X7" s="40"/>
      <c r="Y7" s="12"/>
      <c r="Z7" s="12"/>
      <c r="AA7" s="12"/>
      <c r="AB7" s="12"/>
      <c r="AC7" s="12"/>
    </row>
    <row r="8" spans="1:29" ht="15.6">
      <c r="A8" s="5">
        <v>42552</v>
      </c>
      <c r="B8" s="6"/>
      <c r="C8" s="6"/>
      <c r="D8" s="7">
        <f>'TMCLK I&amp;M'!E8</f>
        <v>0</v>
      </c>
      <c r="E8" s="7">
        <f>'TMCLK I&amp;M'!F8</f>
        <v>0</v>
      </c>
      <c r="F8" s="8"/>
      <c r="G8" s="31">
        <f>'TMCLK I&amp;M'!H8</f>
        <v>0</v>
      </c>
      <c r="H8" s="31">
        <f>'TMCLK I&amp;M'!I8</f>
        <v>0</v>
      </c>
      <c r="I8" s="31">
        <f>'TMCLK I&amp;M'!J8</f>
        <v>0</v>
      </c>
      <c r="J8" s="31">
        <f>'TMCLK I&amp;M'!K8</f>
        <v>0</v>
      </c>
      <c r="K8" s="31">
        <f>'TMCLK I&amp;M'!L8</f>
        <v>0</v>
      </c>
      <c r="L8" s="31">
        <f>'TMCLK I&amp;M'!M8</f>
        <v>0</v>
      </c>
      <c r="M8" s="8"/>
      <c r="N8" s="20">
        <f t="shared" si="0"/>
        <v>0</v>
      </c>
      <c r="O8" s="10">
        <f>SUM($N$2:N8)</f>
        <v>0</v>
      </c>
      <c r="P8" s="33">
        <f>SUM($G$2:H8)</f>
        <v>0</v>
      </c>
      <c r="Q8" s="36" t="e">
        <f t="shared" si="1"/>
        <v>#DIV/0!</v>
      </c>
      <c r="R8" s="34">
        <f t="shared" si="4"/>
        <v>0</v>
      </c>
      <c r="S8" s="10">
        <f>SUM($R$2:R8)</f>
        <v>0</v>
      </c>
      <c r="T8" s="33">
        <f>SUM($G$2:H8)</f>
        <v>0</v>
      </c>
      <c r="U8" s="36" t="e">
        <f t="shared" si="2"/>
        <v>#DIV/0!</v>
      </c>
      <c r="V8" s="38">
        <f>SUM($G$2:G8)</f>
        <v>0</v>
      </c>
      <c r="W8" s="36" t="e">
        <f t="shared" si="3"/>
        <v>#DIV/0!</v>
      </c>
      <c r="X8" s="40"/>
      <c r="Y8" s="12"/>
      <c r="Z8" s="12"/>
      <c r="AA8" s="12"/>
      <c r="AB8" s="12"/>
      <c r="AC8" s="12"/>
    </row>
    <row r="9" spans="1:29" ht="15.6">
      <c r="A9" s="5">
        <v>42583</v>
      </c>
      <c r="B9" s="6"/>
      <c r="C9" s="6"/>
      <c r="D9" s="7">
        <f>'TMCLK I&amp;M'!E9</f>
        <v>0</v>
      </c>
      <c r="E9" s="7">
        <f>'TMCLK I&amp;M'!F9</f>
        <v>0</v>
      </c>
      <c r="F9" s="8"/>
      <c r="G9" s="31">
        <f>'TMCLK I&amp;M'!H9</f>
        <v>0</v>
      </c>
      <c r="H9" s="31">
        <f>'TMCLK I&amp;M'!I9</f>
        <v>0</v>
      </c>
      <c r="I9" s="31">
        <f>'TMCLK I&amp;M'!J9</f>
        <v>0</v>
      </c>
      <c r="J9" s="31">
        <f>'TMCLK I&amp;M'!K9</f>
        <v>0</v>
      </c>
      <c r="K9" s="31">
        <f>'TMCLK I&amp;M'!L9</f>
        <v>0</v>
      </c>
      <c r="L9" s="31">
        <f>'TMCLK I&amp;M'!M9</f>
        <v>0</v>
      </c>
      <c r="M9" s="8"/>
      <c r="N9" s="20">
        <f t="shared" si="0"/>
        <v>0</v>
      </c>
      <c r="O9" s="10">
        <f>SUM($N$2:N9)</f>
        <v>0</v>
      </c>
      <c r="P9" s="33">
        <f>SUM($G$2:H9)</f>
        <v>0</v>
      </c>
      <c r="Q9" s="36" t="e">
        <f t="shared" si="1"/>
        <v>#DIV/0!</v>
      </c>
      <c r="R9" s="34">
        <f t="shared" si="4"/>
        <v>0</v>
      </c>
      <c r="S9" s="10">
        <f>SUM($R$2:R9)</f>
        <v>0</v>
      </c>
      <c r="T9" s="33">
        <f>SUM($G$2:H9)</f>
        <v>0</v>
      </c>
      <c r="U9" s="36" t="e">
        <f t="shared" si="2"/>
        <v>#DIV/0!</v>
      </c>
      <c r="V9" s="38">
        <f>SUM($G$2:G9)</f>
        <v>0</v>
      </c>
      <c r="W9" s="36" t="e">
        <f t="shared" si="3"/>
        <v>#DIV/0!</v>
      </c>
      <c r="X9" s="40"/>
      <c r="Y9" s="12"/>
      <c r="Z9" s="12"/>
      <c r="AA9" s="12"/>
      <c r="AB9" s="12"/>
      <c r="AC9" s="12"/>
    </row>
    <row r="10" spans="1:29" ht="15.6">
      <c r="A10" s="5">
        <v>42614</v>
      </c>
      <c r="B10" s="6"/>
      <c r="C10" s="6"/>
      <c r="D10" s="7">
        <f>'TMCLK I&amp;M'!E10</f>
        <v>0</v>
      </c>
      <c r="E10" s="7">
        <f>'TMCLK I&amp;M'!F10</f>
        <v>0</v>
      </c>
      <c r="F10" s="8"/>
      <c r="G10" s="31">
        <f>'TMCLK I&amp;M'!H10</f>
        <v>0</v>
      </c>
      <c r="H10" s="31">
        <f>'TMCLK I&amp;M'!I10</f>
        <v>0</v>
      </c>
      <c r="I10" s="31">
        <f>'TMCLK I&amp;M'!J10</f>
        <v>0</v>
      </c>
      <c r="J10" s="31">
        <f>'TMCLK I&amp;M'!K10</f>
        <v>0</v>
      </c>
      <c r="K10" s="31">
        <f>'TMCLK I&amp;M'!L10</f>
        <v>0</v>
      </c>
      <c r="L10" s="31">
        <f>'TMCLK I&amp;M'!M10</f>
        <v>0</v>
      </c>
      <c r="M10" s="8"/>
      <c r="N10" s="20">
        <f t="shared" si="0"/>
        <v>0</v>
      </c>
      <c r="O10" s="10">
        <f>SUM($N$2:N10)</f>
        <v>0</v>
      </c>
      <c r="P10" s="33">
        <f>SUM($G$2:H10)</f>
        <v>0</v>
      </c>
      <c r="Q10" s="36" t="e">
        <f t="shared" si="1"/>
        <v>#DIV/0!</v>
      </c>
      <c r="R10" s="34">
        <f t="shared" si="4"/>
        <v>0</v>
      </c>
      <c r="S10" s="10">
        <f>SUM($R$2:R10)</f>
        <v>0</v>
      </c>
      <c r="T10" s="33">
        <f>SUM($G$2:H10)</f>
        <v>0</v>
      </c>
      <c r="U10" s="36" t="e">
        <f t="shared" si="2"/>
        <v>#DIV/0!</v>
      </c>
      <c r="V10" s="38">
        <f>SUM($G$2:G10)</f>
        <v>0</v>
      </c>
      <c r="W10" s="36" t="e">
        <f t="shared" si="3"/>
        <v>#DIV/0!</v>
      </c>
      <c r="X10" s="40"/>
      <c r="Y10" s="12"/>
      <c r="Z10" s="12"/>
      <c r="AA10" s="12"/>
      <c r="AB10" s="12"/>
      <c r="AC10" s="12"/>
    </row>
    <row r="11" spans="1:29" ht="15.6">
      <c r="A11" s="5">
        <v>42644</v>
      </c>
      <c r="B11" s="6"/>
      <c r="C11" s="6"/>
      <c r="D11" s="7">
        <f>'TMCLK I&amp;M'!E11</f>
        <v>0</v>
      </c>
      <c r="E11" s="7">
        <f>'TMCLK I&amp;M'!F11</f>
        <v>0</v>
      </c>
      <c r="F11" s="8"/>
      <c r="G11" s="31">
        <f>'TMCLK I&amp;M'!H11</f>
        <v>0</v>
      </c>
      <c r="H11" s="31">
        <f>'TMCLK I&amp;M'!I11</f>
        <v>0</v>
      </c>
      <c r="I11" s="31">
        <f>'TMCLK I&amp;M'!J11</f>
        <v>0</v>
      </c>
      <c r="J11" s="31">
        <f>'TMCLK I&amp;M'!K11</f>
        <v>0</v>
      </c>
      <c r="K11" s="31">
        <f>'TMCLK I&amp;M'!L11</f>
        <v>0</v>
      </c>
      <c r="L11" s="31">
        <f>'TMCLK I&amp;M'!M11</f>
        <v>0</v>
      </c>
      <c r="M11" s="8"/>
      <c r="N11" s="20">
        <f t="shared" si="0"/>
        <v>0</v>
      </c>
      <c r="O11" s="10">
        <f>SUM($N$2:N11)</f>
        <v>0</v>
      </c>
      <c r="P11" s="33">
        <f>SUM($G$2:H11)</f>
        <v>0</v>
      </c>
      <c r="Q11" s="36" t="e">
        <f t="shared" si="1"/>
        <v>#DIV/0!</v>
      </c>
      <c r="R11" s="34">
        <f t="shared" si="4"/>
        <v>0</v>
      </c>
      <c r="S11" s="10">
        <f>SUM($R$2:R11)</f>
        <v>0</v>
      </c>
      <c r="T11" s="33">
        <f>SUM($G$2:H11)</f>
        <v>0</v>
      </c>
      <c r="U11" s="36" t="e">
        <f t="shared" si="2"/>
        <v>#DIV/0!</v>
      </c>
      <c r="V11" s="38">
        <f>SUM($G$2:G11)</f>
        <v>0</v>
      </c>
      <c r="W11" s="36" t="e">
        <f t="shared" si="3"/>
        <v>#DIV/0!</v>
      </c>
      <c r="X11" s="40"/>
      <c r="Y11" s="12"/>
      <c r="Z11" s="12"/>
      <c r="AA11" s="12"/>
      <c r="AB11" s="12"/>
      <c r="AC11" s="12"/>
    </row>
    <row r="12" spans="1:29" ht="15.6">
      <c r="A12" s="5">
        <v>42675</v>
      </c>
      <c r="B12" s="6"/>
      <c r="C12" s="6"/>
      <c r="D12" s="7">
        <f>'TMCLK I&amp;M'!E12</f>
        <v>0</v>
      </c>
      <c r="E12" s="7">
        <f>'TMCLK I&amp;M'!F12</f>
        <v>0</v>
      </c>
      <c r="F12" s="8"/>
      <c r="G12" s="31">
        <f>'TMCLK I&amp;M'!H12</f>
        <v>0</v>
      </c>
      <c r="H12" s="31">
        <f>'TMCLK I&amp;M'!I12</f>
        <v>0</v>
      </c>
      <c r="I12" s="31">
        <f>'TMCLK I&amp;M'!J12</f>
        <v>0</v>
      </c>
      <c r="J12" s="31">
        <f>'TMCLK I&amp;M'!K12</f>
        <v>0</v>
      </c>
      <c r="K12" s="31">
        <f>'TMCLK I&amp;M'!L12</f>
        <v>0</v>
      </c>
      <c r="L12" s="31">
        <f>'TMCLK I&amp;M'!M12</f>
        <v>0</v>
      </c>
      <c r="M12" s="8"/>
      <c r="N12" s="20">
        <f t="shared" si="0"/>
        <v>0</v>
      </c>
      <c r="O12" s="10">
        <f>SUM($N$2:N12)</f>
        <v>0</v>
      </c>
      <c r="P12" s="33">
        <f>SUM($G$2:H12)</f>
        <v>0</v>
      </c>
      <c r="Q12" s="36" t="e">
        <f t="shared" si="1"/>
        <v>#DIV/0!</v>
      </c>
      <c r="R12" s="34">
        <f t="shared" si="4"/>
        <v>0</v>
      </c>
      <c r="S12" s="10">
        <f>SUM($R$2:R12)</f>
        <v>0</v>
      </c>
      <c r="T12" s="33">
        <f>SUM($G$2:H12)</f>
        <v>0</v>
      </c>
      <c r="U12" s="36" t="e">
        <f t="shared" si="2"/>
        <v>#DIV/0!</v>
      </c>
      <c r="V12" s="38">
        <f>SUM($G$2:G12)</f>
        <v>0</v>
      </c>
      <c r="W12" s="36" t="e">
        <f t="shared" si="3"/>
        <v>#DIV/0!</v>
      </c>
      <c r="X12" s="40"/>
      <c r="Y12" s="12"/>
      <c r="Z12" s="12"/>
      <c r="AA12" s="12"/>
      <c r="AB12" s="12"/>
      <c r="AC12" s="12"/>
    </row>
    <row r="13" spans="1:29" ht="15.6">
      <c r="A13" s="5">
        <v>42705</v>
      </c>
      <c r="B13" s="22">
        <v>1920</v>
      </c>
      <c r="C13" s="22">
        <v>480</v>
      </c>
      <c r="D13" s="7">
        <f>'TMCLK I&amp;M'!E13</f>
        <v>0</v>
      </c>
      <c r="E13" s="7">
        <f>'TMCLK I&amp;M'!F13</f>
        <v>480</v>
      </c>
      <c r="F13" s="8"/>
      <c r="G13" s="31">
        <f>'TMCLK I&amp;M'!H13</f>
        <v>0</v>
      </c>
      <c r="H13" s="31">
        <f>'TMCLK I&amp;M'!I13</f>
        <v>0</v>
      </c>
      <c r="I13" s="31">
        <f>'TMCLK I&amp;M'!J13</f>
        <v>0</v>
      </c>
      <c r="J13" s="31">
        <f>'TMCLK I&amp;M'!K13</f>
        <v>0</v>
      </c>
      <c r="K13" s="31">
        <f>'TMCLK I&amp;M'!L13</f>
        <v>0</v>
      </c>
      <c r="L13" s="31">
        <f>'TMCLK I&amp;M'!M13</f>
        <v>0</v>
      </c>
      <c r="M13" s="8"/>
      <c r="N13" s="20">
        <f t="shared" si="0"/>
        <v>2880</v>
      </c>
      <c r="O13" s="10">
        <f>SUM($N$2:N13)</f>
        <v>2880</v>
      </c>
      <c r="P13" s="33">
        <f>SUM($G$2:H13)</f>
        <v>0</v>
      </c>
      <c r="Q13" s="36">
        <f t="shared" si="1"/>
        <v>0</v>
      </c>
      <c r="R13" s="34">
        <f t="shared" ref="R13:R58" si="5">SUM(B13,D13:E13)</f>
        <v>2400</v>
      </c>
      <c r="S13" s="10">
        <f>SUM($R$2:R13)</f>
        <v>2400</v>
      </c>
      <c r="T13" s="33">
        <f>SUM($G$2:H13)</f>
        <v>0</v>
      </c>
      <c r="U13" s="36">
        <f t="shared" si="2"/>
        <v>0</v>
      </c>
      <c r="V13" s="38">
        <f>SUM($G$2:G13)</f>
        <v>0</v>
      </c>
      <c r="W13" s="36">
        <f t="shared" si="3"/>
        <v>0</v>
      </c>
      <c r="X13" s="40"/>
      <c r="Y13" s="12"/>
      <c r="Z13" s="12"/>
      <c r="AA13" s="12"/>
      <c r="AB13" s="12"/>
      <c r="AC13" s="12"/>
    </row>
    <row r="14" spans="1:29" ht="15.6">
      <c r="A14" s="5">
        <v>42736</v>
      </c>
      <c r="B14" s="22">
        <v>1760</v>
      </c>
      <c r="C14" s="22">
        <v>440</v>
      </c>
      <c r="D14" s="7">
        <f>'TMCLK I&amp;M'!E14</f>
        <v>0</v>
      </c>
      <c r="E14" s="7">
        <f>'TMCLK I&amp;M'!F14</f>
        <v>440</v>
      </c>
      <c r="F14" s="8"/>
      <c r="G14" s="31">
        <f>'TMCLK I&amp;M'!H14</f>
        <v>0</v>
      </c>
      <c r="H14" s="31">
        <f>'TMCLK I&amp;M'!I14</f>
        <v>0</v>
      </c>
      <c r="I14" s="31">
        <f>'TMCLK I&amp;M'!J14</f>
        <v>0</v>
      </c>
      <c r="J14" s="31">
        <f>'TMCLK I&amp;M'!K14</f>
        <v>0</v>
      </c>
      <c r="K14" s="31">
        <f>'TMCLK I&amp;M'!L14</f>
        <v>0</v>
      </c>
      <c r="L14" s="31">
        <f>'TMCLK I&amp;M'!M14</f>
        <v>0</v>
      </c>
      <c r="M14" s="8"/>
      <c r="N14" s="20">
        <f t="shared" si="0"/>
        <v>2640</v>
      </c>
      <c r="O14" s="10">
        <f t="shared" ref="O14:O58" si="6">SUM(N3:N14)</f>
        <v>5520</v>
      </c>
      <c r="P14" s="33">
        <f>SUM(G3:H14)</f>
        <v>0</v>
      </c>
      <c r="Q14" s="36">
        <f t="shared" si="1"/>
        <v>0</v>
      </c>
      <c r="R14" s="34">
        <f t="shared" si="5"/>
        <v>2200</v>
      </c>
      <c r="S14" s="10">
        <f>SUM(R3:R14)</f>
        <v>4600</v>
      </c>
      <c r="T14" s="33">
        <f>SUM(G3:H14)</f>
        <v>0</v>
      </c>
      <c r="U14" s="36">
        <f t="shared" si="2"/>
        <v>0</v>
      </c>
      <c r="V14" s="38">
        <f>SUM(G3:G14)</f>
        <v>0</v>
      </c>
      <c r="W14" s="36">
        <f t="shared" si="3"/>
        <v>0</v>
      </c>
      <c r="X14" s="40">
        <v>4.25</v>
      </c>
      <c r="Y14" s="12"/>
      <c r="Z14" s="12"/>
      <c r="AA14" s="12"/>
      <c r="AB14" s="12"/>
      <c r="AC14" s="12"/>
    </row>
    <row r="15" spans="1:29" ht="15.6">
      <c r="A15" s="5">
        <v>42767</v>
      </c>
      <c r="B15" s="22">
        <v>1840</v>
      </c>
      <c r="C15" s="22">
        <v>460</v>
      </c>
      <c r="D15" s="7">
        <f>'TMCLK I&amp;M'!E15</f>
        <v>0</v>
      </c>
      <c r="E15" s="7">
        <f>'TMCLK I&amp;M'!F15</f>
        <v>460</v>
      </c>
      <c r="F15" s="8"/>
      <c r="G15" s="31">
        <f>'TMCLK I&amp;M'!H15</f>
        <v>0</v>
      </c>
      <c r="H15" s="31">
        <f>'TMCLK I&amp;M'!I15</f>
        <v>0</v>
      </c>
      <c r="I15" s="31">
        <f>'TMCLK I&amp;M'!J15</f>
        <v>0</v>
      </c>
      <c r="J15" s="31">
        <f>'TMCLK I&amp;M'!K15</f>
        <v>0</v>
      </c>
      <c r="K15" s="31">
        <f>'TMCLK I&amp;M'!L15</f>
        <v>0</v>
      </c>
      <c r="L15" s="31">
        <f>'TMCLK I&amp;M'!M15</f>
        <v>0</v>
      </c>
      <c r="M15" s="8"/>
      <c r="N15" s="20">
        <f t="shared" si="0"/>
        <v>2760</v>
      </c>
      <c r="O15" s="10">
        <f t="shared" si="6"/>
        <v>8280</v>
      </c>
      <c r="P15" s="33">
        <f t="shared" ref="P15:P57" si="7">SUM(G4:H15)</f>
        <v>0</v>
      </c>
      <c r="Q15" s="36">
        <f t="shared" si="1"/>
        <v>0</v>
      </c>
      <c r="R15" s="34">
        <f t="shared" si="5"/>
        <v>2300</v>
      </c>
      <c r="S15" s="10">
        <f t="shared" ref="S15:S57" si="8">SUM(R4:R15)</f>
        <v>6900</v>
      </c>
      <c r="T15" s="33">
        <f t="shared" ref="T15:T58" si="9">SUM(G4:H15)</f>
        <v>0</v>
      </c>
      <c r="U15" s="36">
        <f t="shared" si="2"/>
        <v>0</v>
      </c>
      <c r="V15" s="38">
        <f t="shared" ref="V15:V58" si="10">SUM(G4:G15)</f>
        <v>0</v>
      </c>
      <c r="W15" s="36">
        <f t="shared" si="3"/>
        <v>0</v>
      </c>
      <c r="X15" s="40">
        <v>4.25</v>
      </c>
      <c r="Y15" s="12"/>
      <c r="Z15" s="12"/>
      <c r="AA15" s="12"/>
      <c r="AB15" s="12"/>
      <c r="AC15" s="12"/>
    </row>
    <row r="16" spans="1:29" ht="15.6">
      <c r="A16" s="5">
        <v>42795</v>
      </c>
      <c r="B16" s="22">
        <v>2080</v>
      </c>
      <c r="C16" s="22">
        <v>520</v>
      </c>
      <c r="D16" s="7">
        <f>'TMCLK I&amp;M'!E16</f>
        <v>0</v>
      </c>
      <c r="E16" s="7">
        <f>'TMCLK I&amp;M'!F16</f>
        <v>1040</v>
      </c>
      <c r="F16" s="8"/>
      <c r="G16" s="31">
        <f>'TMCLK I&amp;M'!H16</f>
        <v>0</v>
      </c>
      <c r="H16" s="31">
        <f>'TMCLK I&amp;M'!I16</f>
        <v>0</v>
      </c>
      <c r="I16" s="31">
        <f>'TMCLK I&amp;M'!J16</f>
        <v>0</v>
      </c>
      <c r="J16" s="31">
        <f>'TMCLK I&amp;M'!K16</f>
        <v>0</v>
      </c>
      <c r="K16" s="31">
        <f>'TMCLK I&amp;M'!L16</f>
        <v>0</v>
      </c>
      <c r="L16" s="31">
        <f>'TMCLK I&amp;M'!M16</f>
        <v>0</v>
      </c>
      <c r="M16" s="8"/>
      <c r="N16" s="20">
        <f t="shared" si="0"/>
        <v>3640</v>
      </c>
      <c r="O16" s="10">
        <f t="shared" si="6"/>
        <v>11920</v>
      </c>
      <c r="P16" s="33">
        <f t="shared" si="7"/>
        <v>0</v>
      </c>
      <c r="Q16" s="36">
        <f t="shared" si="1"/>
        <v>0</v>
      </c>
      <c r="R16" s="34">
        <f t="shared" si="5"/>
        <v>3120</v>
      </c>
      <c r="S16" s="10">
        <f t="shared" si="8"/>
        <v>10020</v>
      </c>
      <c r="T16" s="33">
        <f t="shared" si="9"/>
        <v>0</v>
      </c>
      <c r="U16" s="36">
        <f t="shared" si="2"/>
        <v>0</v>
      </c>
      <c r="V16" s="38">
        <f t="shared" si="10"/>
        <v>0</v>
      </c>
      <c r="W16" s="36">
        <f t="shared" si="3"/>
        <v>0</v>
      </c>
      <c r="X16" s="40">
        <v>4.25</v>
      </c>
      <c r="Y16" s="12"/>
      <c r="Z16" s="12"/>
      <c r="AA16" s="12"/>
      <c r="AB16" s="12"/>
      <c r="AC16" s="12"/>
    </row>
    <row r="17" spans="1:29" ht="15.6">
      <c r="A17" s="5">
        <v>42826</v>
      </c>
      <c r="B17" s="22">
        <v>1360</v>
      </c>
      <c r="C17" s="22">
        <v>340</v>
      </c>
      <c r="D17" s="7">
        <f>'TMCLK I&amp;M'!E17</f>
        <v>0</v>
      </c>
      <c r="E17" s="7">
        <f>'TMCLK I&amp;M'!F17</f>
        <v>0</v>
      </c>
      <c r="F17" s="8"/>
      <c r="G17" s="31">
        <f>'TMCLK I&amp;M'!H17</f>
        <v>0</v>
      </c>
      <c r="H17" s="31">
        <f>'TMCLK I&amp;M'!I17</f>
        <v>0</v>
      </c>
      <c r="I17" s="31">
        <f>'TMCLK I&amp;M'!J17</f>
        <v>0</v>
      </c>
      <c r="J17" s="31">
        <f>'TMCLK I&amp;M'!K17</f>
        <v>0</v>
      </c>
      <c r="K17" s="31">
        <f>'TMCLK I&amp;M'!L17</f>
        <v>0</v>
      </c>
      <c r="L17" s="31">
        <f>'TMCLK I&amp;M'!M17</f>
        <v>0</v>
      </c>
      <c r="M17" s="8"/>
      <c r="N17" s="20">
        <f t="shared" si="0"/>
        <v>1700</v>
      </c>
      <c r="O17" s="10">
        <f t="shared" si="6"/>
        <v>13620</v>
      </c>
      <c r="P17" s="33">
        <f t="shared" si="7"/>
        <v>0</v>
      </c>
      <c r="Q17" s="36">
        <f t="shared" si="1"/>
        <v>0</v>
      </c>
      <c r="R17" s="34">
        <f t="shared" si="5"/>
        <v>1360</v>
      </c>
      <c r="S17" s="10">
        <f t="shared" si="8"/>
        <v>11380</v>
      </c>
      <c r="T17" s="33">
        <f t="shared" si="9"/>
        <v>0</v>
      </c>
      <c r="U17" s="36">
        <f t="shared" si="2"/>
        <v>0</v>
      </c>
      <c r="V17" s="38">
        <f t="shared" si="10"/>
        <v>0</v>
      </c>
      <c r="W17" s="36">
        <f t="shared" si="3"/>
        <v>0</v>
      </c>
      <c r="X17" s="40">
        <v>4.25</v>
      </c>
      <c r="Y17" s="12"/>
      <c r="Z17" s="12"/>
      <c r="AA17" s="12"/>
      <c r="AB17" s="12"/>
      <c r="AC17" s="12"/>
    </row>
    <row r="18" spans="1:29" ht="15.6">
      <c r="A18" s="5">
        <v>42856</v>
      </c>
      <c r="B18" s="22">
        <v>1360</v>
      </c>
      <c r="C18" s="22">
        <v>340</v>
      </c>
      <c r="D18" s="7">
        <f>'TMCLK I&amp;M'!E18</f>
        <v>0</v>
      </c>
      <c r="E18" s="7">
        <f>'TMCLK I&amp;M'!F18</f>
        <v>0</v>
      </c>
      <c r="F18" s="8"/>
      <c r="G18" s="31">
        <f>'TMCLK I&amp;M'!H18</f>
        <v>0</v>
      </c>
      <c r="H18" s="31">
        <f>'TMCLK I&amp;M'!I18</f>
        <v>0</v>
      </c>
      <c r="I18" s="31">
        <f>'TMCLK I&amp;M'!J18</f>
        <v>0</v>
      </c>
      <c r="J18" s="31">
        <f>'TMCLK I&amp;M'!K18</f>
        <v>0</v>
      </c>
      <c r="K18" s="31">
        <f>'TMCLK I&amp;M'!L18</f>
        <v>0</v>
      </c>
      <c r="L18" s="31">
        <f>'TMCLK I&amp;M'!M18</f>
        <v>0</v>
      </c>
      <c r="M18" s="8"/>
      <c r="N18" s="20">
        <f t="shared" si="0"/>
        <v>1700</v>
      </c>
      <c r="O18" s="10">
        <f t="shared" si="6"/>
        <v>15320</v>
      </c>
      <c r="P18" s="33">
        <f t="shared" si="7"/>
        <v>0</v>
      </c>
      <c r="Q18" s="36">
        <f t="shared" si="1"/>
        <v>0</v>
      </c>
      <c r="R18" s="34">
        <f t="shared" si="5"/>
        <v>1360</v>
      </c>
      <c r="S18" s="10">
        <f t="shared" si="8"/>
        <v>12740</v>
      </c>
      <c r="T18" s="33">
        <f t="shared" si="9"/>
        <v>0</v>
      </c>
      <c r="U18" s="36">
        <f t="shared" si="2"/>
        <v>0</v>
      </c>
      <c r="V18" s="38">
        <f t="shared" si="10"/>
        <v>0</v>
      </c>
      <c r="W18" s="36">
        <f t="shared" si="3"/>
        <v>0</v>
      </c>
      <c r="X18" s="40">
        <v>4.25</v>
      </c>
      <c r="Y18" s="12"/>
      <c r="Z18" s="12"/>
      <c r="AA18" s="12"/>
      <c r="AB18" s="12"/>
      <c r="AC18" s="12"/>
    </row>
    <row r="19" spans="1:29" ht="15.6">
      <c r="A19" s="5">
        <v>42887</v>
      </c>
      <c r="B19" s="22">
        <v>2912</v>
      </c>
      <c r="C19" s="22">
        <v>728</v>
      </c>
      <c r="D19" s="7">
        <f>'TMCLK I&amp;M'!E19</f>
        <v>0</v>
      </c>
      <c r="E19" s="7">
        <f>'TMCLK I&amp;M'!F19</f>
        <v>0</v>
      </c>
      <c r="F19" s="8"/>
      <c r="G19" s="31">
        <f>'TMCLK I&amp;M'!H19</f>
        <v>0</v>
      </c>
      <c r="H19" s="31">
        <f>'TMCLK I&amp;M'!I19</f>
        <v>0</v>
      </c>
      <c r="I19" s="31">
        <f>'TMCLK I&amp;M'!J19</f>
        <v>0</v>
      </c>
      <c r="J19" s="31">
        <f>'TMCLK I&amp;M'!K19</f>
        <v>0</v>
      </c>
      <c r="K19" s="31">
        <f>'TMCLK I&amp;M'!L19</f>
        <v>0</v>
      </c>
      <c r="L19" s="31">
        <f>'TMCLK I&amp;M'!M19</f>
        <v>0</v>
      </c>
      <c r="M19" s="8"/>
      <c r="N19" s="20">
        <f t="shared" si="0"/>
        <v>3640</v>
      </c>
      <c r="O19" s="10">
        <f t="shared" si="6"/>
        <v>18960</v>
      </c>
      <c r="P19" s="33">
        <f t="shared" si="7"/>
        <v>0</v>
      </c>
      <c r="Q19" s="36">
        <f t="shared" si="1"/>
        <v>0</v>
      </c>
      <c r="R19" s="34">
        <f t="shared" si="5"/>
        <v>2912</v>
      </c>
      <c r="S19" s="10">
        <f t="shared" si="8"/>
        <v>15652</v>
      </c>
      <c r="T19" s="33">
        <f t="shared" si="9"/>
        <v>0</v>
      </c>
      <c r="U19" s="36">
        <f t="shared" si="2"/>
        <v>0</v>
      </c>
      <c r="V19" s="38">
        <f t="shared" si="10"/>
        <v>0</v>
      </c>
      <c r="W19" s="36">
        <f t="shared" si="3"/>
        <v>0</v>
      </c>
      <c r="X19" s="40">
        <v>4.25</v>
      </c>
      <c r="Y19" s="12"/>
      <c r="Z19" s="12"/>
      <c r="AA19" s="12"/>
      <c r="AB19" s="12"/>
      <c r="AC19" s="12"/>
    </row>
    <row r="20" spans="1:29" ht="15.6">
      <c r="A20" s="5">
        <v>42917</v>
      </c>
      <c r="B20" s="22">
        <v>2246.4</v>
      </c>
      <c r="C20" s="22">
        <v>561.6</v>
      </c>
      <c r="D20" s="7">
        <f>'TMCLK I&amp;M'!E20</f>
        <v>0</v>
      </c>
      <c r="E20" s="7">
        <f>'TMCLK I&amp;M'!F20</f>
        <v>0</v>
      </c>
      <c r="F20" s="8"/>
      <c r="G20" s="31">
        <f>'TMCLK I&amp;M'!H20</f>
        <v>0</v>
      </c>
      <c r="H20" s="31">
        <f>'TMCLK I&amp;M'!I20</f>
        <v>0</v>
      </c>
      <c r="I20" s="31">
        <f>'TMCLK I&amp;M'!J20</f>
        <v>0</v>
      </c>
      <c r="J20" s="31">
        <f>'TMCLK I&amp;M'!K20</f>
        <v>0</v>
      </c>
      <c r="K20" s="31">
        <f>'TMCLK I&amp;M'!L20</f>
        <v>0</v>
      </c>
      <c r="L20" s="31">
        <f>'TMCLK I&amp;M'!M20</f>
        <v>0</v>
      </c>
      <c r="M20" s="8"/>
      <c r="N20" s="20">
        <f t="shared" si="0"/>
        <v>2808</v>
      </c>
      <c r="O20" s="10">
        <f t="shared" si="6"/>
        <v>21768</v>
      </c>
      <c r="P20" s="33">
        <f t="shared" si="7"/>
        <v>0</v>
      </c>
      <c r="Q20" s="36">
        <f t="shared" si="1"/>
        <v>0</v>
      </c>
      <c r="R20" s="34">
        <f t="shared" si="5"/>
        <v>2246.4</v>
      </c>
      <c r="S20" s="10">
        <f t="shared" si="8"/>
        <v>17898.400000000001</v>
      </c>
      <c r="T20" s="33">
        <f t="shared" si="9"/>
        <v>0</v>
      </c>
      <c r="U20" s="36">
        <f t="shared" si="2"/>
        <v>0</v>
      </c>
      <c r="V20" s="38">
        <f t="shared" si="10"/>
        <v>0</v>
      </c>
      <c r="W20" s="36">
        <f t="shared" si="3"/>
        <v>0</v>
      </c>
      <c r="X20" s="40">
        <v>4.25</v>
      </c>
      <c r="Y20" s="12"/>
      <c r="Z20" s="12"/>
      <c r="AA20" s="12"/>
      <c r="AB20" s="12"/>
      <c r="AC20" s="12"/>
    </row>
    <row r="21" spans="1:29" ht="15.6">
      <c r="A21" s="5">
        <v>42948</v>
      </c>
      <c r="B21" s="22">
        <v>2808</v>
      </c>
      <c r="C21" s="22">
        <v>702</v>
      </c>
      <c r="D21" s="7">
        <f>'TMCLK I&amp;M'!E21</f>
        <v>0</v>
      </c>
      <c r="E21" s="7">
        <f>'TMCLK I&amp;M'!F21</f>
        <v>0</v>
      </c>
      <c r="F21" s="8"/>
      <c r="G21" s="31">
        <f>'TMCLK I&amp;M'!H21</f>
        <v>0</v>
      </c>
      <c r="H21" s="31">
        <f>'TMCLK I&amp;M'!I21</f>
        <v>0</v>
      </c>
      <c r="I21" s="31">
        <f>'TMCLK I&amp;M'!J21</f>
        <v>1</v>
      </c>
      <c r="J21" s="31">
        <f>'TMCLK I&amp;M'!K21</f>
        <v>0</v>
      </c>
      <c r="K21" s="31">
        <f>'TMCLK I&amp;M'!L21</f>
        <v>0</v>
      </c>
      <c r="L21" s="31">
        <f>'TMCLK I&amp;M'!M21</f>
        <v>0</v>
      </c>
      <c r="M21" s="8"/>
      <c r="N21" s="20">
        <f t="shared" si="0"/>
        <v>3510</v>
      </c>
      <c r="O21" s="10">
        <f t="shared" si="6"/>
        <v>25278</v>
      </c>
      <c r="P21" s="33">
        <f>SUM(G10:H21)</f>
        <v>0</v>
      </c>
      <c r="Q21" s="36">
        <f t="shared" si="1"/>
        <v>0</v>
      </c>
      <c r="R21" s="34">
        <f t="shared" si="5"/>
        <v>2808</v>
      </c>
      <c r="S21" s="10">
        <f t="shared" si="8"/>
        <v>20706.400000000001</v>
      </c>
      <c r="T21" s="33">
        <f t="shared" si="9"/>
        <v>0</v>
      </c>
      <c r="U21" s="36">
        <f t="shared" si="2"/>
        <v>0</v>
      </c>
      <c r="V21" s="38">
        <f t="shared" si="10"/>
        <v>0</v>
      </c>
      <c r="W21" s="36">
        <f t="shared" si="3"/>
        <v>0</v>
      </c>
      <c r="X21" s="40">
        <v>4.25</v>
      </c>
      <c r="Y21" s="12"/>
      <c r="Z21" s="12"/>
      <c r="AA21" s="12"/>
      <c r="AB21" s="12"/>
      <c r="AC21" s="12"/>
    </row>
    <row r="22" spans="1:29" ht="15.6">
      <c r="A22" s="5">
        <v>42979</v>
      </c>
      <c r="B22" s="22">
        <v>2912</v>
      </c>
      <c r="C22" s="22">
        <v>728</v>
      </c>
      <c r="D22" s="7">
        <f>'TMCLK I&amp;M'!E22</f>
        <v>0</v>
      </c>
      <c r="E22" s="7">
        <f>'TMCLK I&amp;M'!F22</f>
        <v>0</v>
      </c>
      <c r="F22" s="8"/>
      <c r="G22" s="31">
        <f>'TMCLK I&amp;M'!H22</f>
        <v>0</v>
      </c>
      <c r="H22" s="31">
        <f>'TMCLK I&amp;M'!I22</f>
        <v>0</v>
      </c>
      <c r="I22" s="31">
        <f>'TMCLK I&amp;M'!J22</f>
        <v>0</v>
      </c>
      <c r="J22" s="31">
        <f>'TMCLK I&amp;M'!K22</f>
        <v>0</v>
      </c>
      <c r="K22" s="31">
        <f>'TMCLK I&amp;M'!L22</f>
        <v>0</v>
      </c>
      <c r="L22" s="31">
        <f>'TMCLK I&amp;M'!M22</f>
        <v>0</v>
      </c>
      <c r="M22" s="8"/>
      <c r="N22" s="20">
        <f t="shared" si="0"/>
        <v>3640</v>
      </c>
      <c r="O22" s="10">
        <f t="shared" si="6"/>
        <v>28918</v>
      </c>
      <c r="P22" s="33">
        <f>SUM(G11:H22)</f>
        <v>0</v>
      </c>
      <c r="Q22" s="36">
        <f t="shared" si="1"/>
        <v>0</v>
      </c>
      <c r="R22" s="34">
        <f t="shared" si="5"/>
        <v>2912</v>
      </c>
      <c r="S22" s="10">
        <f t="shared" si="8"/>
        <v>23618.400000000001</v>
      </c>
      <c r="T22" s="33">
        <f t="shared" si="9"/>
        <v>0</v>
      </c>
      <c r="U22" s="36">
        <f t="shared" si="2"/>
        <v>0</v>
      </c>
      <c r="V22" s="38">
        <f t="shared" si="10"/>
        <v>0</v>
      </c>
      <c r="W22" s="36">
        <f t="shared" si="3"/>
        <v>0</v>
      </c>
      <c r="X22" s="40">
        <v>4.25</v>
      </c>
      <c r="Y22" s="12"/>
      <c r="Z22" s="12"/>
      <c r="AA22" s="12"/>
      <c r="AB22" s="12"/>
      <c r="AC22" s="12"/>
    </row>
    <row r="23" spans="1:29" ht="15.6">
      <c r="A23" s="5">
        <v>43009</v>
      </c>
      <c r="B23" s="22">
        <v>2912</v>
      </c>
      <c r="C23" s="22">
        <v>728</v>
      </c>
      <c r="D23" s="7">
        <f>'TMCLK I&amp;M'!E23</f>
        <v>0</v>
      </c>
      <c r="E23" s="7">
        <f>'TMCLK I&amp;M'!F23</f>
        <v>0</v>
      </c>
      <c r="F23" s="8"/>
      <c r="G23" s="31">
        <f>'TMCLK I&amp;M'!H23</f>
        <v>0</v>
      </c>
      <c r="H23" s="31">
        <f>'TMCLK I&amp;M'!I23</f>
        <v>0</v>
      </c>
      <c r="I23" s="31">
        <f>'TMCLK I&amp;M'!J23</f>
        <v>0</v>
      </c>
      <c r="J23" s="31">
        <f>'TMCLK I&amp;M'!K23</f>
        <v>0</v>
      </c>
      <c r="K23" s="31">
        <f>'TMCLK I&amp;M'!L23</f>
        <v>0</v>
      </c>
      <c r="L23" s="31">
        <f>'TMCLK I&amp;M'!M23</f>
        <v>0</v>
      </c>
      <c r="M23" s="8"/>
      <c r="N23" s="20">
        <f t="shared" si="0"/>
        <v>3640</v>
      </c>
      <c r="O23" s="10">
        <f t="shared" si="6"/>
        <v>32558</v>
      </c>
      <c r="P23" s="33">
        <f t="shared" si="7"/>
        <v>0</v>
      </c>
      <c r="Q23" s="36">
        <f t="shared" si="1"/>
        <v>0</v>
      </c>
      <c r="R23" s="34">
        <f t="shared" si="5"/>
        <v>2912</v>
      </c>
      <c r="S23" s="10">
        <f t="shared" si="8"/>
        <v>26530.400000000001</v>
      </c>
      <c r="T23" s="33">
        <f t="shared" si="9"/>
        <v>0</v>
      </c>
      <c r="U23" s="36">
        <f t="shared" si="2"/>
        <v>0</v>
      </c>
      <c r="V23" s="38">
        <f t="shared" si="10"/>
        <v>0</v>
      </c>
      <c r="W23" s="36">
        <f t="shared" si="3"/>
        <v>0</v>
      </c>
      <c r="X23" s="40">
        <v>4.25</v>
      </c>
      <c r="Y23" s="12"/>
      <c r="Z23" s="12"/>
      <c r="AA23" s="12"/>
      <c r="AB23" s="12"/>
      <c r="AC23" s="12"/>
    </row>
    <row r="24" spans="1:29" ht="15.6">
      <c r="A24" s="5">
        <v>43040</v>
      </c>
      <c r="B24" s="22">
        <v>2912</v>
      </c>
      <c r="C24" s="22">
        <v>728</v>
      </c>
      <c r="D24" s="7">
        <f>'TMCLK I&amp;M'!E24</f>
        <v>0</v>
      </c>
      <c r="E24" s="7">
        <f>'TMCLK I&amp;M'!F24</f>
        <v>0</v>
      </c>
      <c r="F24" s="8"/>
      <c r="G24" s="31">
        <f>'TMCLK I&amp;M'!H24</f>
        <v>0</v>
      </c>
      <c r="H24" s="31">
        <f>'TMCLK I&amp;M'!I24</f>
        <v>0</v>
      </c>
      <c r="I24" s="31">
        <f>'TMCLK I&amp;M'!J24</f>
        <v>0</v>
      </c>
      <c r="J24" s="31">
        <f>'TMCLK I&amp;M'!K24</f>
        <v>0</v>
      </c>
      <c r="K24" s="31">
        <f>'TMCLK I&amp;M'!L24</f>
        <v>0</v>
      </c>
      <c r="L24" s="31">
        <f>'TMCLK I&amp;M'!M24</f>
        <v>0</v>
      </c>
      <c r="M24" s="8"/>
      <c r="N24" s="20">
        <f t="shared" si="0"/>
        <v>3640</v>
      </c>
      <c r="O24" s="10">
        <f t="shared" si="6"/>
        <v>36198</v>
      </c>
      <c r="P24" s="33">
        <f t="shared" si="7"/>
        <v>0</v>
      </c>
      <c r="Q24" s="36">
        <f t="shared" si="1"/>
        <v>0</v>
      </c>
      <c r="R24" s="34">
        <f t="shared" si="5"/>
        <v>2912</v>
      </c>
      <c r="S24" s="10">
        <f t="shared" si="8"/>
        <v>29442.400000000001</v>
      </c>
      <c r="T24" s="33">
        <f t="shared" si="9"/>
        <v>0</v>
      </c>
      <c r="U24" s="36">
        <f t="shared" si="2"/>
        <v>0</v>
      </c>
      <c r="V24" s="38">
        <f t="shared" si="10"/>
        <v>0</v>
      </c>
      <c r="W24" s="36">
        <f t="shared" si="3"/>
        <v>0</v>
      </c>
      <c r="X24" s="40">
        <v>4.25</v>
      </c>
      <c r="Y24" s="12"/>
      <c r="Z24" s="12"/>
      <c r="AA24" s="12"/>
      <c r="AB24" s="12"/>
      <c r="AC24" s="12"/>
    </row>
    <row r="25" spans="1:29" ht="15.6">
      <c r="A25" s="5">
        <v>43070</v>
      </c>
      <c r="B25" s="22">
        <v>1996.8000000000002</v>
      </c>
      <c r="C25" s="22">
        <v>499.20000000000005</v>
      </c>
      <c r="D25" s="7">
        <f>'TMCLK I&amp;M'!E25</f>
        <v>0</v>
      </c>
      <c r="E25" s="7">
        <f>'TMCLK I&amp;M'!F25</f>
        <v>0</v>
      </c>
      <c r="F25" s="8"/>
      <c r="G25" s="31">
        <f>'TMCLK I&amp;M'!H25</f>
        <v>0</v>
      </c>
      <c r="H25" s="31">
        <f>'TMCLK I&amp;M'!I25</f>
        <v>0</v>
      </c>
      <c r="I25" s="31">
        <f>'TMCLK I&amp;M'!J25</f>
        <v>0</v>
      </c>
      <c r="J25" s="31">
        <f>'TMCLK I&amp;M'!K25</f>
        <v>0</v>
      </c>
      <c r="K25" s="31">
        <f>'TMCLK I&amp;M'!L25</f>
        <v>0</v>
      </c>
      <c r="L25" s="31">
        <f>'TMCLK I&amp;M'!M25</f>
        <v>0</v>
      </c>
      <c r="M25" s="8"/>
      <c r="N25" s="20">
        <f t="shared" si="0"/>
        <v>2496</v>
      </c>
      <c r="O25" s="10">
        <f t="shared" si="6"/>
        <v>35814</v>
      </c>
      <c r="P25" s="33">
        <f t="shared" si="7"/>
        <v>0</v>
      </c>
      <c r="Q25" s="36">
        <f t="shared" si="1"/>
        <v>0</v>
      </c>
      <c r="R25" s="34">
        <f t="shared" si="5"/>
        <v>1996.8000000000002</v>
      </c>
      <c r="S25" s="10">
        <f t="shared" si="8"/>
        <v>29039.200000000001</v>
      </c>
      <c r="T25" s="33">
        <f t="shared" si="9"/>
        <v>0</v>
      </c>
      <c r="U25" s="36">
        <f t="shared" si="2"/>
        <v>0</v>
      </c>
      <c r="V25" s="38">
        <f t="shared" si="10"/>
        <v>0</v>
      </c>
      <c r="W25" s="36">
        <f t="shared" si="3"/>
        <v>0</v>
      </c>
      <c r="X25" s="40">
        <v>4.25</v>
      </c>
      <c r="Y25" s="12"/>
      <c r="Z25" s="12"/>
      <c r="AA25" s="12"/>
      <c r="AB25" s="12"/>
      <c r="AC25" s="12"/>
    </row>
    <row r="26" spans="1:29" ht="15.6">
      <c r="A26" s="5">
        <v>43101</v>
      </c>
      <c r="B26" s="22">
        <v>1996.8000000000002</v>
      </c>
      <c r="C26" s="22">
        <v>499.20000000000005</v>
      </c>
      <c r="D26" s="7">
        <f>'TMCLK I&amp;M'!E26</f>
        <v>0</v>
      </c>
      <c r="E26" s="7">
        <f>'TMCLK I&amp;M'!F26</f>
        <v>0</v>
      </c>
      <c r="F26" s="8"/>
      <c r="G26" s="31">
        <f>'TMCLK I&amp;M'!H26</f>
        <v>0</v>
      </c>
      <c r="H26" s="31">
        <f>'TMCLK I&amp;M'!I26</f>
        <v>0</v>
      </c>
      <c r="I26" s="31">
        <f>'TMCLK I&amp;M'!J26</f>
        <v>0</v>
      </c>
      <c r="J26" s="31">
        <f>'TMCLK I&amp;M'!K26</f>
        <v>0</v>
      </c>
      <c r="K26" s="31">
        <f>'TMCLK I&amp;M'!L26</f>
        <v>0</v>
      </c>
      <c r="L26" s="31">
        <f>'TMCLK I&amp;M'!M26</f>
        <v>0</v>
      </c>
      <c r="M26" s="8"/>
      <c r="N26" s="20">
        <f t="shared" si="0"/>
        <v>2496</v>
      </c>
      <c r="O26" s="10">
        <f t="shared" si="6"/>
        <v>35670</v>
      </c>
      <c r="P26" s="33">
        <f t="shared" si="7"/>
        <v>0</v>
      </c>
      <c r="Q26" s="36">
        <f t="shared" si="1"/>
        <v>0</v>
      </c>
      <c r="R26" s="34">
        <f t="shared" si="5"/>
        <v>1996.8000000000002</v>
      </c>
      <c r="S26" s="10">
        <f t="shared" si="8"/>
        <v>28836</v>
      </c>
      <c r="T26" s="33">
        <f t="shared" si="9"/>
        <v>0</v>
      </c>
      <c r="U26" s="36">
        <f t="shared" si="2"/>
        <v>0</v>
      </c>
      <c r="V26" s="38">
        <f t="shared" si="10"/>
        <v>0</v>
      </c>
      <c r="W26" s="36">
        <f t="shared" si="3"/>
        <v>0</v>
      </c>
      <c r="X26" s="40"/>
      <c r="Y26" s="12">
        <v>4</v>
      </c>
      <c r="Z26" s="12"/>
      <c r="AA26" s="12"/>
      <c r="AB26" s="12"/>
      <c r="AC26" s="12"/>
    </row>
    <row r="27" spans="1:29" ht="15.6">
      <c r="A27" s="5">
        <v>43132</v>
      </c>
      <c r="B27" s="22">
        <v>1996.8000000000002</v>
      </c>
      <c r="C27" s="22">
        <v>499.20000000000005</v>
      </c>
      <c r="D27" s="7">
        <f>'TMCLK I&amp;M'!E27</f>
        <v>0</v>
      </c>
      <c r="E27" s="7">
        <f>'TMCLK I&amp;M'!F27</f>
        <v>0</v>
      </c>
      <c r="F27" s="8"/>
      <c r="G27" s="31">
        <f>'TMCLK I&amp;M'!H27</f>
        <v>0</v>
      </c>
      <c r="H27" s="31">
        <f>'TMCLK I&amp;M'!I27</f>
        <v>0</v>
      </c>
      <c r="I27" s="31">
        <f>'TMCLK I&amp;M'!J27</f>
        <v>0</v>
      </c>
      <c r="J27" s="31">
        <f>'TMCLK I&amp;M'!K27</f>
        <v>0</v>
      </c>
      <c r="K27" s="31">
        <f>'TMCLK I&amp;M'!L27</f>
        <v>0</v>
      </c>
      <c r="L27" s="31">
        <f>'TMCLK I&amp;M'!M27</f>
        <v>0</v>
      </c>
      <c r="M27" s="8"/>
      <c r="N27" s="20">
        <f t="shared" si="0"/>
        <v>2496</v>
      </c>
      <c r="O27" s="10">
        <f t="shared" si="6"/>
        <v>35406</v>
      </c>
      <c r="P27" s="33">
        <f t="shared" si="7"/>
        <v>0</v>
      </c>
      <c r="Q27" s="36">
        <f t="shared" si="1"/>
        <v>0</v>
      </c>
      <c r="R27" s="34">
        <f t="shared" si="5"/>
        <v>1996.8000000000002</v>
      </c>
      <c r="S27" s="10">
        <f t="shared" si="8"/>
        <v>28532.799999999999</v>
      </c>
      <c r="T27" s="33">
        <f t="shared" si="9"/>
        <v>0</v>
      </c>
      <c r="U27" s="36">
        <f t="shared" si="2"/>
        <v>0</v>
      </c>
      <c r="V27" s="38">
        <f t="shared" si="10"/>
        <v>0</v>
      </c>
      <c r="W27" s="36">
        <f t="shared" si="3"/>
        <v>0</v>
      </c>
      <c r="X27" s="40"/>
      <c r="Y27" s="12">
        <v>4</v>
      </c>
      <c r="Z27" s="12"/>
      <c r="AA27" s="12"/>
      <c r="AB27" s="12"/>
      <c r="AC27" s="12"/>
    </row>
    <row r="28" spans="1:29" ht="15.6">
      <c r="A28" s="5">
        <v>43160</v>
      </c>
      <c r="B28" s="22">
        <v>1996.8000000000002</v>
      </c>
      <c r="C28" s="22">
        <v>499.20000000000005</v>
      </c>
      <c r="D28" s="7">
        <f>'TMCLK I&amp;M'!E28</f>
        <v>0</v>
      </c>
      <c r="E28" s="7">
        <f>'TMCLK I&amp;M'!F28</f>
        <v>0</v>
      </c>
      <c r="F28" s="8"/>
      <c r="G28" s="31">
        <f>'TMCLK I&amp;M'!H28</f>
        <v>0</v>
      </c>
      <c r="H28" s="31">
        <f>'TMCLK I&amp;M'!I28</f>
        <v>0</v>
      </c>
      <c r="I28" s="31">
        <f>'TMCLK I&amp;M'!J28</f>
        <v>0</v>
      </c>
      <c r="J28" s="31">
        <f>'TMCLK I&amp;M'!K28</f>
        <v>0</v>
      </c>
      <c r="K28" s="31">
        <f>'TMCLK I&amp;M'!L28</f>
        <v>0</v>
      </c>
      <c r="L28" s="31">
        <f>'TMCLK I&amp;M'!M28</f>
        <v>0</v>
      </c>
      <c r="M28" s="8"/>
      <c r="N28" s="20">
        <f t="shared" si="0"/>
        <v>2496</v>
      </c>
      <c r="O28" s="10">
        <f t="shared" si="6"/>
        <v>34262</v>
      </c>
      <c r="P28" s="33">
        <f t="shared" si="7"/>
        <v>0</v>
      </c>
      <c r="Q28" s="36">
        <f t="shared" si="1"/>
        <v>0</v>
      </c>
      <c r="R28" s="34">
        <f t="shared" si="5"/>
        <v>1996.8000000000002</v>
      </c>
      <c r="S28" s="10">
        <f t="shared" si="8"/>
        <v>27409.599999999999</v>
      </c>
      <c r="T28" s="33">
        <f t="shared" si="9"/>
        <v>0</v>
      </c>
      <c r="U28" s="36">
        <f t="shared" si="2"/>
        <v>0</v>
      </c>
      <c r="V28" s="38">
        <f t="shared" si="10"/>
        <v>0</v>
      </c>
      <c r="W28" s="36">
        <f t="shared" si="3"/>
        <v>0</v>
      </c>
      <c r="X28" s="40"/>
      <c r="Y28" s="12">
        <v>4</v>
      </c>
      <c r="Z28" s="12"/>
      <c r="AA28" s="12"/>
      <c r="AB28" s="12"/>
      <c r="AC28" s="12"/>
    </row>
    <row r="29" spans="1:29" ht="15.6">
      <c r="A29" s="5">
        <v>43191</v>
      </c>
      <c r="B29" s="22">
        <v>2152.8000000000002</v>
      </c>
      <c r="C29" s="22">
        <v>538.20000000000005</v>
      </c>
      <c r="D29" s="7">
        <f>'TMCLK I&amp;M'!E29</f>
        <v>0</v>
      </c>
      <c r="E29" s="7">
        <f>'TMCLK I&amp;M'!F29</f>
        <v>0</v>
      </c>
      <c r="F29" s="8"/>
      <c r="G29" s="31">
        <f>'TMCLK I&amp;M'!H29</f>
        <v>0</v>
      </c>
      <c r="H29" s="31">
        <f>'TMCLK I&amp;M'!I29</f>
        <v>0</v>
      </c>
      <c r="I29" s="31">
        <f>'TMCLK I&amp;M'!J29</f>
        <v>0</v>
      </c>
      <c r="J29" s="31">
        <f>'TMCLK I&amp;M'!K29</f>
        <v>0</v>
      </c>
      <c r="K29" s="31">
        <f>'TMCLK I&amp;M'!L29</f>
        <v>0</v>
      </c>
      <c r="L29" s="31">
        <f>'TMCLK I&amp;M'!M29</f>
        <v>0</v>
      </c>
      <c r="M29" s="8"/>
      <c r="N29" s="20">
        <f t="shared" si="0"/>
        <v>2691</v>
      </c>
      <c r="O29" s="10">
        <f t="shared" si="6"/>
        <v>35253</v>
      </c>
      <c r="P29" s="33">
        <f t="shared" si="7"/>
        <v>0</v>
      </c>
      <c r="Q29" s="36">
        <f t="shared" si="1"/>
        <v>0</v>
      </c>
      <c r="R29" s="34">
        <f t="shared" si="5"/>
        <v>2152.8000000000002</v>
      </c>
      <c r="S29" s="10">
        <f t="shared" si="8"/>
        <v>28202.399999999998</v>
      </c>
      <c r="T29" s="33">
        <f t="shared" si="9"/>
        <v>0</v>
      </c>
      <c r="U29" s="36">
        <f t="shared" si="2"/>
        <v>0</v>
      </c>
      <c r="V29" s="38">
        <f t="shared" si="10"/>
        <v>0</v>
      </c>
      <c r="W29" s="36">
        <f t="shared" si="3"/>
        <v>0</v>
      </c>
      <c r="X29" s="40"/>
      <c r="Y29" s="12">
        <v>4</v>
      </c>
      <c r="Z29" s="12"/>
      <c r="AA29" s="12"/>
      <c r="AB29" s="12"/>
      <c r="AC29" s="12"/>
    </row>
    <row r="30" spans="1:29" ht="15.6">
      <c r="A30" s="5">
        <v>43221</v>
      </c>
      <c r="B30" s="22">
        <v>1248</v>
      </c>
      <c r="C30" s="22">
        <v>312</v>
      </c>
      <c r="D30" s="7">
        <f>'TMCLK I&amp;M'!E30</f>
        <v>0</v>
      </c>
      <c r="E30" s="7">
        <f>'TMCLK I&amp;M'!F30</f>
        <v>520</v>
      </c>
      <c r="F30" s="8"/>
      <c r="G30" s="31">
        <f>'TMCLK I&amp;M'!H30</f>
        <v>0</v>
      </c>
      <c r="H30" s="31">
        <f>'TMCLK I&amp;M'!I30</f>
        <v>0</v>
      </c>
      <c r="I30" s="31">
        <f>'TMCLK I&amp;M'!J30</f>
        <v>0</v>
      </c>
      <c r="J30" s="31">
        <f>'TMCLK I&amp;M'!K30</f>
        <v>0</v>
      </c>
      <c r="K30" s="31">
        <f>'TMCLK I&amp;M'!L30</f>
        <v>0</v>
      </c>
      <c r="L30" s="31">
        <f>'TMCLK I&amp;M'!M30</f>
        <v>0</v>
      </c>
      <c r="M30" s="8"/>
      <c r="N30" s="20">
        <f t="shared" si="0"/>
        <v>2080</v>
      </c>
      <c r="O30" s="10">
        <f t="shared" si="6"/>
        <v>35633</v>
      </c>
      <c r="P30" s="33">
        <f t="shared" si="7"/>
        <v>0</v>
      </c>
      <c r="Q30" s="36">
        <f t="shared" si="1"/>
        <v>0</v>
      </c>
      <c r="R30" s="34">
        <f t="shared" si="5"/>
        <v>1768</v>
      </c>
      <c r="S30" s="10">
        <f t="shared" si="8"/>
        <v>28610.399999999998</v>
      </c>
      <c r="T30" s="33">
        <f t="shared" si="9"/>
        <v>0</v>
      </c>
      <c r="U30" s="36">
        <f t="shared" si="2"/>
        <v>0</v>
      </c>
      <c r="V30" s="38">
        <f t="shared" si="10"/>
        <v>0</v>
      </c>
      <c r="W30" s="36">
        <f t="shared" si="3"/>
        <v>0</v>
      </c>
      <c r="X30" s="40"/>
      <c r="Y30" s="12">
        <v>4</v>
      </c>
      <c r="Z30" s="12"/>
      <c r="AA30" s="12"/>
      <c r="AB30" s="12"/>
      <c r="AC30" s="12"/>
    </row>
    <row r="31" spans="1:29" ht="15.6">
      <c r="A31" s="5">
        <v>43252</v>
      </c>
      <c r="B31" s="22">
        <v>1996.8000000000002</v>
      </c>
      <c r="C31" s="22">
        <v>499.20000000000005</v>
      </c>
      <c r="D31" s="7">
        <f>'TMCLK I&amp;M'!E31</f>
        <v>0</v>
      </c>
      <c r="E31" s="7">
        <f>'TMCLK I&amp;M'!F31</f>
        <v>0</v>
      </c>
      <c r="F31" s="8"/>
      <c r="G31" s="31">
        <f>'TMCLK I&amp;M'!H31</f>
        <v>0</v>
      </c>
      <c r="H31" s="31">
        <f>'TMCLK I&amp;M'!I31</f>
        <v>0</v>
      </c>
      <c r="I31" s="31">
        <f>'TMCLK I&amp;M'!J31</f>
        <v>0</v>
      </c>
      <c r="J31" s="31">
        <f>'TMCLK I&amp;M'!K31</f>
        <v>0</v>
      </c>
      <c r="K31" s="31">
        <f>'TMCLK I&amp;M'!L31</f>
        <v>0</v>
      </c>
      <c r="L31" s="31">
        <f>'TMCLK I&amp;M'!M31</f>
        <v>0</v>
      </c>
      <c r="M31" s="8"/>
      <c r="N31" s="20">
        <f t="shared" si="0"/>
        <v>2496</v>
      </c>
      <c r="O31" s="10">
        <f t="shared" si="6"/>
        <v>34489</v>
      </c>
      <c r="P31" s="33">
        <f t="shared" si="7"/>
        <v>0</v>
      </c>
      <c r="Q31" s="36">
        <f t="shared" si="1"/>
        <v>0</v>
      </c>
      <c r="R31" s="34">
        <f t="shared" si="5"/>
        <v>1996.8000000000002</v>
      </c>
      <c r="S31" s="10">
        <f t="shared" si="8"/>
        <v>27695.199999999997</v>
      </c>
      <c r="T31" s="33">
        <f t="shared" si="9"/>
        <v>0</v>
      </c>
      <c r="U31" s="36">
        <f t="shared" si="2"/>
        <v>0</v>
      </c>
      <c r="V31" s="38">
        <f t="shared" si="10"/>
        <v>0</v>
      </c>
      <c r="W31" s="36">
        <f t="shared" si="3"/>
        <v>0</v>
      </c>
      <c r="X31" s="40"/>
      <c r="Y31" s="12">
        <v>4</v>
      </c>
      <c r="Z31" s="12"/>
      <c r="AA31" s="12"/>
      <c r="AB31" s="12"/>
      <c r="AC31" s="12"/>
    </row>
    <row r="32" spans="1:29" ht="15.6">
      <c r="A32" s="5">
        <v>43282</v>
      </c>
      <c r="B32" s="22">
        <v>1996.8000000000002</v>
      </c>
      <c r="C32" s="22">
        <v>499.20000000000005</v>
      </c>
      <c r="D32" s="7">
        <f>'TMCLK I&amp;M'!E32</f>
        <v>0</v>
      </c>
      <c r="E32" s="7">
        <f>'TMCLK I&amp;M'!F32</f>
        <v>0</v>
      </c>
      <c r="F32" s="8"/>
      <c r="G32" s="31">
        <f>'TMCLK I&amp;M'!H32</f>
        <v>0</v>
      </c>
      <c r="H32" s="31">
        <f>'TMCLK I&amp;M'!I32</f>
        <v>0</v>
      </c>
      <c r="I32" s="31">
        <f>'TMCLK I&amp;M'!J32</f>
        <v>0</v>
      </c>
      <c r="J32" s="31">
        <f>'TMCLK I&amp;M'!K32</f>
        <v>0</v>
      </c>
      <c r="K32" s="31">
        <f>'TMCLK I&amp;M'!L32</f>
        <v>0</v>
      </c>
      <c r="L32" s="31">
        <f>'TMCLK I&amp;M'!M32</f>
        <v>0</v>
      </c>
      <c r="M32" s="8"/>
      <c r="N32" s="20">
        <f t="shared" si="0"/>
        <v>2496</v>
      </c>
      <c r="O32" s="10">
        <f t="shared" si="6"/>
        <v>34177</v>
      </c>
      <c r="P32" s="33">
        <f t="shared" si="7"/>
        <v>0</v>
      </c>
      <c r="Q32" s="36">
        <f t="shared" si="1"/>
        <v>0</v>
      </c>
      <c r="R32" s="34">
        <f t="shared" si="5"/>
        <v>1996.8000000000002</v>
      </c>
      <c r="S32" s="10">
        <f t="shared" si="8"/>
        <v>27445.599999999995</v>
      </c>
      <c r="T32" s="33">
        <f t="shared" si="9"/>
        <v>0</v>
      </c>
      <c r="U32" s="36">
        <f t="shared" si="2"/>
        <v>0</v>
      </c>
      <c r="V32" s="38">
        <f t="shared" si="10"/>
        <v>0</v>
      </c>
      <c r="W32" s="36">
        <f t="shared" si="3"/>
        <v>0</v>
      </c>
      <c r="X32" s="40"/>
      <c r="Y32" s="12">
        <v>4</v>
      </c>
      <c r="Z32" s="12"/>
      <c r="AA32" s="12"/>
      <c r="AB32" s="12"/>
      <c r="AC32" s="12"/>
    </row>
    <row r="33" spans="1:29" ht="15.6">
      <c r="A33" s="5">
        <v>43313</v>
      </c>
      <c r="B33" s="22">
        <v>2433.6</v>
      </c>
      <c r="C33" s="22">
        <v>608.4</v>
      </c>
      <c r="D33" s="7">
        <f>'TMCLK I&amp;M'!E33</f>
        <v>0</v>
      </c>
      <c r="E33" s="7">
        <f>'TMCLK I&amp;M'!F33</f>
        <v>0</v>
      </c>
      <c r="F33" s="8"/>
      <c r="G33" s="31">
        <f>'TMCLK I&amp;M'!H33</f>
        <v>0</v>
      </c>
      <c r="H33" s="31">
        <f>'TMCLK I&amp;M'!I33</f>
        <v>0</v>
      </c>
      <c r="I33" s="31">
        <f>'TMCLK I&amp;M'!J33</f>
        <v>0</v>
      </c>
      <c r="J33" s="31">
        <f>'TMCLK I&amp;M'!K33</f>
        <v>0</v>
      </c>
      <c r="K33" s="31">
        <f>'TMCLK I&amp;M'!L33</f>
        <v>0</v>
      </c>
      <c r="L33" s="31">
        <f>'TMCLK I&amp;M'!M33</f>
        <v>0</v>
      </c>
      <c r="M33" s="8"/>
      <c r="N33" s="20">
        <f t="shared" si="0"/>
        <v>3042</v>
      </c>
      <c r="O33" s="10">
        <f t="shared" si="6"/>
        <v>33709</v>
      </c>
      <c r="P33" s="33">
        <f t="shared" si="7"/>
        <v>0</v>
      </c>
      <c r="Q33" s="36">
        <f t="shared" si="1"/>
        <v>0</v>
      </c>
      <c r="R33" s="34">
        <f t="shared" si="5"/>
        <v>2433.6</v>
      </c>
      <c r="S33" s="10">
        <f t="shared" si="8"/>
        <v>27071.199999999993</v>
      </c>
      <c r="T33" s="33">
        <f t="shared" si="9"/>
        <v>0</v>
      </c>
      <c r="U33" s="36">
        <f t="shared" si="2"/>
        <v>0</v>
      </c>
      <c r="V33" s="38">
        <f t="shared" si="10"/>
        <v>0</v>
      </c>
      <c r="W33" s="36">
        <f t="shared" si="3"/>
        <v>0</v>
      </c>
      <c r="X33" s="40"/>
      <c r="Y33" s="12">
        <v>4</v>
      </c>
      <c r="Z33" s="12"/>
      <c r="AA33" s="12"/>
      <c r="AB33" s="12"/>
      <c r="AC33" s="12"/>
    </row>
    <row r="34" spans="1:29" ht="15.6">
      <c r="A34" s="5">
        <v>43344</v>
      </c>
      <c r="B34" s="22">
        <v>1735.2</v>
      </c>
      <c r="C34" s="22">
        <v>433.8</v>
      </c>
      <c r="D34" s="7">
        <f>'TMCLK I&amp;M'!E34</f>
        <v>0</v>
      </c>
      <c r="E34" s="7">
        <f>'TMCLK I&amp;M'!F34</f>
        <v>0</v>
      </c>
      <c r="G34" s="31">
        <f>'TMCLK I&amp;M'!H34</f>
        <v>0</v>
      </c>
      <c r="H34" s="31">
        <f>'TMCLK I&amp;M'!I34</f>
        <v>0</v>
      </c>
      <c r="I34" s="31">
        <f>'TMCLK I&amp;M'!J34</f>
        <v>0</v>
      </c>
      <c r="J34" s="31">
        <f>'TMCLK I&amp;M'!K34</f>
        <v>0</v>
      </c>
      <c r="K34" s="31">
        <f>'TMCLK I&amp;M'!L34</f>
        <v>0</v>
      </c>
      <c r="L34" s="31">
        <f>'TMCLK I&amp;M'!M34</f>
        <v>0</v>
      </c>
      <c r="N34" s="20">
        <f t="shared" ref="N34:N58" si="11">SUM(B34:E34)</f>
        <v>2169</v>
      </c>
      <c r="O34" s="10">
        <f t="shared" si="6"/>
        <v>32238</v>
      </c>
      <c r="P34" s="33">
        <f t="shared" si="7"/>
        <v>0</v>
      </c>
      <c r="Q34" s="36">
        <f t="shared" ref="Q34:Q58" si="12">(P34*1000000)/O34</f>
        <v>0</v>
      </c>
      <c r="R34" s="34">
        <f t="shared" si="5"/>
        <v>1735.2</v>
      </c>
      <c r="S34" s="10">
        <f t="shared" si="8"/>
        <v>25894.399999999998</v>
      </c>
      <c r="T34" s="33">
        <f t="shared" si="9"/>
        <v>0</v>
      </c>
      <c r="U34" s="36">
        <f t="shared" si="2"/>
        <v>0</v>
      </c>
      <c r="V34" s="38">
        <f t="shared" si="10"/>
        <v>0</v>
      </c>
      <c r="W34" s="36">
        <f t="shared" si="3"/>
        <v>0</v>
      </c>
      <c r="X34" s="41"/>
      <c r="Y34" s="1">
        <v>4</v>
      </c>
      <c r="Z34" s="1"/>
      <c r="AA34" s="1"/>
      <c r="AB34" s="1"/>
      <c r="AC34" s="1"/>
    </row>
    <row r="35" spans="1:29" ht="15.6">
      <c r="A35" s="5">
        <v>43374</v>
      </c>
      <c r="B35" s="22">
        <v>1800</v>
      </c>
      <c r="C35" s="22">
        <v>450</v>
      </c>
      <c r="D35" s="7">
        <f>'TMCLK I&amp;M'!E35</f>
        <v>0</v>
      </c>
      <c r="E35" s="7">
        <f>'TMCLK I&amp;M'!F35</f>
        <v>0</v>
      </c>
      <c r="G35" s="31">
        <f>'TMCLK I&amp;M'!H35</f>
        <v>0</v>
      </c>
      <c r="H35" s="31">
        <f>'TMCLK I&amp;M'!I35</f>
        <v>0</v>
      </c>
      <c r="I35" s="31">
        <f>'TMCLK I&amp;M'!J35</f>
        <v>0</v>
      </c>
      <c r="J35" s="31">
        <f>'TMCLK I&amp;M'!K35</f>
        <v>0</v>
      </c>
      <c r="K35" s="31">
        <f>'TMCLK I&amp;M'!L35</f>
        <v>0</v>
      </c>
      <c r="L35" s="31">
        <f>'TMCLK I&amp;M'!M35</f>
        <v>0</v>
      </c>
      <c r="N35" s="20">
        <f t="shared" si="11"/>
        <v>2250</v>
      </c>
      <c r="O35" s="10">
        <f t="shared" si="6"/>
        <v>30848</v>
      </c>
      <c r="P35" s="33">
        <f t="shared" si="7"/>
        <v>0</v>
      </c>
      <c r="Q35" s="36">
        <f t="shared" si="12"/>
        <v>0</v>
      </c>
      <c r="R35" s="34">
        <f t="shared" si="5"/>
        <v>1800</v>
      </c>
      <c r="S35" s="10">
        <f t="shared" si="8"/>
        <v>24782.399999999998</v>
      </c>
      <c r="T35" s="33">
        <f t="shared" si="9"/>
        <v>0</v>
      </c>
      <c r="U35" s="36">
        <f t="shared" si="2"/>
        <v>0</v>
      </c>
      <c r="V35" s="38">
        <f t="shared" si="10"/>
        <v>0</v>
      </c>
      <c r="W35" s="36">
        <f t="shared" si="3"/>
        <v>0</v>
      </c>
      <c r="X35" s="41"/>
      <c r="Y35" s="1">
        <v>4</v>
      </c>
      <c r="Z35" s="1"/>
      <c r="AA35" s="1"/>
      <c r="AB35" s="1"/>
      <c r="AC35" s="1"/>
    </row>
    <row r="36" spans="1:29" ht="15.6">
      <c r="A36" s="5">
        <v>43405</v>
      </c>
      <c r="B36" s="22">
        <v>1800</v>
      </c>
      <c r="C36" s="22">
        <v>450</v>
      </c>
      <c r="D36" s="7">
        <f>'TMCLK I&amp;M'!E36</f>
        <v>0</v>
      </c>
      <c r="E36" s="7">
        <f>'TMCLK I&amp;M'!F36</f>
        <v>0</v>
      </c>
      <c r="G36" s="31">
        <f>'TMCLK I&amp;M'!H36</f>
        <v>0</v>
      </c>
      <c r="H36" s="31">
        <f>'TMCLK I&amp;M'!I36</f>
        <v>0</v>
      </c>
      <c r="I36" s="31">
        <f>'TMCLK I&amp;M'!J36</f>
        <v>0</v>
      </c>
      <c r="J36" s="31">
        <f>'TMCLK I&amp;M'!K36</f>
        <v>0</v>
      </c>
      <c r="K36" s="31">
        <f>'TMCLK I&amp;M'!L36</f>
        <v>0</v>
      </c>
      <c r="L36" s="31">
        <f>'TMCLK I&amp;M'!M36</f>
        <v>0</v>
      </c>
      <c r="N36" s="20">
        <f t="shared" si="11"/>
        <v>2250</v>
      </c>
      <c r="O36" s="10">
        <f t="shared" si="6"/>
        <v>29458</v>
      </c>
      <c r="P36" s="33">
        <f t="shared" si="7"/>
        <v>0</v>
      </c>
      <c r="Q36" s="36">
        <f t="shared" si="12"/>
        <v>0</v>
      </c>
      <c r="R36" s="34">
        <f t="shared" si="5"/>
        <v>1800</v>
      </c>
      <c r="S36" s="10">
        <f t="shared" si="8"/>
        <v>23670.399999999998</v>
      </c>
      <c r="T36" s="33">
        <f t="shared" si="9"/>
        <v>0</v>
      </c>
      <c r="U36" s="36">
        <f t="shared" si="2"/>
        <v>0</v>
      </c>
      <c r="V36" s="38">
        <f t="shared" si="10"/>
        <v>0</v>
      </c>
      <c r="W36" s="36">
        <f t="shared" si="3"/>
        <v>0</v>
      </c>
      <c r="X36" s="41"/>
      <c r="Y36" s="1">
        <v>4</v>
      </c>
      <c r="Z36" s="1"/>
      <c r="AA36" s="1"/>
      <c r="AB36" s="1"/>
      <c r="AC36" s="1"/>
    </row>
    <row r="37" spans="1:29" ht="15.6">
      <c r="A37" s="5">
        <v>43435</v>
      </c>
      <c r="B37" s="22">
        <v>1728</v>
      </c>
      <c r="C37" s="22">
        <v>432</v>
      </c>
      <c r="D37" s="7">
        <f>'TMCLK I&amp;M'!E37</f>
        <v>0</v>
      </c>
      <c r="E37" s="7">
        <f>'TMCLK I&amp;M'!F37</f>
        <v>0</v>
      </c>
      <c r="G37" s="31">
        <f>'TMCLK I&amp;M'!H37</f>
        <v>0</v>
      </c>
      <c r="H37" s="31">
        <f>'TMCLK I&amp;M'!I37</f>
        <v>0</v>
      </c>
      <c r="I37" s="31">
        <f>'TMCLK I&amp;M'!J37</f>
        <v>0</v>
      </c>
      <c r="J37" s="31">
        <f>'TMCLK I&amp;M'!K37</f>
        <v>0</v>
      </c>
      <c r="K37" s="31">
        <f>'TMCLK I&amp;M'!L37</f>
        <v>0</v>
      </c>
      <c r="L37" s="31">
        <f>'TMCLK I&amp;M'!M37</f>
        <v>0</v>
      </c>
      <c r="N37" s="20">
        <f t="shared" si="11"/>
        <v>2160</v>
      </c>
      <c r="O37" s="10">
        <f t="shared" si="6"/>
        <v>29122</v>
      </c>
      <c r="P37" s="33">
        <f t="shared" si="7"/>
        <v>0</v>
      </c>
      <c r="Q37" s="36">
        <f t="shared" si="12"/>
        <v>0</v>
      </c>
      <c r="R37" s="34">
        <f t="shared" si="5"/>
        <v>1728</v>
      </c>
      <c r="S37" s="10">
        <f t="shared" si="8"/>
        <v>23401.599999999999</v>
      </c>
      <c r="T37" s="33">
        <f t="shared" si="9"/>
        <v>0</v>
      </c>
      <c r="U37" s="36">
        <f t="shared" si="2"/>
        <v>0</v>
      </c>
      <c r="V37" s="38">
        <f t="shared" si="10"/>
        <v>0</v>
      </c>
      <c r="W37" s="36">
        <f t="shared" si="3"/>
        <v>0</v>
      </c>
      <c r="X37" s="41"/>
      <c r="Y37" s="1">
        <v>4</v>
      </c>
      <c r="Z37" s="1"/>
      <c r="AA37" s="1"/>
      <c r="AB37" s="1"/>
      <c r="AC37" s="1"/>
    </row>
    <row r="38" spans="1:29" ht="15.6">
      <c r="A38" s="5">
        <v>43466</v>
      </c>
      <c r="B38" s="22">
        <v>1800</v>
      </c>
      <c r="C38" s="22">
        <v>450</v>
      </c>
      <c r="D38" s="7">
        <f>'TMCLK I&amp;M'!E38</f>
        <v>0</v>
      </c>
      <c r="E38" s="7">
        <f>'TMCLK I&amp;M'!F38</f>
        <v>0</v>
      </c>
      <c r="G38" s="31">
        <f>'TMCLK I&amp;M'!H38</f>
        <v>0</v>
      </c>
      <c r="H38" s="31">
        <f>'TMCLK I&amp;M'!I38</f>
        <v>0</v>
      </c>
      <c r="I38" s="31">
        <f>'TMCLK I&amp;M'!J38</f>
        <v>0</v>
      </c>
      <c r="J38" s="31">
        <f>'TMCLK I&amp;M'!K38</f>
        <v>0</v>
      </c>
      <c r="K38" s="31">
        <f>'TMCLK I&amp;M'!L38</f>
        <v>0</v>
      </c>
      <c r="L38" s="31">
        <f>'TMCLK I&amp;M'!M38</f>
        <v>0</v>
      </c>
      <c r="N38" s="20">
        <f t="shared" si="11"/>
        <v>2250</v>
      </c>
      <c r="O38" s="10">
        <f t="shared" si="6"/>
        <v>28876</v>
      </c>
      <c r="P38" s="33">
        <f t="shared" si="7"/>
        <v>0</v>
      </c>
      <c r="Q38" s="36">
        <f t="shared" si="12"/>
        <v>0</v>
      </c>
      <c r="R38" s="34">
        <f t="shared" si="5"/>
        <v>1800</v>
      </c>
      <c r="S38" s="10">
        <f t="shared" si="8"/>
        <v>23204.800000000003</v>
      </c>
      <c r="T38" s="33">
        <f t="shared" si="9"/>
        <v>0</v>
      </c>
      <c r="U38" s="36">
        <f t="shared" si="2"/>
        <v>0</v>
      </c>
      <c r="V38" s="38">
        <f t="shared" si="10"/>
        <v>0</v>
      </c>
      <c r="W38" s="36">
        <f t="shared" si="3"/>
        <v>0</v>
      </c>
      <c r="X38" s="41"/>
      <c r="Y38" s="1"/>
      <c r="Z38" s="1">
        <v>3.5</v>
      </c>
      <c r="AA38" s="1"/>
      <c r="AB38" s="1"/>
      <c r="AC38" s="1"/>
    </row>
    <row r="39" spans="1:29" ht="15.6">
      <c r="A39" s="5">
        <v>43497</v>
      </c>
      <c r="B39" s="22">
        <v>957.6</v>
      </c>
      <c r="C39" s="22">
        <v>239.4</v>
      </c>
      <c r="D39" s="7">
        <f>'TMCLK I&amp;M'!E39</f>
        <v>0</v>
      </c>
      <c r="E39" s="7">
        <f>'TMCLK I&amp;M'!F39</f>
        <v>0</v>
      </c>
      <c r="G39" s="31">
        <f>'TMCLK I&amp;M'!H39</f>
        <v>0</v>
      </c>
      <c r="H39" s="31">
        <f>'TMCLK I&amp;M'!I39</f>
        <v>0</v>
      </c>
      <c r="I39" s="31">
        <f>'TMCLK I&amp;M'!J39</f>
        <v>0</v>
      </c>
      <c r="J39" s="31">
        <f>'TMCLK I&amp;M'!K39</f>
        <v>0</v>
      </c>
      <c r="K39" s="31">
        <f>'TMCLK I&amp;M'!L39</f>
        <v>0</v>
      </c>
      <c r="L39" s="31">
        <f>'TMCLK I&amp;M'!M39</f>
        <v>0</v>
      </c>
      <c r="N39" s="20">
        <f t="shared" si="11"/>
        <v>1197</v>
      </c>
      <c r="O39" s="10">
        <f t="shared" si="6"/>
        <v>27577</v>
      </c>
      <c r="P39" s="33">
        <f t="shared" si="7"/>
        <v>0</v>
      </c>
      <c r="Q39" s="36">
        <f t="shared" si="12"/>
        <v>0</v>
      </c>
      <c r="R39" s="34">
        <f t="shared" si="5"/>
        <v>957.6</v>
      </c>
      <c r="S39" s="10">
        <f t="shared" si="8"/>
        <v>22165.599999999999</v>
      </c>
      <c r="T39" s="33">
        <f t="shared" si="9"/>
        <v>0</v>
      </c>
      <c r="U39" s="36">
        <f t="shared" si="2"/>
        <v>0</v>
      </c>
      <c r="V39" s="38">
        <f t="shared" si="10"/>
        <v>0</v>
      </c>
      <c r="W39" s="36">
        <f t="shared" si="3"/>
        <v>0</v>
      </c>
      <c r="X39" s="41"/>
      <c r="Y39" s="1"/>
      <c r="Z39" s="1">
        <v>3.5</v>
      </c>
      <c r="AA39" s="1"/>
      <c r="AB39" s="1"/>
      <c r="AC39" s="1"/>
    </row>
    <row r="40" spans="1:29" ht="15.6">
      <c r="A40" s="5">
        <v>43525</v>
      </c>
      <c r="B40" s="22">
        <v>883.2</v>
      </c>
      <c r="C40" s="22">
        <v>220.8</v>
      </c>
      <c r="D40" s="7">
        <f>'TMCLK I&amp;M'!E40</f>
        <v>0</v>
      </c>
      <c r="E40" s="7">
        <f>'TMCLK I&amp;M'!F40</f>
        <v>0</v>
      </c>
      <c r="G40" s="31">
        <f>'TMCLK I&amp;M'!H40</f>
        <v>0</v>
      </c>
      <c r="H40" s="31">
        <f>'TMCLK I&amp;M'!I40</f>
        <v>0</v>
      </c>
      <c r="I40" s="31">
        <f>'TMCLK I&amp;M'!J40</f>
        <v>0</v>
      </c>
      <c r="J40" s="31">
        <f>'TMCLK I&amp;M'!K40</f>
        <v>0</v>
      </c>
      <c r="K40" s="31">
        <f>'TMCLK I&amp;M'!L40</f>
        <v>0</v>
      </c>
      <c r="L40" s="31">
        <f>'TMCLK I&amp;M'!M40</f>
        <v>0</v>
      </c>
      <c r="N40" s="20">
        <f t="shared" si="11"/>
        <v>1104</v>
      </c>
      <c r="O40" s="10">
        <f t="shared" si="6"/>
        <v>26185</v>
      </c>
      <c r="P40" s="33">
        <f t="shared" si="7"/>
        <v>0</v>
      </c>
      <c r="Q40" s="36">
        <f t="shared" si="12"/>
        <v>0</v>
      </c>
      <c r="R40" s="34">
        <f t="shared" si="5"/>
        <v>883.2</v>
      </c>
      <c r="S40" s="10">
        <f t="shared" si="8"/>
        <v>21052</v>
      </c>
      <c r="T40" s="33">
        <f t="shared" si="9"/>
        <v>0</v>
      </c>
      <c r="U40" s="36">
        <f t="shared" si="2"/>
        <v>0</v>
      </c>
      <c r="V40" s="38">
        <f t="shared" si="10"/>
        <v>0</v>
      </c>
      <c r="W40" s="36">
        <f t="shared" si="3"/>
        <v>0</v>
      </c>
      <c r="X40" s="41"/>
      <c r="Y40" s="1"/>
      <c r="Z40" s="1">
        <v>3.5</v>
      </c>
      <c r="AA40" s="1"/>
      <c r="AB40" s="1"/>
      <c r="AC40" s="1"/>
    </row>
    <row r="41" spans="1:29" ht="15.6">
      <c r="A41" s="5">
        <v>43556</v>
      </c>
      <c r="B41" s="22">
        <v>883.2</v>
      </c>
      <c r="C41" s="22">
        <v>220.8</v>
      </c>
      <c r="D41" s="7">
        <f>'TMCLK I&amp;M'!E41</f>
        <v>0</v>
      </c>
      <c r="E41" s="7">
        <f>'TMCLK I&amp;M'!F41</f>
        <v>0</v>
      </c>
      <c r="G41" s="31">
        <f>'TMCLK I&amp;M'!H41</f>
        <v>0</v>
      </c>
      <c r="H41" s="31">
        <f>'TMCLK I&amp;M'!I41</f>
        <v>0</v>
      </c>
      <c r="I41" s="31">
        <f>'TMCLK I&amp;M'!J41</f>
        <v>0</v>
      </c>
      <c r="J41" s="31">
        <f>'TMCLK I&amp;M'!K41</f>
        <v>0</v>
      </c>
      <c r="K41" s="31">
        <f>'TMCLK I&amp;M'!L41</f>
        <v>0</v>
      </c>
      <c r="L41" s="31">
        <f>'TMCLK I&amp;M'!M41</f>
        <v>0</v>
      </c>
      <c r="N41" s="20">
        <f t="shared" si="11"/>
        <v>1104</v>
      </c>
      <c r="O41" s="10">
        <f t="shared" si="6"/>
        <v>24598</v>
      </c>
      <c r="P41" s="33">
        <f t="shared" si="7"/>
        <v>0</v>
      </c>
      <c r="Q41" s="36">
        <f t="shared" si="12"/>
        <v>0</v>
      </c>
      <c r="R41" s="34">
        <f t="shared" si="5"/>
        <v>883.2</v>
      </c>
      <c r="S41" s="10">
        <f t="shared" si="8"/>
        <v>19782.400000000001</v>
      </c>
      <c r="T41" s="33">
        <f t="shared" si="9"/>
        <v>0</v>
      </c>
      <c r="U41" s="36">
        <f t="shared" si="2"/>
        <v>0</v>
      </c>
      <c r="V41" s="38">
        <f t="shared" si="10"/>
        <v>0</v>
      </c>
      <c r="W41" s="36">
        <f t="shared" si="3"/>
        <v>0</v>
      </c>
      <c r="X41" s="41"/>
      <c r="Y41" s="1"/>
      <c r="Z41" s="1">
        <v>3.5</v>
      </c>
      <c r="AA41" s="1"/>
      <c r="AB41" s="1"/>
      <c r="AC41" s="1"/>
    </row>
    <row r="42" spans="1:29" ht="15.6">
      <c r="A42" s="5">
        <v>43586</v>
      </c>
      <c r="B42" s="22">
        <v>921.6</v>
      </c>
      <c r="C42" s="22">
        <v>230.4</v>
      </c>
      <c r="D42" s="7">
        <f>'TMCLK I&amp;M'!E42</f>
        <v>0</v>
      </c>
      <c r="E42" s="7">
        <f>'TMCLK I&amp;M'!F42</f>
        <v>0</v>
      </c>
      <c r="G42" s="31">
        <f>'TMCLK I&amp;M'!H42</f>
        <v>0</v>
      </c>
      <c r="H42" s="31">
        <f>'TMCLK I&amp;M'!I42</f>
        <v>0</v>
      </c>
      <c r="I42" s="31">
        <f>'TMCLK I&amp;M'!J42</f>
        <v>0</v>
      </c>
      <c r="J42" s="31">
        <f>'TMCLK I&amp;M'!K42</f>
        <v>0</v>
      </c>
      <c r="K42" s="31">
        <f>'TMCLK I&amp;M'!L42</f>
        <v>0</v>
      </c>
      <c r="L42" s="31">
        <f>'TMCLK I&amp;M'!M42</f>
        <v>0</v>
      </c>
      <c r="N42" s="20">
        <f t="shared" si="11"/>
        <v>1152</v>
      </c>
      <c r="O42" s="10">
        <f t="shared" si="6"/>
        <v>23670</v>
      </c>
      <c r="P42" s="33">
        <f t="shared" si="7"/>
        <v>0</v>
      </c>
      <c r="Q42" s="36">
        <f t="shared" si="12"/>
        <v>0</v>
      </c>
      <c r="R42" s="34">
        <f t="shared" si="5"/>
        <v>921.6</v>
      </c>
      <c r="S42" s="10">
        <f t="shared" si="8"/>
        <v>18936</v>
      </c>
      <c r="T42" s="33">
        <f t="shared" si="9"/>
        <v>0</v>
      </c>
      <c r="U42" s="36">
        <f t="shared" si="2"/>
        <v>0</v>
      </c>
      <c r="V42" s="38">
        <f t="shared" si="10"/>
        <v>0</v>
      </c>
      <c r="W42" s="36">
        <f t="shared" si="3"/>
        <v>0</v>
      </c>
      <c r="X42" s="41"/>
      <c r="Y42" s="1"/>
      <c r="Z42" s="1">
        <v>3.5</v>
      </c>
      <c r="AA42" s="1"/>
      <c r="AB42" s="1"/>
      <c r="AC42" s="1"/>
    </row>
    <row r="43" spans="1:29" ht="15.6">
      <c r="A43" s="5">
        <v>43617</v>
      </c>
      <c r="B43" s="22">
        <v>921.6</v>
      </c>
      <c r="C43" s="22">
        <v>230.4</v>
      </c>
      <c r="D43" s="7">
        <f>'TMCLK I&amp;M'!E43</f>
        <v>0</v>
      </c>
      <c r="E43" s="7">
        <f>'TMCLK I&amp;M'!F43</f>
        <v>0</v>
      </c>
      <c r="G43" s="31">
        <f>'TMCLK I&amp;M'!H43</f>
        <v>0</v>
      </c>
      <c r="H43" s="31">
        <f>'TMCLK I&amp;M'!I43</f>
        <v>0</v>
      </c>
      <c r="I43" s="31">
        <f>'TMCLK I&amp;M'!J43</f>
        <v>0</v>
      </c>
      <c r="J43" s="31">
        <f>'TMCLK I&amp;M'!K43</f>
        <v>0</v>
      </c>
      <c r="K43" s="31">
        <f>'TMCLK I&amp;M'!L43</f>
        <v>0</v>
      </c>
      <c r="L43" s="31">
        <f>'TMCLK I&amp;M'!M43</f>
        <v>0</v>
      </c>
      <c r="N43" s="20">
        <f t="shared" si="11"/>
        <v>1152</v>
      </c>
      <c r="O43" s="10">
        <f t="shared" si="6"/>
        <v>22326</v>
      </c>
      <c r="P43" s="33">
        <f t="shared" si="7"/>
        <v>0</v>
      </c>
      <c r="Q43" s="36">
        <f t="shared" si="12"/>
        <v>0</v>
      </c>
      <c r="R43" s="34">
        <f t="shared" si="5"/>
        <v>921.6</v>
      </c>
      <c r="S43" s="10">
        <f t="shared" si="8"/>
        <v>17860.8</v>
      </c>
      <c r="T43" s="33">
        <f t="shared" si="9"/>
        <v>0</v>
      </c>
      <c r="U43" s="36">
        <f t="shared" si="2"/>
        <v>0</v>
      </c>
      <c r="V43" s="38">
        <f t="shared" si="10"/>
        <v>0</v>
      </c>
      <c r="W43" s="36">
        <f t="shared" si="3"/>
        <v>0</v>
      </c>
      <c r="X43" s="41"/>
      <c r="Y43" s="1"/>
      <c r="Z43" s="1">
        <v>3.5</v>
      </c>
      <c r="AA43" s="1"/>
      <c r="AB43" s="1"/>
      <c r="AC43" s="1"/>
    </row>
    <row r="44" spans="1:29" ht="15.6">
      <c r="A44" s="5">
        <v>43647</v>
      </c>
      <c r="B44" s="22">
        <v>921.6</v>
      </c>
      <c r="C44" s="22">
        <v>230.4</v>
      </c>
      <c r="D44" s="7">
        <f>'TMCLK I&amp;M'!E44</f>
        <v>0</v>
      </c>
      <c r="E44" s="7">
        <f>'TMCLK I&amp;M'!F44</f>
        <v>0</v>
      </c>
      <c r="G44" s="31">
        <f>'TMCLK I&amp;M'!H44</f>
        <v>0</v>
      </c>
      <c r="H44" s="31">
        <f>'TMCLK I&amp;M'!I44</f>
        <v>0</v>
      </c>
      <c r="I44" s="31">
        <f>'TMCLK I&amp;M'!J44</f>
        <v>0</v>
      </c>
      <c r="J44" s="31">
        <f>'TMCLK I&amp;M'!K44</f>
        <v>0</v>
      </c>
      <c r="K44" s="31">
        <f>'TMCLK I&amp;M'!L44</f>
        <v>0</v>
      </c>
      <c r="L44" s="31">
        <f>'TMCLK I&amp;M'!M44</f>
        <v>0</v>
      </c>
      <c r="N44" s="20">
        <f t="shared" si="11"/>
        <v>1152</v>
      </c>
      <c r="O44" s="10">
        <f t="shared" si="6"/>
        <v>20982</v>
      </c>
      <c r="P44" s="33">
        <f t="shared" si="7"/>
        <v>0</v>
      </c>
      <c r="Q44" s="36">
        <f t="shared" si="12"/>
        <v>0</v>
      </c>
      <c r="R44" s="34">
        <f t="shared" si="5"/>
        <v>921.6</v>
      </c>
      <c r="S44" s="10">
        <f t="shared" si="8"/>
        <v>16785.600000000002</v>
      </c>
      <c r="T44" s="33">
        <f t="shared" si="9"/>
        <v>0</v>
      </c>
      <c r="U44" s="36">
        <f t="shared" si="2"/>
        <v>0</v>
      </c>
      <c r="V44" s="38">
        <f t="shared" si="10"/>
        <v>0</v>
      </c>
      <c r="W44" s="36">
        <f t="shared" si="3"/>
        <v>0</v>
      </c>
      <c r="X44" s="41"/>
      <c r="Y44" s="1"/>
      <c r="Z44" s="1">
        <v>3.5</v>
      </c>
      <c r="AA44" s="1"/>
      <c r="AB44" s="1"/>
      <c r="AC44" s="1"/>
    </row>
    <row r="45" spans="1:29" ht="15.6">
      <c r="A45" s="5">
        <v>43678</v>
      </c>
      <c r="B45" s="22">
        <v>998.40000000000009</v>
      </c>
      <c r="C45" s="22">
        <v>249.60000000000002</v>
      </c>
      <c r="D45" s="7">
        <f>'TMCLK I&amp;M'!E45</f>
        <v>0</v>
      </c>
      <c r="E45" s="7">
        <f>'TMCLK I&amp;M'!F45</f>
        <v>0</v>
      </c>
      <c r="G45" s="31">
        <f>'TMCLK I&amp;M'!H45</f>
        <v>0</v>
      </c>
      <c r="H45" s="31">
        <f>'TMCLK I&amp;M'!I45</f>
        <v>0</v>
      </c>
      <c r="I45" s="31">
        <f>'TMCLK I&amp;M'!J45</f>
        <v>0</v>
      </c>
      <c r="J45" s="31">
        <f>'TMCLK I&amp;M'!K45</f>
        <v>0</v>
      </c>
      <c r="K45" s="31">
        <f>'TMCLK I&amp;M'!L45</f>
        <v>0</v>
      </c>
      <c r="L45" s="31">
        <f>'TMCLK I&amp;M'!M45</f>
        <v>0</v>
      </c>
      <c r="N45" s="20">
        <f t="shared" si="11"/>
        <v>1248</v>
      </c>
      <c r="O45" s="10">
        <f t="shared" si="6"/>
        <v>19188</v>
      </c>
      <c r="P45" s="33">
        <f t="shared" si="7"/>
        <v>0</v>
      </c>
      <c r="Q45" s="36">
        <f t="shared" si="12"/>
        <v>0</v>
      </c>
      <c r="R45" s="34">
        <f t="shared" si="5"/>
        <v>998.40000000000009</v>
      </c>
      <c r="S45" s="10">
        <f t="shared" si="8"/>
        <v>15350.400000000003</v>
      </c>
      <c r="T45" s="33">
        <f t="shared" si="9"/>
        <v>0</v>
      </c>
      <c r="U45" s="36">
        <f t="shared" si="2"/>
        <v>0</v>
      </c>
      <c r="V45" s="38">
        <f t="shared" si="10"/>
        <v>0</v>
      </c>
      <c r="W45" s="36">
        <f t="shared" si="3"/>
        <v>0</v>
      </c>
      <c r="X45" s="41"/>
      <c r="Y45" s="1"/>
      <c r="Z45" s="1">
        <v>3.5</v>
      </c>
      <c r="AA45" s="1"/>
      <c r="AB45" s="1"/>
      <c r="AC45" s="1"/>
    </row>
    <row r="46" spans="1:29" ht="15.6">
      <c r="A46" s="5">
        <v>43709</v>
      </c>
      <c r="B46" s="22">
        <v>1080</v>
      </c>
      <c r="C46" s="22">
        <v>270</v>
      </c>
      <c r="D46" s="7">
        <f>'TMCLK I&amp;M'!E46</f>
        <v>0</v>
      </c>
      <c r="E46" s="7">
        <f>'TMCLK I&amp;M'!F46</f>
        <v>0</v>
      </c>
      <c r="G46" s="31">
        <f>'TMCLK I&amp;M'!H46</f>
        <v>0</v>
      </c>
      <c r="H46" s="31">
        <f>'TMCLK I&amp;M'!I46</f>
        <v>0</v>
      </c>
      <c r="I46" s="31">
        <f>'TMCLK I&amp;M'!J46</f>
        <v>0</v>
      </c>
      <c r="J46" s="31">
        <f>'TMCLK I&amp;M'!K46</f>
        <v>0</v>
      </c>
      <c r="K46" s="31">
        <f>'TMCLK I&amp;M'!L46</f>
        <v>0</v>
      </c>
      <c r="L46" s="31">
        <f>'TMCLK I&amp;M'!M46</f>
        <v>0</v>
      </c>
      <c r="N46" s="20">
        <f t="shared" si="11"/>
        <v>1350</v>
      </c>
      <c r="O46" s="10">
        <f t="shared" si="6"/>
        <v>18369</v>
      </c>
      <c r="P46" s="33">
        <f t="shared" si="7"/>
        <v>0</v>
      </c>
      <c r="Q46" s="36">
        <f t="shared" si="12"/>
        <v>0</v>
      </c>
      <c r="R46" s="34">
        <f t="shared" si="5"/>
        <v>1080</v>
      </c>
      <c r="S46" s="10">
        <f t="shared" si="8"/>
        <v>14695.200000000003</v>
      </c>
      <c r="T46" s="33">
        <f t="shared" si="9"/>
        <v>0</v>
      </c>
      <c r="U46" s="36">
        <f t="shared" si="2"/>
        <v>0</v>
      </c>
      <c r="V46" s="38">
        <f t="shared" si="10"/>
        <v>0</v>
      </c>
      <c r="W46" s="36">
        <f t="shared" si="3"/>
        <v>0</v>
      </c>
      <c r="X46" s="41"/>
      <c r="Y46" s="1"/>
      <c r="Z46" s="1">
        <v>3.5</v>
      </c>
      <c r="AA46" s="1"/>
      <c r="AB46" s="1"/>
      <c r="AC46" s="1"/>
    </row>
    <row r="47" spans="1:29" ht="15.6">
      <c r="A47" s="5">
        <v>43739</v>
      </c>
      <c r="B47" s="22">
        <v>1104</v>
      </c>
      <c r="C47" s="22">
        <v>276</v>
      </c>
      <c r="D47" s="7">
        <f>'TMCLK I&amp;M'!E47</f>
        <v>0</v>
      </c>
      <c r="E47" s="7">
        <f>'TMCLK I&amp;M'!F47</f>
        <v>0</v>
      </c>
      <c r="G47" s="31">
        <f>'TMCLK I&amp;M'!H47</f>
        <v>0</v>
      </c>
      <c r="H47" s="31">
        <f>'TMCLK I&amp;M'!I47</f>
        <v>0</v>
      </c>
      <c r="I47" s="31">
        <f>'TMCLK I&amp;M'!J47</f>
        <v>0</v>
      </c>
      <c r="J47" s="31">
        <f>'TMCLK I&amp;M'!K47</f>
        <v>0</v>
      </c>
      <c r="K47" s="31">
        <f>'TMCLK I&amp;M'!L47</f>
        <v>0</v>
      </c>
      <c r="L47" s="31">
        <f>'TMCLK I&amp;M'!M47</f>
        <v>0</v>
      </c>
      <c r="N47" s="20">
        <f t="shared" si="11"/>
        <v>1380</v>
      </c>
      <c r="O47" s="10">
        <f t="shared" si="6"/>
        <v>17499</v>
      </c>
      <c r="P47" s="33">
        <f t="shared" si="7"/>
        <v>0</v>
      </c>
      <c r="Q47" s="36">
        <f t="shared" si="12"/>
        <v>0</v>
      </c>
      <c r="R47" s="34">
        <f t="shared" si="5"/>
        <v>1104</v>
      </c>
      <c r="S47" s="10">
        <f t="shared" si="8"/>
        <v>13999.2</v>
      </c>
      <c r="T47" s="33">
        <f t="shared" si="9"/>
        <v>0</v>
      </c>
      <c r="U47" s="36">
        <f t="shared" si="2"/>
        <v>0</v>
      </c>
      <c r="V47" s="38">
        <f t="shared" si="10"/>
        <v>0</v>
      </c>
      <c r="W47" s="36">
        <f t="shared" si="3"/>
        <v>0</v>
      </c>
      <c r="X47" s="41"/>
      <c r="Y47" s="1"/>
      <c r="Z47" s="1">
        <v>3.5</v>
      </c>
      <c r="AA47" s="1"/>
      <c r="AB47" s="1"/>
      <c r="AC47" s="1"/>
    </row>
    <row r="48" spans="1:29" ht="15.6">
      <c r="A48" s="5">
        <v>43770</v>
      </c>
      <c r="B48" s="22">
        <v>0</v>
      </c>
      <c r="C48" s="22">
        <v>0</v>
      </c>
      <c r="D48" s="7">
        <f>'TMCLK I&amp;M'!E48</f>
        <v>0</v>
      </c>
      <c r="E48" s="7">
        <f>'TMCLK I&amp;M'!F48</f>
        <v>0</v>
      </c>
      <c r="G48" s="31">
        <f>'TMCLK I&amp;M'!H48</f>
        <v>0</v>
      </c>
      <c r="H48" s="31">
        <f>'TMCLK I&amp;M'!I48</f>
        <v>0</v>
      </c>
      <c r="I48" s="31">
        <f>'TMCLK I&amp;M'!J48</f>
        <v>0</v>
      </c>
      <c r="J48" s="31">
        <f>'TMCLK I&amp;M'!K48</f>
        <v>0</v>
      </c>
      <c r="K48" s="31">
        <f>'TMCLK I&amp;M'!L48</f>
        <v>0</v>
      </c>
      <c r="L48" s="31">
        <f>'TMCLK I&amp;M'!M48</f>
        <v>0</v>
      </c>
      <c r="N48" s="20">
        <f t="shared" si="11"/>
        <v>0</v>
      </c>
      <c r="O48" s="10">
        <f t="shared" si="6"/>
        <v>15249</v>
      </c>
      <c r="P48" s="33">
        <f t="shared" si="7"/>
        <v>0</v>
      </c>
      <c r="Q48" s="36">
        <f t="shared" si="12"/>
        <v>0</v>
      </c>
      <c r="R48" s="34">
        <f t="shared" si="5"/>
        <v>0</v>
      </c>
      <c r="S48" s="10">
        <f t="shared" si="8"/>
        <v>12199.2</v>
      </c>
      <c r="T48" s="33">
        <f t="shared" si="9"/>
        <v>0</v>
      </c>
      <c r="U48" s="36">
        <f t="shared" si="2"/>
        <v>0</v>
      </c>
      <c r="V48" s="38">
        <f t="shared" si="10"/>
        <v>0</v>
      </c>
      <c r="W48" s="36">
        <f t="shared" si="3"/>
        <v>0</v>
      </c>
      <c r="X48" s="41"/>
      <c r="Y48" s="1"/>
      <c r="Z48" s="1">
        <v>3.5</v>
      </c>
      <c r="AA48" s="1"/>
      <c r="AB48" s="1"/>
      <c r="AC48" s="1"/>
    </row>
    <row r="49" spans="1:29" ht="15.6">
      <c r="A49" s="5">
        <v>43800</v>
      </c>
      <c r="B49" s="22">
        <v>768</v>
      </c>
      <c r="C49" s="22">
        <v>192</v>
      </c>
      <c r="D49" s="7">
        <f>'TMCLK I&amp;M'!E49</f>
        <v>0</v>
      </c>
      <c r="E49" s="7">
        <f>'TMCLK I&amp;M'!F49</f>
        <v>0</v>
      </c>
      <c r="G49" s="31">
        <f>'TMCLK I&amp;M'!H49</f>
        <v>0</v>
      </c>
      <c r="H49" s="31">
        <f>'TMCLK I&amp;M'!I49</f>
        <v>0</v>
      </c>
      <c r="I49" s="31">
        <f>'TMCLK I&amp;M'!J49</f>
        <v>0</v>
      </c>
      <c r="J49" s="31">
        <f>'TMCLK I&amp;M'!K49</f>
        <v>0</v>
      </c>
      <c r="K49" s="31">
        <f>'TMCLK I&amp;M'!L49</f>
        <v>0</v>
      </c>
      <c r="L49" s="31">
        <f>'TMCLK I&amp;M'!M49</f>
        <v>0</v>
      </c>
      <c r="N49" s="20">
        <f t="shared" si="11"/>
        <v>960</v>
      </c>
      <c r="O49" s="10">
        <f t="shared" si="6"/>
        <v>14049</v>
      </c>
      <c r="P49" s="33">
        <f t="shared" si="7"/>
        <v>0</v>
      </c>
      <c r="Q49" s="36">
        <f t="shared" si="12"/>
        <v>0</v>
      </c>
      <c r="R49" s="34">
        <f t="shared" si="5"/>
        <v>768</v>
      </c>
      <c r="S49" s="10">
        <f t="shared" si="8"/>
        <v>11239.2</v>
      </c>
      <c r="T49" s="33">
        <f t="shared" si="9"/>
        <v>0</v>
      </c>
      <c r="U49" s="36">
        <f t="shared" si="2"/>
        <v>0</v>
      </c>
      <c r="V49" s="38">
        <f t="shared" si="10"/>
        <v>0</v>
      </c>
      <c r="W49" s="36">
        <f t="shared" si="3"/>
        <v>0</v>
      </c>
      <c r="X49" s="41"/>
      <c r="Y49" s="1"/>
      <c r="Z49" s="1">
        <v>3.5</v>
      </c>
      <c r="AA49" s="1"/>
      <c r="AB49" s="1"/>
      <c r="AC49" s="1"/>
    </row>
    <row r="50" spans="1:29" ht="15.6">
      <c r="A50" s="5">
        <v>43831</v>
      </c>
      <c r="B50" s="22">
        <v>576</v>
      </c>
      <c r="C50" s="22">
        <v>144</v>
      </c>
      <c r="D50" s="7">
        <f>'TMCLK I&amp;M'!E50</f>
        <v>0</v>
      </c>
      <c r="E50" s="7">
        <f>'TMCLK I&amp;M'!F50</f>
        <v>0</v>
      </c>
      <c r="G50" s="31">
        <f>'TMCLK I&amp;M'!H50</f>
        <v>0</v>
      </c>
      <c r="H50" s="31">
        <f>'TMCLK I&amp;M'!I50</f>
        <v>0</v>
      </c>
      <c r="I50" s="31">
        <f>'TMCLK I&amp;M'!J50</f>
        <v>0</v>
      </c>
      <c r="J50" s="31">
        <f>'TMCLK I&amp;M'!K50</f>
        <v>0</v>
      </c>
      <c r="K50" s="31">
        <f>'TMCLK I&amp;M'!L50</f>
        <v>0</v>
      </c>
      <c r="L50" s="31">
        <f>'TMCLK I&amp;M'!M50</f>
        <v>0</v>
      </c>
      <c r="N50" s="20">
        <f t="shared" si="11"/>
        <v>720</v>
      </c>
      <c r="O50" s="10">
        <f t="shared" si="6"/>
        <v>12519</v>
      </c>
      <c r="P50" s="33">
        <f t="shared" si="7"/>
        <v>0</v>
      </c>
      <c r="Q50" s="36">
        <f t="shared" si="12"/>
        <v>0</v>
      </c>
      <c r="R50" s="34">
        <f t="shared" si="5"/>
        <v>576</v>
      </c>
      <c r="S50" s="10">
        <f t="shared" si="8"/>
        <v>10015.200000000001</v>
      </c>
      <c r="T50" s="33">
        <f t="shared" si="9"/>
        <v>0</v>
      </c>
      <c r="U50" s="36">
        <f t="shared" si="2"/>
        <v>0</v>
      </c>
      <c r="V50" s="38">
        <f t="shared" si="10"/>
        <v>0</v>
      </c>
      <c r="W50" s="36">
        <f t="shared" si="3"/>
        <v>0</v>
      </c>
      <c r="X50" s="41"/>
      <c r="Y50" s="1"/>
      <c r="Z50" s="1"/>
      <c r="AA50" s="1">
        <v>3</v>
      </c>
      <c r="AB50" s="1"/>
      <c r="AC50" s="1"/>
    </row>
    <row r="51" spans="1:29" ht="15.6">
      <c r="A51" s="5">
        <v>43862</v>
      </c>
      <c r="B51" s="22">
        <v>192</v>
      </c>
      <c r="C51" s="22">
        <v>400</v>
      </c>
      <c r="D51" s="7">
        <f>'TMCLK I&amp;M'!E51</f>
        <v>0</v>
      </c>
      <c r="E51" s="7">
        <f>'TMCLK I&amp;M'!F51</f>
        <v>0</v>
      </c>
      <c r="G51" s="31">
        <f>'TMCLK I&amp;M'!H51</f>
        <v>0</v>
      </c>
      <c r="H51" s="31">
        <f>'TMCLK I&amp;M'!I51</f>
        <v>0</v>
      </c>
      <c r="I51" s="31">
        <f>'TMCLK I&amp;M'!J51</f>
        <v>0</v>
      </c>
      <c r="J51" s="31">
        <f>'TMCLK I&amp;M'!K51</f>
        <v>0</v>
      </c>
      <c r="K51" s="31">
        <f>'TMCLK I&amp;M'!L51</f>
        <v>0</v>
      </c>
      <c r="L51" s="31">
        <f>'TMCLK I&amp;M'!M51</f>
        <v>0</v>
      </c>
      <c r="N51" s="20">
        <f t="shared" si="11"/>
        <v>592</v>
      </c>
      <c r="O51" s="10">
        <f t="shared" si="6"/>
        <v>11914</v>
      </c>
      <c r="P51" s="33">
        <f t="shared" si="7"/>
        <v>0</v>
      </c>
      <c r="Q51" s="36">
        <f t="shared" si="12"/>
        <v>0</v>
      </c>
      <c r="R51" s="34">
        <f t="shared" si="5"/>
        <v>192</v>
      </c>
      <c r="S51" s="10">
        <f t="shared" si="8"/>
        <v>9249.6</v>
      </c>
      <c r="T51" s="33">
        <f t="shared" si="9"/>
        <v>0</v>
      </c>
      <c r="U51" s="36">
        <f t="shared" si="2"/>
        <v>0</v>
      </c>
      <c r="V51" s="38">
        <f t="shared" si="10"/>
        <v>0</v>
      </c>
      <c r="W51" s="36">
        <f t="shared" si="3"/>
        <v>0</v>
      </c>
      <c r="X51" s="41"/>
      <c r="Y51" s="1"/>
      <c r="Z51" s="1"/>
      <c r="AA51" s="1">
        <v>3</v>
      </c>
      <c r="AB51" s="1"/>
      <c r="AC51" s="1"/>
    </row>
    <row r="52" spans="1:29" ht="15.6">
      <c r="A52" s="5">
        <v>43891</v>
      </c>
      <c r="B52" s="22">
        <v>600</v>
      </c>
      <c r="C52" s="22">
        <v>1024</v>
      </c>
      <c r="D52" s="7">
        <f>'TMCLK I&amp;M'!E52</f>
        <v>0</v>
      </c>
      <c r="E52" s="7">
        <f>'TMCLK I&amp;M'!F52</f>
        <v>0</v>
      </c>
      <c r="G52" s="31">
        <f>'TMCLK I&amp;M'!H52</f>
        <v>0</v>
      </c>
      <c r="H52" s="31">
        <f>'TMCLK I&amp;M'!I52</f>
        <v>0</v>
      </c>
      <c r="I52" s="31">
        <f>'TMCLK I&amp;M'!J52</f>
        <v>0</v>
      </c>
      <c r="J52" s="31">
        <f>'TMCLK I&amp;M'!K52</f>
        <v>0</v>
      </c>
      <c r="K52" s="31">
        <f>'TMCLK I&amp;M'!L52</f>
        <v>0</v>
      </c>
      <c r="L52" s="31">
        <f>'TMCLK I&amp;M'!M52</f>
        <v>0</v>
      </c>
      <c r="N52" s="20">
        <f t="shared" si="11"/>
        <v>1624</v>
      </c>
      <c r="O52" s="10">
        <f t="shared" si="6"/>
        <v>12434</v>
      </c>
      <c r="P52" s="33">
        <f t="shared" si="7"/>
        <v>0</v>
      </c>
      <c r="Q52" s="36">
        <f t="shared" si="12"/>
        <v>0</v>
      </c>
      <c r="R52" s="34">
        <f t="shared" si="5"/>
        <v>600</v>
      </c>
      <c r="S52" s="10">
        <f t="shared" si="8"/>
        <v>8966.4</v>
      </c>
      <c r="T52" s="33">
        <f t="shared" si="9"/>
        <v>0</v>
      </c>
      <c r="U52" s="36">
        <f t="shared" si="2"/>
        <v>0</v>
      </c>
      <c r="V52" s="38">
        <f t="shared" si="10"/>
        <v>0</v>
      </c>
      <c r="W52" s="36">
        <f t="shared" si="3"/>
        <v>0</v>
      </c>
      <c r="X52" s="41"/>
      <c r="Y52" s="1"/>
      <c r="Z52" s="1"/>
      <c r="AA52" s="1">
        <v>3</v>
      </c>
      <c r="AB52" s="1"/>
      <c r="AC52" s="1"/>
    </row>
    <row r="53" spans="1:29" ht="15.6">
      <c r="A53" s="5">
        <v>43922</v>
      </c>
      <c r="B53" s="22">
        <v>488</v>
      </c>
      <c r="C53" s="22">
        <v>696</v>
      </c>
      <c r="D53" s="7">
        <f>'TMCLK I&amp;M'!E53</f>
        <v>0</v>
      </c>
      <c r="E53" s="7">
        <f>'TMCLK I&amp;M'!F53</f>
        <v>0</v>
      </c>
      <c r="G53" s="31">
        <f>'TMCLK I&amp;M'!H53</f>
        <v>0</v>
      </c>
      <c r="H53" s="31">
        <f>'TMCLK I&amp;M'!I53</f>
        <v>0</v>
      </c>
      <c r="I53" s="31">
        <f>'TMCLK I&amp;M'!J53</f>
        <v>0</v>
      </c>
      <c r="J53" s="31">
        <f>'TMCLK I&amp;M'!K53</f>
        <v>0</v>
      </c>
      <c r="K53" s="31">
        <f>'TMCLK I&amp;M'!L53</f>
        <v>0</v>
      </c>
      <c r="L53" s="31">
        <f>'TMCLK I&amp;M'!M53</f>
        <v>0</v>
      </c>
      <c r="N53" s="20">
        <f t="shared" si="11"/>
        <v>1184</v>
      </c>
      <c r="O53" s="10">
        <f t="shared" si="6"/>
        <v>12514</v>
      </c>
      <c r="P53" s="33">
        <f t="shared" si="7"/>
        <v>0</v>
      </c>
      <c r="Q53" s="36">
        <f t="shared" si="12"/>
        <v>0</v>
      </c>
      <c r="R53" s="34">
        <f t="shared" si="5"/>
        <v>488</v>
      </c>
      <c r="S53" s="10">
        <f t="shared" si="8"/>
        <v>8571.2000000000007</v>
      </c>
      <c r="T53" s="33">
        <f t="shared" si="9"/>
        <v>0</v>
      </c>
      <c r="U53" s="36">
        <f t="shared" si="2"/>
        <v>0</v>
      </c>
      <c r="V53" s="38">
        <f t="shared" si="10"/>
        <v>0</v>
      </c>
      <c r="W53" s="36">
        <f t="shared" si="3"/>
        <v>0</v>
      </c>
      <c r="X53" s="41"/>
      <c r="Y53" s="1"/>
      <c r="Z53" s="1"/>
      <c r="AA53" s="1">
        <v>3</v>
      </c>
      <c r="AB53" s="1"/>
      <c r="AC53" s="1"/>
    </row>
    <row r="54" spans="1:29" ht="15.6">
      <c r="A54" s="5">
        <v>43952</v>
      </c>
      <c r="B54" s="22">
        <v>502</v>
      </c>
      <c r="C54" s="22">
        <v>783</v>
      </c>
      <c r="D54" s="7">
        <f>'TMCLK I&amp;M'!E54</f>
        <v>0</v>
      </c>
      <c r="E54" s="7">
        <f>'TMCLK I&amp;M'!F54</f>
        <v>0</v>
      </c>
      <c r="G54" s="31">
        <f>'TMCLK I&amp;M'!H54</f>
        <v>0</v>
      </c>
      <c r="H54" s="31">
        <f>'TMCLK I&amp;M'!I54</f>
        <v>0</v>
      </c>
      <c r="I54" s="31">
        <f>'TMCLK I&amp;M'!J54</f>
        <v>0</v>
      </c>
      <c r="J54" s="31">
        <f>'TMCLK I&amp;M'!K54</f>
        <v>0</v>
      </c>
      <c r="K54" s="31">
        <f>'TMCLK I&amp;M'!L54</f>
        <v>0</v>
      </c>
      <c r="L54" s="31">
        <f>'TMCLK I&amp;M'!M54</f>
        <v>0</v>
      </c>
      <c r="N54" s="20">
        <f t="shared" si="11"/>
        <v>1285</v>
      </c>
      <c r="O54" s="10">
        <f t="shared" si="6"/>
        <v>12647</v>
      </c>
      <c r="P54" s="33">
        <f t="shared" si="7"/>
        <v>0</v>
      </c>
      <c r="Q54" s="36">
        <f t="shared" si="12"/>
        <v>0</v>
      </c>
      <c r="R54" s="34">
        <f t="shared" si="5"/>
        <v>502</v>
      </c>
      <c r="S54" s="10">
        <f t="shared" si="8"/>
        <v>8151.6</v>
      </c>
      <c r="T54" s="33">
        <f t="shared" si="9"/>
        <v>0</v>
      </c>
      <c r="U54" s="36">
        <f t="shared" si="2"/>
        <v>0</v>
      </c>
      <c r="V54" s="38">
        <f t="shared" si="10"/>
        <v>0</v>
      </c>
      <c r="W54" s="36">
        <f t="shared" si="3"/>
        <v>0</v>
      </c>
      <c r="X54" s="41"/>
      <c r="Y54" s="1"/>
      <c r="Z54" s="1"/>
      <c r="AA54" s="1">
        <v>3</v>
      </c>
      <c r="AB54" s="1"/>
      <c r="AC54" s="1"/>
    </row>
    <row r="55" spans="1:29" ht="15.6">
      <c r="A55" s="5">
        <v>43983</v>
      </c>
      <c r="B55" s="22">
        <v>585</v>
      </c>
      <c r="C55" s="22">
        <v>882</v>
      </c>
      <c r="D55" s="7">
        <f>'TMCLK I&amp;M'!E55</f>
        <v>0</v>
      </c>
      <c r="E55" s="7">
        <f>'TMCLK I&amp;M'!F55</f>
        <v>0</v>
      </c>
      <c r="G55" s="31">
        <f>'TMCLK I&amp;M'!H55</f>
        <v>0</v>
      </c>
      <c r="H55" s="31">
        <f>'TMCLK I&amp;M'!I55</f>
        <v>0</v>
      </c>
      <c r="I55" s="31">
        <f>'TMCLK I&amp;M'!J55</f>
        <v>0</v>
      </c>
      <c r="J55" s="31">
        <f>'TMCLK I&amp;M'!K55</f>
        <v>0</v>
      </c>
      <c r="K55" s="31">
        <f>'TMCLK I&amp;M'!L55</f>
        <v>0</v>
      </c>
      <c r="L55" s="31">
        <f>'TMCLK I&amp;M'!M55</f>
        <v>0</v>
      </c>
      <c r="N55" s="20">
        <f t="shared" si="11"/>
        <v>1467</v>
      </c>
      <c r="O55" s="10">
        <f t="shared" si="6"/>
        <v>12962</v>
      </c>
      <c r="P55" s="33">
        <f t="shared" si="7"/>
        <v>0</v>
      </c>
      <c r="Q55" s="36">
        <f t="shared" si="12"/>
        <v>0</v>
      </c>
      <c r="R55" s="34">
        <f t="shared" si="5"/>
        <v>585</v>
      </c>
      <c r="S55" s="10">
        <f t="shared" si="8"/>
        <v>7815</v>
      </c>
      <c r="T55" s="33">
        <f t="shared" si="9"/>
        <v>0</v>
      </c>
      <c r="U55" s="36">
        <f t="shared" si="2"/>
        <v>0</v>
      </c>
      <c r="V55" s="38">
        <f t="shared" si="10"/>
        <v>0</v>
      </c>
      <c r="W55" s="36">
        <f t="shared" si="3"/>
        <v>0</v>
      </c>
      <c r="X55" s="41"/>
      <c r="Y55" s="1"/>
      <c r="Z55" s="1"/>
      <c r="AA55" s="1">
        <v>3</v>
      </c>
      <c r="AB55" s="1"/>
      <c r="AC55" s="1"/>
    </row>
    <row r="56" spans="1:29" ht="15.6">
      <c r="A56" s="5">
        <v>44013</v>
      </c>
      <c r="B56" s="22">
        <v>513</v>
      </c>
      <c r="C56" s="22">
        <v>972</v>
      </c>
      <c r="D56" s="7">
        <f>'TMCLK I&amp;M'!E56</f>
        <v>0</v>
      </c>
      <c r="E56" s="7">
        <f>'TMCLK I&amp;M'!F56</f>
        <v>0</v>
      </c>
      <c r="G56" s="31">
        <f>'TMCLK I&amp;M'!H56</f>
        <v>0</v>
      </c>
      <c r="H56" s="31">
        <f>'TMCLK I&amp;M'!I56</f>
        <v>0</v>
      </c>
      <c r="I56" s="31">
        <f>'TMCLK I&amp;M'!J56</f>
        <v>0</v>
      </c>
      <c r="J56" s="31">
        <f>'TMCLK I&amp;M'!K56</f>
        <v>0</v>
      </c>
      <c r="K56" s="31">
        <f>'TMCLK I&amp;M'!L56</f>
        <v>0</v>
      </c>
      <c r="L56" s="31">
        <f>'TMCLK I&amp;M'!M56</f>
        <v>0</v>
      </c>
      <c r="N56" s="20">
        <f t="shared" si="11"/>
        <v>1485</v>
      </c>
      <c r="O56" s="10">
        <f t="shared" si="6"/>
        <v>13295</v>
      </c>
      <c r="P56" s="33">
        <f t="shared" si="7"/>
        <v>0</v>
      </c>
      <c r="Q56" s="36">
        <f t="shared" si="12"/>
        <v>0</v>
      </c>
      <c r="R56" s="34">
        <f t="shared" si="5"/>
        <v>513</v>
      </c>
      <c r="S56" s="10">
        <f t="shared" si="8"/>
        <v>7406.4</v>
      </c>
      <c r="T56" s="33">
        <f t="shared" si="9"/>
        <v>0</v>
      </c>
      <c r="U56" s="36">
        <f t="shared" si="2"/>
        <v>0</v>
      </c>
      <c r="V56" s="38">
        <f t="shared" si="10"/>
        <v>0</v>
      </c>
      <c r="W56" s="36">
        <f t="shared" si="3"/>
        <v>0</v>
      </c>
      <c r="X56" s="41"/>
      <c r="Y56" s="1"/>
      <c r="Z56" s="1"/>
      <c r="AA56" s="1">
        <v>3</v>
      </c>
      <c r="AB56" s="1"/>
      <c r="AC56" s="1"/>
    </row>
    <row r="57" spans="1:29" ht="15.6">
      <c r="A57" s="5">
        <v>44044</v>
      </c>
      <c r="B57" s="22">
        <v>549</v>
      </c>
      <c r="C57" s="22">
        <v>891</v>
      </c>
      <c r="D57" s="7">
        <f>'TMCLK I&amp;M'!E57</f>
        <v>0</v>
      </c>
      <c r="E57" s="7">
        <f>'TMCLK I&amp;M'!F57</f>
        <v>0</v>
      </c>
      <c r="G57" s="31">
        <f>'TMCLK I&amp;M'!H57</f>
        <v>0</v>
      </c>
      <c r="H57" s="31">
        <f>'TMCLK I&amp;M'!I57</f>
        <v>0</v>
      </c>
      <c r="I57" s="31">
        <f>'TMCLK I&amp;M'!J57</f>
        <v>0</v>
      </c>
      <c r="J57" s="31">
        <f>'TMCLK I&amp;M'!K57</f>
        <v>0</v>
      </c>
      <c r="K57" s="31">
        <f>'TMCLK I&amp;M'!L57</f>
        <v>0</v>
      </c>
      <c r="L57" s="31">
        <f>'TMCLK I&amp;M'!M57</f>
        <v>0</v>
      </c>
      <c r="N57" s="20">
        <f t="shared" si="11"/>
        <v>1440</v>
      </c>
      <c r="O57" s="10">
        <f t="shared" si="6"/>
        <v>13487</v>
      </c>
      <c r="P57" s="33">
        <f t="shared" si="7"/>
        <v>0</v>
      </c>
      <c r="Q57" s="36">
        <f t="shared" si="12"/>
        <v>0</v>
      </c>
      <c r="R57" s="34">
        <f t="shared" si="5"/>
        <v>549</v>
      </c>
      <c r="S57" s="10">
        <f t="shared" si="8"/>
        <v>6957</v>
      </c>
      <c r="T57" s="33">
        <f t="shared" si="9"/>
        <v>0</v>
      </c>
      <c r="U57" s="36">
        <f t="shared" si="2"/>
        <v>0</v>
      </c>
      <c r="V57" s="38">
        <f t="shared" si="10"/>
        <v>0</v>
      </c>
      <c r="W57" s="36">
        <f t="shared" si="3"/>
        <v>0</v>
      </c>
      <c r="X57" s="41"/>
      <c r="Y57" s="1"/>
      <c r="Z57" s="1"/>
      <c r="AA57" s="1">
        <v>3</v>
      </c>
      <c r="AB57" s="1"/>
      <c r="AC57" s="1"/>
    </row>
    <row r="58" spans="1:29" ht="15.6">
      <c r="A58" s="5">
        <v>44075</v>
      </c>
      <c r="B58" s="29">
        <v>423</v>
      </c>
      <c r="C58" s="29">
        <v>648</v>
      </c>
      <c r="D58" s="7">
        <f>'TMCLK I&amp;M'!E58</f>
        <v>0</v>
      </c>
      <c r="E58" s="7">
        <f>'TMCLK I&amp;M'!F58</f>
        <v>0</v>
      </c>
      <c r="G58" s="31">
        <f>'TMCLK I&amp;M'!H58</f>
        <v>0</v>
      </c>
      <c r="H58" s="31">
        <f>'TMCLK I&amp;M'!I58</f>
        <v>0</v>
      </c>
      <c r="I58" s="31">
        <f>'TMCLK I&amp;M'!J58</f>
        <v>0</v>
      </c>
      <c r="J58" s="31">
        <f>'TMCLK I&amp;M'!K58</f>
        <v>0</v>
      </c>
      <c r="K58" s="31">
        <f>'TMCLK I&amp;M'!L58</f>
        <v>0</v>
      </c>
      <c r="L58" s="31">
        <f>'TMCLK I&amp;M'!M58</f>
        <v>0</v>
      </c>
      <c r="N58" s="20">
        <f t="shared" si="11"/>
        <v>1071</v>
      </c>
      <c r="O58" s="10">
        <f t="shared" si="6"/>
        <v>13208</v>
      </c>
      <c r="P58" s="33">
        <f t="shared" ref="P58:P64" si="13">SUM(G47:H58)</f>
        <v>0</v>
      </c>
      <c r="Q58" s="36">
        <f t="shared" si="12"/>
        <v>0</v>
      </c>
      <c r="R58" s="34">
        <f t="shared" si="5"/>
        <v>423</v>
      </c>
      <c r="S58" s="10">
        <f t="shared" ref="S58:S64" si="14">SUM(R47:R58)</f>
        <v>6300</v>
      </c>
      <c r="T58" s="33">
        <f t="shared" si="9"/>
        <v>0</v>
      </c>
      <c r="U58" s="36">
        <f t="shared" si="2"/>
        <v>0</v>
      </c>
      <c r="V58" s="38">
        <f t="shared" si="10"/>
        <v>0</v>
      </c>
      <c r="W58" s="36">
        <f t="shared" si="3"/>
        <v>0</v>
      </c>
      <c r="X58" s="41"/>
      <c r="Y58" s="1"/>
      <c r="Z58" s="1"/>
      <c r="AA58" s="1">
        <v>3</v>
      </c>
      <c r="AB58" s="1"/>
      <c r="AC58" s="1"/>
    </row>
    <row r="59" spans="1:29" ht="15.6">
      <c r="A59" s="5">
        <v>44105</v>
      </c>
      <c r="B59" s="29">
        <v>18</v>
      </c>
      <c r="C59" s="29">
        <v>180</v>
      </c>
      <c r="D59" s="7">
        <f>'TMCLK I&amp;M'!E59</f>
        <v>0</v>
      </c>
      <c r="E59" s="7">
        <f>'TMCLK I&amp;M'!F59</f>
        <v>0</v>
      </c>
      <c r="G59" s="31">
        <f>'TMCLK I&amp;M'!H59</f>
        <v>0</v>
      </c>
      <c r="H59" s="31">
        <f>'TMCLK I&amp;M'!I59</f>
        <v>0</v>
      </c>
      <c r="I59" s="31">
        <f>'TMCLK I&amp;M'!J59</f>
        <v>0</v>
      </c>
      <c r="J59" s="31">
        <f>'TMCLK I&amp;M'!K59</f>
        <v>0</v>
      </c>
      <c r="K59" s="31">
        <f>'TMCLK I&amp;M'!L59</f>
        <v>0</v>
      </c>
      <c r="L59" s="31">
        <f>'TMCLK I&amp;M'!M59</f>
        <v>0</v>
      </c>
      <c r="N59" s="20">
        <f t="shared" ref="N59:N64" si="15">SUM(B59:E59)</f>
        <v>198</v>
      </c>
      <c r="O59" s="10">
        <f t="shared" ref="O59:O64" si="16">SUM(N48:N59)</f>
        <v>12026</v>
      </c>
      <c r="P59" s="33">
        <f t="shared" si="13"/>
        <v>0</v>
      </c>
      <c r="Q59" s="36">
        <f t="shared" ref="Q59:Q64" si="17">(P59*1000000)/O59</f>
        <v>0</v>
      </c>
      <c r="R59" s="34">
        <f t="shared" ref="R59:R64" si="18">SUM(B59,D59:E59)</f>
        <v>18</v>
      </c>
      <c r="S59" s="10">
        <f t="shared" si="14"/>
        <v>5214</v>
      </c>
      <c r="T59" s="33">
        <f t="shared" ref="T59:T64" si="19">SUM(G48:H59)</f>
        <v>0</v>
      </c>
      <c r="U59" s="36">
        <f t="shared" ref="U59:U64" si="20">(T59*1000000)/S59</f>
        <v>0</v>
      </c>
      <c r="V59" s="38">
        <f t="shared" ref="V59:V64" si="21">SUM(G48:G59)</f>
        <v>0</v>
      </c>
      <c r="W59" s="36">
        <f t="shared" ref="W59:W64" si="22">(V59*100000)/O59</f>
        <v>0</v>
      </c>
      <c r="X59" s="41"/>
      <c r="Y59" s="1"/>
      <c r="Z59" s="1"/>
      <c r="AA59" s="1">
        <v>3</v>
      </c>
      <c r="AB59" s="1"/>
      <c r="AC59" s="1"/>
    </row>
    <row r="60" spans="1:29" ht="15.6">
      <c r="A60" s="5">
        <v>44136</v>
      </c>
      <c r="B60" s="29">
        <v>36</v>
      </c>
      <c r="C60" s="29">
        <v>405</v>
      </c>
      <c r="D60" s="7">
        <f>'TMCLK I&amp;M'!E60</f>
        <v>0</v>
      </c>
      <c r="E60" s="7">
        <f>'TMCLK I&amp;M'!F60</f>
        <v>0</v>
      </c>
      <c r="G60" s="31">
        <f>'TMCLK I&amp;M'!H60</f>
        <v>0</v>
      </c>
      <c r="H60" s="31">
        <f>'TMCLK I&amp;M'!I60</f>
        <v>0</v>
      </c>
      <c r="I60" s="31">
        <f>'TMCLK I&amp;M'!J60</f>
        <v>0</v>
      </c>
      <c r="J60" s="31">
        <f>'TMCLK I&amp;M'!K60</f>
        <v>0</v>
      </c>
      <c r="K60" s="31">
        <f>'TMCLK I&amp;M'!L60</f>
        <v>0</v>
      </c>
      <c r="L60" s="31">
        <f>'TMCLK I&amp;M'!M60</f>
        <v>0</v>
      </c>
      <c r="N60" s="20">
        <f t="shared" si="15"/>
        <v>441</v>
      </c>
      <c r="O60" s="10">
        <f t="shared" si="16"/>
        <v>12467</v>
      </c>
      <c r="P60" s="33">
        <f t="shared" si="13"/>
        <v>0</v>
      </c>
      <c r="Q60" s="36">
        <f t="shared" si="17"/>
        <v>0</v>
      </c>
      <c r="R60" s="34">
        <f t="shared" si="18"/>
        <v>36</v>
      </c>
      <c r="S60" s="10">
        <f t="shared" si="14"/>
        <v>5250</v>
      </c>
      <c r="T60" s="33">
        <f t="shared" si="19"/>
        <v>0</v>
      </c>
      <c r="U60" s="36">
        <f t="shared" si="20"/>
        <v>0</v>
      </c>
      <c r="V60" s="38">
        <f t="shared" si="21"/>
        <v>0</v>
      </c>
      <c r="W60" s="36">
        <f t="shared" si="22"/>
        <v>0</v>
      </c>
      <c r="X60" s="41"/>
      <c r="Y60" s="1"/>
      <c r="Z60" s="1"/>
      <c r="AA60" s="1">
        <v>3</v>
      </c>
      <c r="AB60" s="1"/>
      <c r="AC60" s="1"/>
    </row>
    <row r="61" spans="1:29" ht="15.6">
      <c r="A61" s="5">
        <v>44166</v>
      </c>
      <c r="B61" s="29">
        <v>128</v>
      </c>
      <c r="C61" s="29">
        <v>486</v>
      </c>
      <c r="D61" s="7">
        <f>'TMCLK I&amp;M'!E61</f>
        <v>0</v>
      </c>
      <c r="E61" s="7">
        <f>'TMCLK I&amp;M'!F61</f>
        <v>0</v>
      </c>
      <c r="G61" s="31">
        <f>'TMCLK I&amp;M'!H61</f>
        <v>0</v>
      </c>
      <c r="H61" s="31">
        <f>'TMCLK I&amp;M'!I61</f>
        <v>0</v>
      </c>
      <c r="I61" s="31">
        <f>'TMCLK I&amp;M'!J61</f>
        <v>0</v>
      </c>
      <c r="J61" s="31">
        <f>'TMCLK I&amp;M'!K61</f>
        <v>0</v>
      </c>
      <c r="K61" s="31">
        <f>'TMCLK I&amp;M'!L61</f>
        <v>0</v>
      </c>
      <c r="L61" s="31">
        <f>'TMCLK I&amp;M'!M61</f>
        <v>0</v>
      </c>
      <c r="N61" s="20">
        <f t="shared" si="15"/>
        <v>614</v>
      </c>
      <c r="O61" s="10">
        <f t="shared" si="16"/>
        <v>12121</v>
      </c>
      <c r="P61" s="33">
        <f t="shared" si="13"/>
        <v>0</v>
      </c>
      <c r="Q61" s="36">
        <f t="shared" si="17"/>
        <v>0</v>
      </c>
      <c r="R61" s="34">
        <f t="shared" si="18"/>
        <v>128</v>
      </c>
      <c r="S61" s="10">
        <f t="shared" si="14"/>
        <v>4610</v>
      </c>
      <c r="T61" s="33">
        <f t="shared" si="19"/>
        <v>0</v>
      </c>
      <c r="U61" s="36">
        <f t="shared" si="20"/>
        <v>0</v>
      </c>
      <c r="V61" s="38">
        <f t="shared" si="21"/>
        <v>0</v>
      </c>
      <c r="W61" s="36">
        <f t="shared" si="22"/>
        <v>0</v>
      </c>
      <c r="X61" s="41"/>
      <c r="Y61" s="1"/>
      <c r="Z61" s="1"/>
      <c r="AA61" s="1">
        <v>3</v>
      </c>
      <c r="AB61" s="1"/>
      <c r="AC61" s="1"/>
    </row>
    <row r="62" spans="1:29" ht="15.6">
      <c r="A62" s="5">
        <v>44197</v>
      </c>
      <c r="B62" s="29">
        <v>1152</v>
      </c>
      <c r="C62" s="29"/>
      <c r="D62" s="7">
        <f>'TMCLK I&amp;M'!E62</f>
        <v>0</v>
      </c>
      <c r="E62" s="7">
        <f>'TMCLK I&amp;M'!F62</f>
        <v>0</v>
      </c>
      <c r="G62" s="31">
        <f>'TMCLK I&amp;M'!H62</f>
        <v>0</v>
      </c>
      <c r="H62" s="31">
        <f>'TMCLK I&amp;M'!I62</f>
        <v>0</v>
      </c>
      <c r="I62" s="31">
        <f>'TMCLK I&amp;M'!J62</f>
        <v>0</v>
      </c>
      <c r="J62" s="31">
        <f>'TMCLK I&amp;M'!K62</f>
        <v>0</v>
      </c>
      <c r="K62" s="31">
        <f>'TMCLK I&amp;M'!L62</f>
        <v>0</v>
      </c>
      <c r="L62" s="31">
        <f>'TMCLK I&amp;M'!M62</f>
        <v>0</v>
      </c>
      <c r="N62" s="20">
        <f t="shared" si="15"/>
        <v>1152</v>
      </c>
      <c r="O62" s="10">
        <f t="shared" si="16"/>
        <v>12553</v>
      </c>
      <c r="P62" s="33">
        <f t="shared" si="13"/>
        <v>0</v>
      </c>
      <c r="Q62" s="36">
        <f t="shared" si="17"/>
        <v>0</v>
      </c>
      <c r="R62" s="34">
        <f t="shared" si="18"/>
        <v>1152</v>
      </c>
      <c r="S62" s="10">
        <f t="shared" si="14"/>
        <v>5186</v>
      </c>
      <c r="T62" s="33">
        <f t="shared" si="19"/>
        <v>0</v>
      </c>
      <c r="U62" s="36">
        <f t="shared" si="20"/>
        <v>0</v>
      </c>
      <c r="V62" s="38">
        <f t="shared" si="21"/>
        <v>0</v>
      </c>
      <c r="W62" s="36">
        <f t="shared" si="22"/>
        <v>0</v>
      </c>
      <c r="X62" s="41"/>
      <c r="Y62" s="1"/>
      <c r="Z62" s="1"/>
      <c r="AA62" s="1"/>
      <c r="AB62" s="1">
        <v>2</v>
      </c>
      <c r="AC62" s="1"/>
    </row>
    <row r="63" spans="1:29" ht="15.6">
      <c r="A63" s="5">
        <v>44228</v>
      </c>
      <c r="B63" s="29">
        <v>1188</v>
      </c>
      <c r="C63" s="29"/>
      <c r="D63" s="7">
        <f>'TMCLK I&amp;M'!E63</f>
        <v>0</v>
      </c>
      <c r="E63" s="7">
        <f>'TMCLK I&amp;M'!F63</f>
        <v>0</v>
      </c>
      <c r="G63" s="31">
        <f>'TMCLK I&amp;M'!H63</f>
        <v>0</v>
      </c>
      <c r="H63" s="31">
        <f>'TMCLK I&amp;M'!I63</f>
        <v>0</v>
      </c>
      <c r="I63" s="31">
        <f>'TMCLK I&amp;M'!J63</f>
        <v>0</v>
      </c>
      <c r="J63" s="31">
        <f>'TMCLK I&amp;M'!K63</f>
        <v>0</v>
      </c>
      <c r="K63" s="31">
        <f>'TMCLK I&amp;M'!L63</f>
        <v>0</v>
      </c>
      <c r="L63" s="31">
        <f>'TMCLK I&amp;M'!M63</f>
        <v>0</v>
      </c>
      <c r="N63" s="20">
        <f t="shared" si="15"/>
        <v>1188</v>
      </c>
      <c r="O63" s="10">
        <f t="shared" si="16"/>
        <v>13149</v>
      </c>
      <c r="P63" s="33">
        <f t="shared" si="13"/>
        <v>0</v>
      </c>
      <c r="Q63" s="36">
        <f t="shared" si="17"/>
        <v>0</v>
      </c>
      <c r="R63" s="34">
        <f t="shared" si="18"/>
        <v>1188</v>
      </c>
      <c r="S63" s="10">
        <f t="shared" si="14"/>
        <v>6182</v>
      </c>
      <c r="T63" s="33">
        <f t="shared" si="19"/>
        <v>0</v>
      </c>
      <c r="U63" s="36">
        <f t="shared" si="20"/>
        <v>0</v>
      </c>
      <c r="V63" s="38">
        <f t="shared" si="21"/>
        <v>0</v>
      </c>
      <c r="W63" s="36">
        <f t="shared" si="22"/>
        <v>0</v>
      </c>
      <c r="X63" s="41"/>
      <c r="Y63" s="1"/>
      <c r="Z63" s="1"/>
      <c r="AA63" s="1"/>
      <c r="AB63" s="1">
        <v>2</v>
      </c>
      <c r="AC63" s="1"/>
    </row>
    <row r="64" spans="1:29" ht="15.6">
      <c r="A64" s="5">
        <v>44256</v>
      </c>
      <c r="B64" s="29">
        <v>1188</v>
      </c>
      <c r="C64" s="29"/>
      <c r="D64" s="7">
        <f>'TMCLK I&amp;M'!E64</f>
        <v>0</v>
      </c>
      <c r="E64" s="7">
        <f>'TMCLK I&amp;M'!F64</f>
        <v>0</v>
      </c>
      <c r="G64" s="31">
        <f>'TMCLK I&amp;M'!H64</f>
        <v>0</v>
      </c>
      <c r="H64" s="31">
        <f>'TMCLK I&amp;M'!I64</f>
        <v>0</v>
      </c>
      <c r="I64" s="31">
        <f>'TMCLK I&amp;M'!J64</f>
        <v>0</v>
      </c>
      <c r="J64" s="31">
        <f>'TMCLK I&amp;M'!K64</f>
        <v>0</v>
      </c>
      <c r="K64" s="31">
        <f>'TMCLK I&amp;M'!L64</f>
        <v>0</v>
      </c>
      <c r="L64" s="31">
        <f>'TMCLK I&amp;M'!M64</f>
        <v>0</v>
      </c>
      <c r="N64" s="20">
        <f t="shared" si="15"/>
        <v>1188</v>
      </c>
      <c r="O64" s="10">
        <f t="shared" si="16"/>
        <v>12713</v>
      </c>
      <c r="P64" s="33">
        <f t="shared" si="13"/>
        <v>0</v>
      </c>
      <c r="Q64" s="36">
        <f t="shared" si="17"/>
        <v>0</v>
      </c>
      <c r="R64" s="34">
        <f t="shared" si="18"/>
        <v>1188</v>
      </c>
      <c r="S64" s="10">
        <f t="shared" si="14"/>
        <v>6770</v>
      </c>
      <c r="T64" s="33">
        <f t="shared" si="19"/>
        <v>0</v>
      </c>
      <c r="U64" s="36">
        <f t="shared" si="20"/>
        <v>0</v>
      </c>
      <c r="V64" s="38">
        <f t="shared" si="21"/>
        <v>0</v>
      </c>
      <c r="W64" s="36">
        <f t="shared" si="22"/>
        <v>0</v>
      </c>
      <c r="X64" s="41"/>
      <c r="Y64" s="1"/>
      <c r="Z64" s="1"/>
      <c r="AA64" s="1"/>
      <c r="AB64" s="1">
        <v>2</v>
      </c>
      <c r="AC64" s="1"/>
    </row>
    <row r="65" spans="1:29" ht="15.6">
      <c r="A65" s="5">
        <v>44287</v>
      </c>
      <c r="B65" s="29">
        <v>1080</v>
      </c>
      <c r="C65" s="29"/>
      <c r="D65" s="7">
        <f>'TMCLK I&amp;M'!E65</f>
        <v>0</v>
      </c>
      <c r="E65" s="7">
        <f>'TMCLK I&amp;M'!F65</f>
        <v>0</v>
      </c>
      <c r="G65" s="31">
        <f>'TMCLK I&amp;M'!H65</f>
        <v>0</v>
      </c>
      <c r="H65" s="31">
        <f>'TMCLK I&amp;M'!I65</f>
        <v>0</v>
      </c>
      <c r="I65" s="31">
        <f>'TMCLK I&amp;M'!J65</f>
        <v>0</v>
      </c>
      <c r="J65" s="31">
        <f>'TMCLK I&amp;M'!K65</f>
        <v>0</v>
      </c>
      <c r="K65" s="31">
        <f>'TMCLK I&amp;M'!L65</f>
        <v>0</v>
      </c>
      <c r="L65" s="31">
        <f>'TMCLK I&amp;M'!M65</f>
        <v>0</v>
      </c>
      <c r="N65" s="20">
        <f t="shared" ref="N65:N66" si="23">SUM(B65:E65)</f>
        <v>1080</v>
      </c>
      <c r="O65" s="10">
        <f t="shared" ref="O65:O66" si="24">SUM(N54:N65)</f>
        <v>12609</v>
      </c>
      <c r="P65" s="33">
        <f t="shared" ref="P65:P66" si="25">SUM(G54:H65)</f>
        <v>0</v>
      </c>
      <c r="Q65" s="36">
        <f t="shared" ref="Q65:Q66" si="26">(P65*1000000)/O65</f>
        <v>0</v>
      </c>
      <c r="R65" s="34">
        <f t="shared" ref="R65:R66" si="27">SUM(B65,D65:E65)</f>
        <v>1080</v>
      </c>
      <c r="S65" s="10">
        <f t="shared" ref="S65:S66" si="28">SUM(R54:R65)</f>
        <v>7362</v>
      </c>
      <c r="T65" s="33">
        <f t="shared" ref="T65:T66" si="29">SUM(G54:H65)</f>
        <v>0</v>
      </c>
      <c r="U65" s="36">
        <f t="shared" ref="U65:U66" si="30">(T65*1000000)/S65</f>
        <v>0</v>
      </c>
      <c r="V65" s="38">
        <f t="shared" ref="V65:V66" si="31">SUM(G54:G65)</f>
        <v>0</v>
      </c>
      <c r="W65" s="36">
        <f t="shared" ref="W65:W66" si="32">(V65*100000)/O65</f>
        <v>0</v>
      </c>
      <c r="X65" s="41"/>
      <c r="Y65" s="1"/>
      <c r="Z65" s="1"/>
      <c r="AA65" s="1"/>
      <c r="AB65" s="1">
        <v>2</v>
      </c>
      <c r="AC65" s="1"/>
    </row>
    <row r="66" spans="1:29" ht="15.6">
      <c r="A66" s="5">
        <v>44317</v>
      </c>
      <c r="B66" s="29">
        <v>1080</v>
      </c>
      <c r="C66" s="29"/>
      <c r="D66" s="7">
        <f>'TMCLK I&amp;M'!E66</f>
        <v>0</v>
      </c>
      <c r="E66" s="7">
        <f>'TMCLK I&amp;M'!F66</f>
        <v>0</v>
      </c>
      <c r="G66" s="31">
        <f>'TMCLK I&amp;M'!H66</f>
        <v>0</v>
      </c>
      <c r="H66" s="31">
        <f>'TMCLK I&amp;M'!I66</f>
        <v>0</v>
      </c>
      <c r="I66" s="31">
        <f>'TMCLK I&amp;M'!J66</f>
        <v>0</v>
      </c>
      <c r="J66" s="31">
        <f>'TMCLK I&amp;M'!K66</f>
        <v>0</v>
      </c>
      <c r="K66" s="31">
        <f>'TMCLK I&amp;M'!L66</f>
        <v>0</v>
      </c>
      <c r="L66" s="31">
        <f>'TMCLK I&amp;M'!M66</f>
        <v>0</v>
      </c>
      <c r="N66" s="20">
        <f t="shared" si="23"/>
        <v>1080</v>
      </c>
      <c r="O66" s="10">
        <f t="shared" si="24"/>
        <v>12404</v>
      </c>
      <c r="P66" s="33">
        <f t="shared" si="25"/>
        <v>0</v>
      </c>
      <c r="Q66" s="36">
        <f t="shared" si="26"/>
        <v>0</v>
      </c>
      <c r="R66" s="34">
        <f t="shared" si="27"/>
        <v>1080</v>
      </c>
      <c r="S66" s="10">
        <f t="shared" si="28"/>
        <v>7940</v>
      </c>
      <c r="T66" s="33">
        <f t="shared" si="29"/>
        <v>0</v>
      </c>
      <c r="U66" s="36">
        <f t="shared" si="30"/>
        <v>0</v>
      </c>
      <c r="V66" s="38">
        <f t="shared" si="31"/>
        <v>0</v>
      </c>
      <c r="W66" s="36">
        <f t="shared" si="32"/>
        <v>0</v>
      </c>
      <c r="X66" s="41"/>
      <c r="Y66" s="1"/>
      <c r="Z66" s="1"/>
      <c r="AA66" s="1"/>
      <c r="AB66" s="1">
        <v>2</v>
      </c>
      <c r="AC66" s="1"/>
    </row>
    <row r="67" spans="1:29" ht="15.6">
      <c r="A67" s="5">
        <v>44348</v>
      </c>
      <c r="B67" s="29">
        <v>1080</v>
      </c>
      <c r="C67" s="29"/>
      <c r="D67" s="7">
        <f>'TMCLK I&amp;M'!E67</f>
        <v>0</v>
      </c>
      <c r="E67" s="7">
        <f>'TMCLK I&amp;M'!F67</f>
        <v>0</v>
      </c>
      <c r="G67" s="31">
        <f>'TMCLK I&amp;M'!H67</f>
        <v>0</v>
      </c>
      <c r="H67" s="31">
        <f>'TMCLK I&amp;M'!I67</f>
        <v>0</v>
      </c>
      <c r="I67" s="31">
        <f>'TMCLK I&amp;M'!J67</f>
        <v>0</v>
      </c>
      <c r="J67" s="31">
        <f>'TMCLK I&amp;M'!K67</f>
        <v>0</v>
      </c>
      <c r="K67" s="31">
        <f>'TMCLK I&amp;M'!L67</f>
        <v>0</v>
      </c>
      <c r="L67" s="31">
        <f>'TMCLK I&amp;M'!M67</f>
        <v>0</v>
      </c>
      <c r="N67" s="20">
        <f t="shared" ref="N67:N68" si="33">SUM(B67:E67)</f>
        <v>1080</v>
      </c>
      <c r="O67" s="10">
        <f t="shared" ref="O67:O68" si="34">SUM(N56:N67)</f>
        <v>12017</v>
      </c>
      <c r="P67" s="33">
        <f t="shared" ref="P67:P68" si="35">SUM(G56:H67)</f>
        <v>0</v>
      </c>
      <c r="Q67" s="36">
        <f t="shared" ref="Q67:Q68" si="36">(P67*1000000)/O67</f>
        <v>0</v>
      </c>
      <c r="R67" s="34">
        <f t="shared" ref="R67:R68" si="37">SUM(B67,D67:E67)</f>
        <v>1080</v>
      </c>
      <c r="S67" s="10">
        <f t="shared" ref="S67:S68" si="38">SUM(R56:R67)</f>
        <v>8435</v>
      </c>
      <c r="T67" s="33">
        <f t="shared" ref="T67:T68" si="39">SUM(G56:H67)</f>
        <v>0</v>
      </c>
      <c r="U67" s="36">
        <f t="shared" ref="U67:U68" si="40">(T67*1000000)/S67</f>
        <v>0</v>
      </c>
      <c r="V67" s="38">
        <f t="shared" ref="V67:V68" si="41">SUM(G56:G67)</f>
        <v>0</v>
      </c>
      <c r="W67" s="36">
        <f t="shared" ref="W67:W68" si="42">(V67*100000)/O67</f>
        <v>0</v>
      </c>
      <c r="X67" s="41"/>
      <c r="Y67" s="1"/>
      <c r="Z67" s="1"/>
      <c r="AA67" s="1"/>
      <c r="AB67" s="1">
        <v>2</v>
      </c>
      <c r="AC67" s="1"/>
    </row>
    <row r="68" spans="1:29" ht="15.6">
      <c r="A68" s="5">
        <v>44378</v>
      </c>
      <c r="B68" s="29">
        <v>1080</v>
      </c>
      <c r="C68" s="29"/>
      <c r="D68" s="7">
        <f>'TMCLK I&amp;M'!E68</f>
        <v>0</v>
      </c>
      <c r="E68" s="7">
        <f>'TMCLK I&amp;M'!F68</f>
        <v>0</v>
      </c>
      <c r="G68" s="31">
        <f>'TMCLK I&amp;M'!H68</f>
        <v>0</v>
      </c>
      <c r="H68" s="31">
        <f>'TMCLK I&amp;M'!I68</f>
        <v>0</v>
      </c>
      <c r="I68" s="31">
        <f>'TMCLK I&amp;M'!J68</f>
        <v>0</v>
      </c>
      <c r="J68" s="31">
        <f>'TMCLK I&amp;M'!K68</f>
        <v>0</v>
      </c>
      <c r="K68" s="31">
        <f>'TMCLK I&amp;M'!L68</f>
        <v>0</v>
      </c>
      <c r="L68" s="31">
        <f>'TMCLK I&amp;M'!M68</f>
        <v>0</v>
      </c>
      <c r="N68" s="20">
        <f t="shared" si="33"/>
        <v>1080</v>
      </c>
      <c r="O68" s="10">
        <f t="shared" si="34"/>
        <v>11612</v>
      </c>
      <c r="P68" s="33">
        <f t="shared" si="35"/>
        <v>0</v>
      </c>
      <c r="Q68" s="36">
        <f t="shared" si="36"/>
        <v>0</v>
      </c>
      <c r="R68" s="34">
        <f t="shared" si="37"/>
        <v>1080</v>
      </c>
      <c r="S68" s="10">
        <f t="shared" si="38"/>
        <v>9002</v>
      </c>
      <c r="T68" s="33">
        <f t="shared" si="39"/>
        <v>0</v>
      </c>
      <c r="U68" s="36">
        <f t="shared" si="40"/>
        <v>0</v>
      </c>
      <c r="V68" s="38">
        <f t="shared" si="41"/>
        <v>0</v>
      </c>
      <c r="W68" s="36">
        <f t="shared" si="42"/>
        <v>0</v>
      </c>
      <c r="X68" s="41"/>
      <c r="Y68" s="1"/>
      <c r="Z68" s="1"/>
      <c r="AA68" s="1"/>
      <c r="AB68" s="1">
        <v>2</v>
      </c>
      <c r="AC68" s="1"/>
    </row>
    <row r="69" spans="1:29" ht="15.6">
      <c r="A69" s="5">
        <v>44409</v>
      </c>
      <c r="B69" s="29">
        <v>1080</v>
      </c>
      <c r="C69" s="29"/>
      <c r="D69" s="7">
        <f>'TMCLK I&amp;M'!E69</f>
        <v>0</v>
      </c>
      <c r="E69" s="7">
        <f>'TMCLK I&amp;M'!F69</f>
        <v>0</v>
      </c>
      <c r="G69" s="31">
        <f>'TMCLK I&amp;M'!H69</f>
        <v>0</v>
      </c>
      <c r="H69" s="31">
        <f>'TMCLK I&amp;M'!I69</f>
        <v>0</v>
      </c>
      <c r="I69" s="31">
        <f>'TMCLK I&amp;M'!J69</f>
        <v>0</v>
      </c>
      <c r="J69" s="31">
        <f>'TMCLK I&amp;M'!K69</f>
        <v>0</v>
      </c>
      <c r="K69" s="31">
        <f>'TMCLK I&amp;M'!L69</f>
        <v>0</v>
      </c>
      <c r="L69" s="31">
        <f>'TMCLK I&amp;M'!M69</f>
        <v>0</v>
      </c>
      <c r="N69" s="20">
        <f t="shared" ref="N69:N70" si="43">SUM(B69:E69)</f>
        <v>1080</v>
      </c>
      <c r="O69" s="10">
        <f t="shared" ref="O69:O70" si="44">SUM(N58:N69)</f>
        <v>11252</v>
      </c>
      <c r="P69" s="33">
        <f t="shared" ref="P69:P70" si="45">SUM(G58:H69)</f>
        <v>0</v>
      </c>
      <c r="Q69" s="36">
        <f t="shared" ref="Q69:Q70" si="46">(P69*1000000)/O69</f>
        <v>0</v>
      </c>
      <c r="R69" s="34">
        <f t="shared" ref="R69:R70" si="47">SUM(B69,D69:E69)</f>
        <v>1080</v>
      </c>
      <c r="S69" s="10">
        <f t="shared" ref="S69:S70" si="48">SUM(R58:R69)</f>
        <v>9533</v>
      </c>
      <c r="T69" s="33">
        <f t="shared" ref="T69:T70" si="49">SUM(G58:H69)</f>
        <v>0</v>
      </c>
      <c r="U69" s="36">
        <f t="shared" ref="U69:U70" si="50">(T69*1000000)/S69</f>
        <v>0</v>
      </c>
      <c r="V69" s="38">
        <f t="shared" ref="V69:V70" si="51">SUM(G58:G69)</f>
        <v>0</v>
      </c>
      <c r="W69" s="36">
        <f t="shared" ref="W69:W70" si="52">(V69*100000)/O69</f>
        <v>0</v>
      </c>
      <c r="X69" s="41"/>
      <c r="Y69" s="1"/>
      <c r="Z69" s="1"/>
      <c r="AA69" s="1"/>
      <c r="AB69" s="1">
        <v>2</v>
      </c>
      <c r="AC69" s="1"/>
    </row>
    <row r="70" spans="1:29" ht="15.6">
      <c r="A70" s="5">
        <v>44440</v>
      </c>
      <c r="B70" s="29">
        <v>1080</v>
      </c>
      <c r="C70" s="29"/>
      <c r="D70" s="7">
        <f>'TMCLK I&amp;M'!E70</f>
        <v>0</v>
      </c>
      <c r="E70" s="7">
        <f>'TMCLK I&amp;M'!F70</f>
        <v>0</v>
      </c>
      <c r="G70" s="31">
        <f>'TMCLK I&amp;M'!H70</f>
        <v>0</v>
      </c>
      <c r="H70" s="31">
        <f>'TMCLK I&amp;M'!I70</f>
        <v>0</v>
      </c>
      <c r="I70" s="31">
        <f>'TMCLK I&amp;M'!J70</f>
        <v>0</v>
      </c>
      <c r="J70" s="31">
        <f>'TMCLK I&amp;M'!K70</f>
        <v>0</v>
      </c>
      <c r="K70" s="31">
        <f>'TMCLK I&amp;M'!L70</f>
        <v>0</v>
      </c>
      <c r="L70" s="31">
        <f>'TMCLK I&amp;M'!M70</f>
        <v>0</v>
      </c>
      <c r="N70" s="20">
        <f t="shared" si="43"/>
        <v>1080</v>
      </c>
      <c r="O70" s="10">
        <f t="shared" si="44"/>
        <v>11261</v>
      </c>
      <c r="P70" s="33">
        <f t="shared" si="45"/>
        <v>0</v>
      </c>
      <c r="Q70" s="36">
        <f t="shared" si="46"/>
        <v>0</v>
      </c>
      <c r="R70" s="34">
        <f t="shared" si="47"/>
        <v>1080</v>
      </c>
      <c r="S70" s="10">
        <f t="shared" si="48"/>
        <v>10190</v>
      </c>
      <c r="T70" s="33">
        <f t="shared" si="49"/>
        <v>0</v>
      </c>
      <c r="U70" s="36">
        <f t="shared" si="50"/>
        <v>0</v>
      </c>
      <c r="V70" s="38">
        <f t="shared" si="51"/>
        <v>0</v>
      </c>
      <c r="W70" s="36">
        <f t="shared" si="52"/>
        <v>0</v>
      </c>
      <c r="X70" s="41"/>
      <c r="Y70" s="1"/>
      <c r="Z70" s="1"/>
      <c r="AA70" s="1"/>
      <c r="AB70" s="1">
        <v>2</v>
      </c>
      <c r="AC70" s="1"/>
    </row>
    <row r="71" spans="1:29" ht="15.6">
      <c r="A71" s="5">
        <v>44470</v>
      </c>
      <c r="B71" s="29">
        <v>1080</v>
      </c>
      <c r="C71" s="29"/>
      <c r="D71" s="7">
        <f>'TMCLK I&amp;M'!E71</f>
        <v>0</v>
      </c>
      <c r="E71" s="7">
        <f>'TMCLK I&amp;M'!F71</f>
        <v>0</v>
      </c>
      <c r="G71" s="31">
        <f>'TMCLK I&amp;M'!H71</f>
        <v>0</v>
      </c>
      <c r="H71" s="31">
        <f>'TMCLK I&amp;M'!I71</f>
        <v>0</v>
      </c>
      <c r="I71" s="31">
        <f>'TMCLK I&amp;M'!J71</f>
        <v>0</v>
      </c>
      <c r="J71" s="31">
        <f>'TMCLK I&amp;M'!K71</f>
        <v>0</v>
      </c>
      <c r="K71" s="31">
        <f>'TMCLK I&amp;M'!L71</f>
        <v>0</v>
      </c>
      <c r="L71" s="31">
        <f>'TMCLK I&amp;M'!M71</f>
        <v>0</v>
      </c>
      <c r="N71" s="20">
        <f t="shared" ref="N71:N73" si="53">SUM(B71:E71)</f>
        <v>1080</v>
      </c>
      <c r="O71" s="10">
        <f t="shared" ref="O71:O73" si="54">SUM(N60:N71)</f>
        <v>12143</v>
      </c>
      <c r="P71" s="33">
        <f t="shared" ref="P71:P73" si="55">SUM(G60:H71)</f>
        <v>0</v>
      </c>
      <c r="Q71" s="36">
        <f t="shared" ref="Q71:Q73" si="56">(P71*1000000)/O71</f>
        <v>0</v>
      </c>
      <c r="R71" s="34">
        <f t="shared" ref="R71:R73" si="57">SUM(B71,D71:E71)</f>
        <v>1080</v>
      </c>
      <c r="S71" s="10">
        <f t="shared" ref="S71:S73" si="58">SUM(R60:R71)</f>
        <v>11252</v>
      </c>
      <c r="T71" s="33">
        <f t="shared" ref="T71:T73" si="59">SUM(G60:H71)</f>
        <v>0</v>
      </c>
      <c r="U71" s="36">
        <f t="shared" ref="U71:U73" si="60">(T71*1000000)/S71</f>
        <v>0</v>
      </c>
      <c r="V71" s="38">
        <f t="shared" ref="V71:V73" si="61">SUM(G60:G71)</f>
        <v>0</v>
      </c>
      <c r="W71" s="36">
        <f t="shared" ref="W71:W73" si="62">(V71*100000)/O71</f>
        <v>0</v>
      </c>
      <c r="X71" s="41"/>
      <c r="Y71" s="1"/>
      <c r="Z71" s="1"/>
      <c r="AA71" s="1"/>
      <c r="AB71" s="1">
        <v>2</v>
      </c>
      <c r="AC71" s="1"/>
    </row>
    <row r="72" spans="1:29" ht="15.6">
      <c r="A72" s="5">
        <v>44501</v>
      </c>
      <c r="B72" s="29">
        <v>1080</v>
      </c>
      <c r="C72" s="29"/>
      <c r="D72" s="7">
        <f>'TMCLK I&amp;M'!E72</f>
        <v>0</v>
      </c>
      <c r="E72" s="7">
        <f>'TMCLK I&amp;M'!F72</f>
        <v>0</v>
      </c>
      <c r="G72" s="31">
        <f>'TMCLK I&amp;M'!H72</f>
        <v>0</v>
      </c>
      <c r="H72" s="31">
        <f>'TMCLK I&amp;M'!I72</f>
        <v>0</v>
      </c>
      <c r="I72" s="31">
        <f>'TMCLK I&amp;M'!J72</f>
        <v>0</v>
      </c>
      <c r="J72" s="31">
        <f>'TMCLK I&amp;M'!K72</f>
        <v>0</v>
      </c>
      <c r="K72" s="31">
        <f>'TMCLK I&amp;M'!L72</f>
        <v>0</v>
      </c>
      <c r="L72" s="31">
        <f>'TMCLK I&amp;M'!M72</f>
        <v>0</v>
      </c>
      <c r="N72" s="20">
        <f t="shared" si="53"/>
        <v>1080</v>
      </c>
      <c r="O72" s="10">
        <f t="shared" si="54"/>
        <v>12782</v>
      </c>
      <c r="P72" s="33">
        <f t="shared" si="55"/>
        <v>0</v>
      </c>
      <c r="Q72" s="36">
        <f t="shared" si="56"/>
        <v>0</v>
      </c>
      <c r="R72" s="34">
        <f t="shared" si="57"/>
        <v>1080</v>
      </c>
      <c r="S72" s="10">
        <f t="shared" si="58"/>
        <v>12296</v>
      </c>
      <c r="T72" s="33">
        <f t="shared" si="59"/>
        <v>0</v>
      </c>
      <c r="U72" s="36">
        <f t="shared" si="60"/>
        <v>0</v>
      </c>
      <c r="V72" s="38">
        <f t="shared" si="61"/>
        <v>0</v>
      </c>
      <c r="W72" s="36">
        <f t="shared" si="62"/>
        <v>0</v>
      </c>
      <c r="X72" s="41"/>
      <c r="Y72" s="1"/>
      <c r="Z72" s="1"/>
      <c r="AA72" s="1"/>
      <c r="AB72" s="1">
        <v>2</v>
      </c>
      <c r="AC72" s="1"/>
    </row>
    <row r="73" spans="1:29" ht="15.6">
      <c r="A73" s="5">
        <v>44531</v>
      </c>
      <c r="B73" s="29">
        <v>1080</v>
      </c>
      <c r="C73" s="29"/>
      <c r="D73" s="7">
        <f>'TMCLK I&amp;M'!E73</f>
        <v>0</v>
      </c>
      <c r="E73" s="7">
        <f>'TMCLK I&amp;M'!F73</f>
        <v>0</v>
      </c>
      <c r="G73" s="31">
        <f>'TMCLK I&amp;M'!H73</f>
        <v>0</v>
      </c>
      <c r="H73" s="31">
        <f>'TMCLK I&amp;M'!I73</f>
        <v>0</v>
      </c>
      <c r="I73" s="31">
        <f>'TMCLK I&amp;M'!J73</f>
        <v>0</v>
      </c>
      <c r="J73" s="31">
        <f>'TMCLK I&amp;M'!K73</f>
        <v>0</v>
      </c>
      <c r="K73" s="31">
        <f>'TMCLK I&amp;M'!L73</f>
        <v>0</v>
      </c>
      <c r="L73" s="31">
        <f>'TMCLK I&amp;M'!M73</f>
        <v>0</v>
      </c>
      <c r="N73" s="20">
        <f t="shared" si="53"/>
        <v>1080</v>
      </c>
      <c r="O73" s="10">
        <f t="shared" si="54"/>
        <v>13248</v>
      </c>
      <c r="P73" s="33">
        <f t="shared" si="55"/>
        <v>0</v>
      </c>
      <c r="Q73" s="36">
        <f t="shared" si="56"/>
        <v>0</v>
      </c>
      <c r="R73" s="34">
        <f t="shared" si="57"/>
        <v>1080</v>
      </c>
      <c r="S73" s="10">
        <f t="shared" si="58"/>
        <v>13248</v>
      </c>
      <c r="T73" s="33">
        <f t="shared" si="59"/>
        <v>0</v>
      </c>
      <c r="U73" s="36">
        <f t="shared" si="60"/>
        <v>0</v>
      </c>
      <c r="V73" s="38">
        <f t="shared" si="61"/>
        <v>0</v>
      </c>
      <c r="W73" s="36">
        <f t="shared" si="62"/>
        <v>0</v>
      </c>
      <c r="X73" s="41"/>
      <c r="Y73" s="1"/>
      <c r="Z73" s="1"/>
      <c r="AA73" s="1"/>
      <c r="AB73" s="1">
        <v>2</v>
      </c>
      <c r="AC73" s="1"/>
    </row>
    <row r="74" spans="1:29" ht="15.6">
      <c r="A74" s="5">
        <v>44562</v>
      </c>
      <c r="B74" s="29">
        <v>1080</v>
      </c>
      <c r="C74" s="29"/>
      <c r="D74" s="7">
        <f>'TMCLK I&amp;M'!E74</f>
        <v>0</v>
      </c>
      <c r="E74" s="7">
        <f>'TMCLK I&amp;M'!F74</f>
        <v>0</v>
      </c>
      <c r="G74" s="31">
        <f>'TMCLK I&amp;M'!H74</f>
        <v>0</v>
      </c>
      <c r="H74" s="31">
        <f>'TMCLK I&amp;M'!I74</f>
        <v>0</v>
      </c>
      <c r="I74" s="31">
        <f>'TMCLK I&amp;M'!J74</f>
        <v>0</v>
      </c>
      <c r="J74" s="31">
        <f>'TMCLK I&amp;M'!K74</f>
        <v>0</v>
      </c>
      <c r="K74" s="31">
        <f>'TMCLK I&amp;M'!L74</f>
        <v>0</v>
      </c>
      <c r="L74" s="31">
        <f>'TMCLK I&amp;M'!M74</f>
        <v>0</v>
      </c>
      <c r="N74" s="20">
        <f t="shared" ref="N74" si="63">SUM(B74:E74)</f>
        <v>1080</v>
      </c>
      <c r="O74" s="10">
        <f t="shared" ref="O74" si="64">SUM(N63:N74)</f>
        <v>13176</v>
      </c>
      <c r="P74" s="33">
        <f t="shared" ref="P74" si="65">SUM(G63:H74)</f>
        <v>0</v>
      </c>
      <c r="Q74" s="36">
        <f t="shared" ref="Q74" si="66">(P74*1000000)/O74</f>
        <v>0</v>
      </c>
      <c r="R74" s="34">
        <f t="shared" ref="R74" si="67">SUM(B74,D74:E74)</f>
        <v>1080</v>
      </c>
      <c r="S74" s="10">
        <f t="shared" ref="S74" si="68">SUM(R63:R74)</f>
        <v>13176</v>
      </c>
      <c r="T74" s="33">
        <f t="shared" ref="T74" si="69">SUM(G63:H74)</f>
        <v>0</v>
      </c>
      <c r="U74" s="36">
        <f t="shared" ref="U74" si="70">(T74*1000000)/S74</f>
        <v>0</v>
      </c>
      <c r="V74" s="38">
        <f t="shared" ref="V74" si="71">SUM(G63:G74)</f>
        <v>0</v>
      </c>
      <c r="W74" s="36">
        <f t="shared" ref="W74" si="72">(V74*100000)/O74</f>
        <v>0</v>
      </c>
      <c r="X74" s="41"/>
      <c r="Y74" s="1"/>
      <c r="Z74" s="1"/>
      <c r="AA74" s="1"/>
      <c r="AB74" s="1"/>
      <c r="AC74" s="1">
        <v>2</v>
      </c>
    </row>
    <row r="75" spans="1:29" ht="15.6">
      <c r="A75" s="5">
        <v>44593</v>
      </c>
      <c r="B75" s="29">
        <v>1080</v>
      </c>
      <c r="C75" s="55"/>
      <c r="D75" s="56"/>
      <c r="E75" s="56"/>
      <c r="G75" s="31">
        <f>'TMCLK I&amp;M'!H75</f>
        <v>0</v>
      </c>
      <c r="H75" s="31">
        <f>'TMCLK I&amp;M'!I75</f>
        <v>0</v>
      </c>
      <c r="I75" s="31">
        <f>'TMCLK I&amp;M'!J75</f>
        <v>0</v>
      </c>
      <c r="J75" s="31">
        <f>'TMCLK I&amp;M'!K75</f>
        <v>0</v>
      </c>
      <c r="K75" s="31">
        <f>'TMCLK I&amp;M'!L75</f>
        <v>0</v>
      </c>
      <c r="L75" s="31">
        <f>'TMCLK I&amp;M'!M75</f>
        <v>0</v>
      </c>
      <c r="N75" s="20">
        <f t="shared" ref="N75:N83" si="73">SUM(B75:E75)</f>
        <v>1080</v>
      </c>
      <c r="O75" s="10">
        <f t="shared" ref="O75:O83" si="74">SUM(N64:N75)</f>
        <v>13068</v>
      </c>
      <c r="P75" s="33">
        <f t="shared" ref="P75:P83" si="75">SUM(G64:H75)</f>
        <v>0</v>
      </c>
      <c r="Q75" s="36">
        <f t="shared" ref="Q75:Q83" si="76">(P75*1000000)/O75</f>
        <v>0</v>
      </c>
      <c r="R75" s="34">
        <f t="shared" ref="R75:R83" si="77">SUM(B75,D75:E75)</f>
        <v>1080</v>
      </c>
      <c r="S75" s="10">
        <f t="shared" ref="S75:S83" si="78">SUM(R64:R75)</f>
        <v>13068</v>
      </c>
      <c r="T75" s="33">
        <f t="shared" ref="T75:T83" si="79">SUM(G64:H75)</f>
        <v>0</v>
      </c>
      <c r="U75" s="36">
        <f t="shared" ref="U75:U83" si="80">(T75*1000000)/S75</f>
        <v>0</v>
      </c>
      <c r="V75" s="38">
        <f t="shared" ref="V75:V83" si="81">SUM(G64:G75)</f>
        <v>0</v>
      </c>
      <c r="W75" s="36">
        <f t="shared" ref="W75:W83" si="82">(V75*100000)/O75</f>
        <v>0</v>
      </c>
      <c r="X75" s="41"/>
      <c r="Y75" s="1"/>
      <c r="Z75" s="1"/>
      <c r="AA75" s="1"/>
      <c r="AB75" s="1"/>
      <c r="AC75" s="1">
        <v>2</v>
      </c>
    </row>
    <row r="76" spans="1:29" ht="15.6">
      <c r="A76" s="5">
        <v>44621</v>
      </c>
      <c r="B76" s="29">
        <v>1080</v>
      </c>
      <c r="C76" s="55"/>
      <c r="D76" s="56"/>
      <c r="E76" s="56"/>
      <c r="G76" s="31">
        <f>'TMCLK I&amp;M'!H76</f>
        <v>0</v>
      </c>
      <c r="H76" s="31">
        <f>'TMCLK I&amp;M'!I76</f>
        <v>0</v>
      </c>
      <c r="I76" s="31">
        <f>'TMCLK I&amp;M'!J76</f>
        <v>0</v>
      </c>
      <c r="J76" s="31">
        <f>'TMCLK I&amp;M'!K76</f>
        <v>0</v>
      </c>
      <c r="K76" s="31">
        <f>'TMCLK I&amp;M'!L76</f>
        <v>0</v>
      </c>
      <c r="L76" s="31">
        <f>'TMCLK I&amp;M'!M76</f>
        <v>0</v>
      </c>
      <c r="N76" s="20">
        <f t="shared" si="73"/>
        <v>1080</v>
      </c>
      <c r="O76" s="10">
        <f t="shared" si="74"/>
        <v>12960</v>
      </c>
      <c r="P76" s="33">
        <f t="shared" si="75"/>
        <v>0</v>
      </c>
      <c r="Q76" s="36">
        <f t="shared" si="76"/>
        <v>0</v>
      </c>
      <c r="R76" s="34">
        <f t="shared" si="77"/>
        <v>1080</v>
      </c>
      <c r="S76" s="10">
        <f t="shared" si="78"/>
        <v>12960</v>
      </c>
      <c r="T76" s="33">
        <f t="shared" si="79"/>
        <v>0</v>
      </c>
      <c r="U76" s="36">
        <f t="shared" si="80"/>
        <v>0</v>
      </c>
      <c r="V76" s="38">
        <f t="shared" si="81"/>
        <v>0</v>
      </c>
      <c r="W76" s="36">
        <f t="shared" si="82"/>
        <v>0</v>
      </c>
      <c r="X76" s="41"/>
      <c r="Y76" s="1"/>
      <c r="Z76" s="1"/>
      <c r="AA76" s="1"/>
      <c r="AB76" s="1"/>
      <c r="AC76" s="1">
        <v>2</v>
      </c>
    </row>
    <row r="77" spans="1:29" ht="15.6">
      <c r="A77" s="5">
        <v>44652</v>
      </c>
      <c r="B77" s="29">
        <v>1080</v>
      </c>
      <c r="C77" s="55"/>
      <c r="D77" s="56"/>
      <c r="E77" s="56"/>
      <c r="G77" s="31">
        <f>'TMCLK I&amp;M'!H77</f>
        <v>0</v>
      </c>
      <c r="H77" s="31">
        <f>'TMCLK I&amp;M'!I77</f>
        <v>0</v>
      </c>
      <c r="I77" s="31">
        <f>'TMCLK I&amp;M'!J77</f>
        <v>0</v>
      </c>
      <c r="J77" s="31">
        <f>'TMCLK I&amp;M'!K77</f>
        <v>0</v>
      </c>
      <c r="K77" s="31">
        <f>'TMCLK I&amp;M'!L77</f>
        <v>0</v>
      </c>
      <c r="L77" s="31">
        <f>'TMCLK I&amp;M'!M77</f>
        <v>0</v>
      </c>
      <c r="N77" s="20">
        <f t="shared" si="73"/>
        <v>1080</v>
      </c>
      <c r="O77" s="10">
        <f t="shared" si="74"/>
        <v>12960</v>
      </c>
      <c r="P77" s="33">
        <f t="shared" si="75"/>
        <v>0</v>
      </c>
      <c r="Q77" s="36">
        <f t="shared" si="76"/>
        <v>0</v>
      </c>
      <c r="R77" s="34">
        <f t="shared" si="77"/>
        <v>1080</v>
      </c>
      <c r="S77" s="10">
        <f t="shared" si="78"/>
        <v>12960</v>
      </c>
      <c r="T77" s="33">
        <f t="shared" si="79"/>
        <v>0</v>
      </c>
      <c r="U77" s="36">
        <f t="shared" si="80"/>
        <v>0</v>
      </c>
      <c r="V77" s="38">
        <f t="shared" si="81"/>
        <v>0</v>
      </c>
      <c r="W77" s="36">
        <f t="shared" si="82"/>
        <v>0</v>
      </c>
      <c r="X77" s="41"/>
      <c r="Y77" s="1"/>
      <c r="Z77" s="1"/>
      <c r="AA77" s="1"/>
      <c r="AB77" s="1"/>
      <c r="AC77" s="1">
        <v>2</v>
      </c>
    </row>
    <row r="78" spans="1:29" ht="15.6">
      <c r="A78" s="5">
        <v>44682</v>
      </c>
      <c r="B78" s="29">
        <v>1080</v>
      </c>
      <c r="C78" s="55"/>
      <c r="D78" s="56"/>
      <c r="E78" s="56"/>
      <c r="G78" s="31">
        <f>'TMCLK I&amp;M'!H78</f>
        <v>0</v>
      </c>
      <c r="H78" s="31">
        <f>'TMCLK I&amp;M'!I78</f>
        <v>0</v>
      </c>
      <c r="I78" s="31">
        <f>'TMCLK I&amp;M'!J78</f>
        <v>0</v>
      </c>
      <c r="J78" s="31">
        <f>'TMCLK I&amp;M'!K78</f>
        <v>0</v>
      </c>
      <c r="K78" s="31">
        <f>'TMCLK I&amp;M'!L78</f>
        <v>0</v>
      </c>
      <c r="L78" s="31">
        <f>'TMCLK I&amp;M'!M78</f>
        <v>0</v>
      </c>
      <c r="N78" s="20">
        <f t="shared" si="73"/>
        <v>1080</v>
      </c>
      <c r="O78" s="10">
        <f t="shared" si="74"/>
        <v>12960</v>
      </c>
      <c r="P78" s="33">
        <f t="shared" si="75"/>
        <v>0</v>
      </c>
      <c r="Q78" s="36">
        <f t="shared" si="76"/>
        <v>0</v>
      </c>
      <c r="R78" s="34">
        <f t="shared" si="77"/>
        <v>1080</v>
      </c>
      <c r="S78" s="10">
        <f t="shared" si="78"/>
        <v>12960</v>
      </c>
      <c r="T78" s="33">
        <f t="shared" si="79"/>
        <v>0</v>
      </c>
      <c r="U78" s="36">
        <f t="shared" si="80"/>
        <v>0</v>
      </c>
      <c r="V78" s="38">
        <f t="shared" si="81"/>
        <v>0</v>
      </c>
      <c r="W78" s="36">
        <f t="shared" si="82"/>
        <v>0</v>
      </c>
      <c r="X78" s="41"/>
      <c r="Y78" s="1"/>
      <c r="Z78" s="1"/>
      <c r="AA78" s="1"/>
      <c r="AB78" s="1"/>
      <c r="AC78" s="1">
        <v>2</v>
      </c>
    </row>
    <row r="79" spans="1:29" ht="15.6">
      <c r="A79" s="5">
        <v>44713</v>
      </c>
      <c r="B79" s="29">
        <v>1080</v>
      </c>
      <c r="C79" s="55"/>
      <c r="D79" s="56"/>
      <c r="E79" s="56"/>
      <c r="G79" s="31">
        <f>'TMCLK I&amp;M'!H79</f>
        <v>0</v>
      </c>
      <c r="H79" s="31">
        <f>'TMCLK I&amp;M'!I79</f>
        <v>0</v>
      </c>
      <c r="I79" s="31">
        <f>'TMCLK I&amp;M'!J79</f>
        <v>0</v>
      </c>
      <c r="J79" s="31">
        <f>'TMCLK I&amp;M'!K79</f>
        <v>0</v>
      </c>
      <c r="K79" s="31">
        <f>'TMCLK I&amp;M'!L79</f>
        <v>0</v>
      </c>
      <c r="L79" s="31">
        <f>'TMCLK I&amp;M'!M79</f>
        <v>0</v>
      </c>
      <c r="N79" s="20">
        <f t="shared" si="73"/>
        <v>1080</v>
      </c>
      <c r="O79" s="10">
        <f t="shared" si="74"/>
        <v>12960</v>
      </c>
      <c r="P79" s="33">
        <f t="shared" si="75"/>
        <v>0</v>
      </c>
      <c r="Q79" s="36">
        <f t="shared" si="76"/>
        <v>0</v>
      </c>
      <c r="R79" s="34">
        <f t="shared" si="77"/>
        <v>1080</v>
      </c>
      <c r="S79" s="10">
        <f t="shared" si="78"/>
        <v>12960</v>
      </c>
      <c r="T79" s="33">
        <f t="shared" si="79"/>
        <v>0</v>
      </c>
      <c r="U79" s="36">
        <f t="shared" si="80"/>
        <v>0</v>
      </c>
      <c r="V79" s="38">
        <f t="shared" si="81"/>
        <v>0</v>
      </c>
      <c r="W79" s="36">
        <f t="shared" si="82"/>
        <v>0</v>
      </c>
      <c r="X79" s="41"/>
      <c r="Y79" s="1"/>
      <c r="Z79" s="1"/>
      <c r="AA79" s="1"/>
      <c r="AB79" s="1"/>
      <c r="AC79" s="1">
        <v>2</v>
      </c>
    </row>
    <row r="80" spans="1:29" ht="15.6">
      <c r="A80" s="5">
        <v>44743</v>
      </c>
      <c r="B80" s="55">
        <v>1944</v>
      </c>
      <c r="C80" s="55"/>
      <c r="D80" s="56"/>
      <c r="E80" s="56"/>
      <c r="G80" s="31">
        <f>'TMCLK I&amp;M'!H80</f>
        <v>0</v>
      </c>
      <c r="H80" s="31">
        <f>'TMCLK I&amp;M'!I80</f>
        <v>0</v>
      </c>
      <c r="I80" s="31">
        <f>'TMCLK I&amp;M'!J80</f>
        <v>0</v>
      </c>
      <c r="J80" s="31">
        <f>'TMCLK I&amp;M'!K80</f>
        <v>0</v>
      </c>
      <c r="K80" s="31">
        <f>'TMCLK I&amp;M'!L80</f>
        <v>0</v>
      </c>
      <c r="L80" s="31">
        <f>'TMCLK I&amp;M'!M80</f>
        <v>0</v>
      </c>
      <c r="N80" s="20">
        <f t="shared" si="73"/>
        <v>1944</v>
      </c>
      <c r="O80" s="10">
        <f t="shared" si="74"/>
        <v>13824</v>
      </c>
      <c r="P80" s="33">
        <f t="shared" si="75"/>
        <v>0</v>
      </c>
      <c r="Q80" s="36">
        <f t="shared" si="76"/>
        <v>0</v>
      </c>
      <c r="R80" s="34">
        <f t="shared" si="77"/>
        <v>1944</v>
      </c>
      <c r="S80" s="10">
        <f t="shared" si="78"/>
        <v>13824</v>
      </c>
      <c r="T80" s="33">
        <f t="shared" si="79"/>
        <v>0</v>
      </c>
      <c r="U80" s="36">
        <f t="shared" si="80"/>
        <v>0</v>
      </c>
      <c r="V80" s="38">
        <f t="shared" si="81"/>
        <v>0</v>
      </c>
      <c r="W80" s="36">
        <f t="shared" si="82"/>
        <v>0</v>
      </c>
      <c r="X80" s="41"/>
      <c r="Y80" s="1"/>
      <c r="Z80" s="1"/>
      <c r="AA80" s="1"/>
      <c r="AB80" s="1"/>
      <c r="AC80" s="1">
        <v>2</v>
      </c>
    </row>
    <row r="81" spans="1:29" ht="15.6">
      <c r="A81" s="5">
        <v>44774</v>
      </c>
      <c r="B81" s="55">
        <v>1872</v>
      </c>
      <c r="C81" s="55"/>
      <c r="D81" s="56"/>
      <c r="E81" s="56"/>
      <c r="G81" s="31">
        <f>'TMCLK I&amp;M'!H81</f>
        <v>0</v>
      </c>
      <c r="H81" s="31">
        <f>'TMCLK I&amp;M'!I81</f>
        <v>0</v>
      </c>
      <c r="I81" s="31">
        <f>'TMCLK I&amp;M'!J81</f>
        <v>0</v>
      </c>
      <c r="J81" s="31">
        <f>'TMCLK I&amp;M'!K81</f>
        <v>0</v>
      </c>
      <c r="K81" s="31">
        <f>'TMCLK I&amp;M'!L81</f>
        <v>0</v>
      </c>
      <c r="L81" s="31">
        <f>'TMCLK I&amp;M'!M81</f>
        <v>0</v>
      </c>
      <c r="N81" s="20">
        <f t="shared" si="73"/>
        <v>1872</v>
      </c>
      <c r="O81" s="10">
        <f t="shared" si="74"/>
        <v>14616</v>
      </c>
      <c r="P81" s="33">
        <f t="shared" si="75"/>
        <v>0</v>
      </c>
      <c r="Q81" s="36">
        <f t="shared" si="76"/>
        <v>0</v>
      </c>
      <c r="R81" s="34">
        <f t="shared" si="77"/>
        <v>1872</v>
      </c>
      <c r="S81" s="10">
        <f t="shared" si="78"/>
        <v>14616</v>
      </c>
      <c r="T81" s="33">
        <f t="shared" si="79"/>
        <v>0</v>
      </c>
      <c r="U81" s="36">
        <f t="shared" si="80"/>
        <v>0</v>
      </c>
      <c r="V81" s="38">
        <f t="shared" si="81"/>
        <v>0</v>
      </c>
      <c r="W81" s="36">
        <f t="shared" si="82"/>
        <v>0</v>
      </c>
      <c r="X81" s="41"/>
      <c r="Y81" s="1"/>
      <c r="Z81" s="1"/>
      <c r="AA81" s="1"/>
      <c r="AB81" s="1"/>
      <c r="AC81" s="1">
        <v>2</v>
      </c>
    </row>
    <row r="82" spans="1:29" ht="15.6">
      <c r="A82" s="5">
        <v>44805</v>
      </c>
      <c r="B82" s="55">
        <v>2106</v>
      </c>
      <c r="C82" s="55"/>
      <c r="D82" s="56"/>
      <c r="E82" s="56"/>
      <c r="G82" s="31">
        <f>'TMCLK I&amp;M'!H82</f>
        <v>0</v>
      </c>
      <c r="H82" s="31">
        <f>'TMCLK I&amp;M'!I82</f>
        <v>0</v>
      </c>
      <c r="I82" s="31">
        <f>'TMCLK I&amp;M'!J82</f>
        <v>0</v>
      </c>
      <c r="J82" s="31">
        <f>'TMCLK I&amp;M'!K82</f>
        <v>0</v>
      </c>
      <c r="K82" s="31">
        <f>'TMCLK I&amp;M'!L82</f>
        <v>0</v>
      </c>
      <c r="L82" s="31">
        <f>'TMCLK I&amp;M'!M82</f>
        <v>0</v>
      </c>
      <c r="N82" s="20">
        <f t="shared" si="73"/>
        <v>2106</v>
      </c>
      <c r="O82" s="10">
        <f t="shared" si="74"/>
        <v>15642</v>
      </c>
      <c r="P82" s="33">
        <f t="shared" si="75"/>
        <v>0</v>
      </c>
      <c r="Q82" s="36">
        <f t="shared" si="76"/>
        <v>0</v>
      </c>
      <c r="R82" s="34">
        <f t="shared" si="77"/>
        <v>2106</v>
      </c>
      <c r="S82" s="10">
        <f t="shared" si="78"/>
        <v>15642</v>
      </c>
      <c r="T82" s="33">
        <f t="shared" si="79"/>
        <v>0</v>
      </c>
      <c r="U82" s="36">
        <f t="shared" si="80"/>
        <v>0</v>
      </c>
      <c r="V82" s="38">
        <f t="shared" si="81"/>
        <v>0</v>
      </c>
      <c r="W82" s="36">
        <f t="shared" si="82"/>
        <v>0</v>
      </c>
      <c r="X82" s="41"/>
      <c r="Y82" s="1"/>
      <c r="Z82" s="1"/>
      <c r="AA82" s="1"/>
      <c r="AB82" s="1"/>
      <c r="AC82" s="1">
        <v>2</v>
      </c>
    </row>
    <row r="83" spans="1:29" ht="15.6">
      <c r="A83" s="57"/>
      <c r="B83" s="55"/>
      <c r="C83" s="55"/>
      <c r="D83" s="56"/>
      <c r="E83" s="56"/>
      <c r="G83" s="31">
        <f>'TMCLK I&amp;M'!H83</f>
        <v>0</v>
      </c>
      <c r="H83" s="31">
        <f>'TMCLK I&amp;M'!I83</f>
        <v>0</v>
      </c>
      <c r="I83" s="31">
        <f>'TMCLK I&amp;M'!J83</f>
        <v>0</v>
      </c>
      <c r="J83" s="31">
        <f>'TMCLK I&amp;M'!K83</f>
        <v>0</v>
      </c>
      <c r="K83" s="31">
        <f>'TMCLK I&amp;M'!L83</f>
        <v>0</v>
      </c>
      <c r="L83" s="31">
        <f>'TMCLK I&amp;M'!M83</f>
        <v>0</v>
      </c>
      <c r="N83" s="20">
        <f t="shared" si="73"/>
        <v>0</v>
      </c>
      <c r="O83" s="10">
        <f t="shared" si="74"/>
        <v>14562</v>
      </c>
      <c r="P83" s="33">
        <f t="shared" si="75"/>
        <v>0</v>
      </c>
      <c r="Q83" s="36">
        <f t="shared" si="76"/>
        <v>0</v>
      </c>
      <c r="R83" s="34">
        <f t="shared" si="77"/>
        <v>0</v>
      </c>
      <c r="S83" s="10">
        <f t="shared" si="78"/>
        <v>14562</v>
      </c>
      <c r="T83" s="33">
        <f t="shared" si="79"/>
        <v>0</v>
      </c>
      <c r="U83" s="36">
        <f t="shared" si="80"/>
        <v>0</v>
      </c>
      <c r="V83" s="38">
        <f t="shared" si="81"/>
        <v>0</v>
      </c>
      <c r="W83" s="36">
        <f t="shared" si="82"/>
        <v>0</v>
      </c>
      <c r="X83" s="41"/>
      <c r="Y83" s="1"/>
      <c r="Z83" s="1"/>
      <c r="AA83" s="1"/>
      <c r="AB83" s="1"/>
      <c r="AC83" s="1">
        <v>2</v>
      </c>
    </row>
  </sheetData>
  <phoneticPr fontId="9" type="noConversion"/>
  <conditionalFormatting sqref="G2:L83">
    <cfRule type="cellIs" dxfId="38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AC62"/>
  <sheetViews>
    <sheetView zoomScale="70" zoomScaleNormal="70" workbookViewId="0">
      <pane ySplit="1" topLeftCell="A53" activePane="bottomLeft" state="frozen"/>
      <selection pane="bottomLeft" activeCell="AC63" sqref="AC63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9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  <c r="AC1" s="25" t="s">
        <v>32</v>
      </c>
    </row>
    <row r="2" spans="1:29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/>
      <c r="P2" s="10"/>
      <c r="Q2" s="33"/>
      <c r="R2" s="36"/>
      <c r="S2" s="34"/>
      <c r="T2" s="10"/>
      <c r="U2" s="33"/>
      <c r="V2" s="36"/>
      <c r="W2" s="38"/>
      <c r="X2" s="36" t="e">
        <f>(W2*100000)/P2</f>
        <v>#DIV/0!</v>
      </c>
      <c r="Y2" s="40"/>
      <c r="Z2" s="12"/>
      <c r="AA2" s="12"/>
      <c r="AB2" s="12"/>
      <c r="AC2" s="12"/>
    </row>
    <row r="3" spans="1:29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/>
      <c r="P3" s="10"/>
      <c r="Q3" s="33"/>
      <c r="R3" s="36"/>
      <c r="S3" s="34"/>
      <c r="T3" s="10"/>
      <c r="U3" s="33"/>
      <c r="V3" s="36"/>
      <c r="W3" s="38"/>
      <c r="X3" s="36" t="e">
        <f t="shared" ref="X3:X58" si="0">(W3*100000)/P3</f>
        <v>#DIV/0!</v>
      </c>
      <c r="Y3" s="40"/>
      <c r="Z3" s="12"/>
      <c r="AA3" s="12"/>
      <c r="AB3" s="12"/>
      <c r="AC3" s="12"/>
    </row>
    <row r="4" spans="1:29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/>
      <c r="P4" s="10"/>
      <c r="Q4" s="33"/>
      <c r="R4" s="36"/>
      <c r="S4" s="34"/>
      <c r="T4" s="10"/>
      <c r="U4" s="33"/>
      <c r="V4" s="36"/>
      <c r="W4" s="38"/>
      <c r="X4" s="36" t="e">
        <f t="shared" si="0"/>
        <v>#DIV/0!</v>
      </c>
      <c r="Y4" s="40"/>
      <c r="Z4" s="12"/>
      <c r="AA4" s="12"/>
      <c r="AB4" s="12"/>
      <c r="AC4" s="12"/>
    </row>
    <row r="5" spans="1:29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/>
      <c r="P5" s="10"/>
      <c r="Q5" s="33"/>
      <c r="R5" s="36"/>
      <c r="S5" s="34"/>
      <c r="T5" s="10"/>
      <c r="U5" s="33"/>
      <c r="V5" s="36"/>
      <c r="W5" s="38"/>
      <c r="X5" s="36" t="e">
        <f t="shared" si="0"/>
        <v>#DIV/0!</v>
      </c>
      <c r="Y5" s="40"/>
      <c r="Z5" s="12"/>
      <c r="AA5" s="12"/>
      <c r="AB5" s="12"/>
      <c r="AC5" s="12"/>
    </row>
    <row r="6" spans="1:29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/>
      <c r="P6" s="10"/>
      <c r="Q6" s="33"/>
      <c r="R6" s="36"/>
      <c r="S6" s="34"/>
      <c r="T6" s="10"/>
      <c r="U6" s="33"/>
      <c r="V6" s="36"/>
      <c r="W6" s="38"/>
      <c r="X6" s="36" t="e">
        <f t="shared" si="0"/>
        <v>#DIV/0!</v>
      </c>
      <c r="Y6" s="40"/>
      <c r="Z6" s="12"/>
      <c r="AA6" s="12"/>
      <c r="AB6" s="12"/>
      <c r="AC6" s="12"/>
    </row>
    <row r="7" spans="1:29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/>
      <c r="P7" s="10"/>
      <c r="Q7" s="33"/>
      <c r="R7" s="36"/>
      <c r="S7" s="34"/>
      <c r="T7" s="10"/>
      <c r="U7" s="33"/>
      <c r="V7" s="36"/>
      <c r="W7" s="38"/>
      <c r="X7" s="36" t="e">
        <f t="shared" si="0"/>
        <v>#DIV/0!</v>
      </c>
      <c r="Y7" s="40"/>
      <c r="Z7" s="12"/>
      <c r="AA7" s="12"/>
      <c r="AB7" s="12"/>
      <c r="AC7" s="12"/>
    </row>
    <row r="8" spans="1:29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/>
      <c r="P8" s="10"/>
      <c r="Q8" s="33"/>
      <c r="R8" s="36"/>
      <c r="S8" s="34"/>
      <c r="T8" s="10"/>
      <c r="U8" s="33"/>
      <c r="V8" s="36"/>
      <c r="W8" s="38"/>
      <c r="X8" s="36" t="e">
        <f t="shared" si="0"/>
        <v>#DIV/0!</v>
      </c>
      <c r="Y8" s="40"/>
      <c r="Z8" s="12"/>
      <c r="AA8" s="12"/>
      <c r="AB8" s="12"/>
      <c r="AC8" s="12"/>
    </row>
    <row r="9" spans="1:29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/>
      <c r="P9" s="10"/>
      <c r="Q9" s="33"/>
      <c r="R9" s="36"/>
      <c r="S9" s="34"/>
      <c r="T9" s="10"/>
      <c r="U9" s="33"/>
      <c r="V9" s="36"/>
      <c r="W9" s="38"/>
      <c r="X9" s="36" t="e">
        <f t="shared" si="0"/>
        <v>#DIV/0!</v>
      </c>
      <c r="Y9" s="40"/>
      <c r="Z9" s="12"/>
      <c r="AA9" s="12"/>
      <c r="AB9" s="12"/>
      <c r="AC9" s="12"/>
    </row>
    <row r="10" spans="1:29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/>
      <c r="P10" s="10"/>
      <c r="Q10" s="33"/>
      <c r="R10" s="36"/>
      <c r="S10" s="34"/>
      <c r="T10" s="10"/>
      <c r="U10" s="33"/>
      <c r="V10" s="36"/>
      <c r="W10" s="38"/>
      <c r="X10" s="36" t="e">
        <f t="shared" si="0"/>
        <v>#DIV/0!</v>
      </c>
      <c r="Y10" s="40"/>
      <c r="Z10" s="12"/>
      <c r="AA10" s="12"/>
      <c r="AB10" s="12"/>
      <c r="AC10" s="12"/>
    </row>
    <row r="11" spans="1:29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/>
      <c r="P11" s="10"/>
      <c r="Q11" s="33"/>
      <c r="R11" s="36"/>
      <c r="S11" s="34"/>
      <c r="T11" s="10"/>
      <c r="U11" s="33"/>
      <c r="V11" s="36"/>
      <c r="W11" s="38"/>
      <c r="X11" s="36" t="e">
        <f t="shared" si="0"/>
        <v>#DIV/0!</v>
      </c>
      <c r="Y11" s="40"/>
      <c r="Z11" s="12"/>
      <c r="AA11" s="12"/>
      <c r="AB11" s="12"/>
      <c r="AC11" s="12"/>
    </row>
    <row r="12" spans="1:29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/>
      <c r="P12" s="10"/>
      <c r="Q12" s="33"/>
      <c r="R12" s="36"/>
      <c r="S12" s="34"/>
      <c r="T12" s="10"/>
      <c r="U12" s="33"/>
      <c r="V12" s="36"/>
      <c r="W12" s="38"/>
      <c r="X12" s="36" t="e">
        <f t="shared" si="0"/>
        <v>#DIV/0!</v>
      </c>
      <c r="Y12" s="40"/>
      <c r="Z12" s="12"/>
      <c r="AA12" s="12"/>
      <c r="AB12" s="12"/>
      <c r="AC12" s="12"/>
    </row>
    <row r="13" spans="1:29" ht="15.6">
      <c r="A13" s="5">
        <v>42705</v>
      </c>
      <c r="B13" s="13"/>
      <c r="C13" s="23"/>
      <c r="D13" s="23"/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/>
      <c r="P13" s="10"/>
      <c r="Q13" s="33"/>
      <c r="R13" s="36"/>
      <c r="S13" s="34"/>
      <c r="T13" s="10"/>
      <c r="U13" s="33"/>
      <c r="V13" s="36"/>
      <c r="W13" s="38"/>
      <c r="X13" s="36" t="e">
        <f t="shared" si="0"/>
        <v>#DIV/0!</v>
      </c>
      <c r="Y13" s="40"/>
      <c r="Z13" s="12"/>
      <c r="AA13" s="12"/>
      <c r="AB13" s="12"/>
      <c r="AC13" s="12"/>
    </row>
    <row r="14" spans="1:29" ht="15.6">
      <c r="A14" s="5">
        <v>42736</v>
      </c>
      <c r="B14" s="6"/>
      <c r="C14" s="23"/>
      <c r="D14" s="23"/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/>
      <c r="P14" s="10"/>
      <c r="Q14" s="33"/>
      <c r="R14" s="36"/>
      <c r="S14" s="34"/>
      <c r="T14" s="10"/>
      <c r="U14" s="33"/>
      <c r="V14" s="36"/>
      <c r="W14" s="38"/>
      <c r="X14" s="36" t="e">
        <f t="shared" si="0"/>
        <v>#DIV/0!</v>
      </c>
      <c r="Y14" s="40">
        <v>4.25</v>
      </c>
      <c r="Z14" s="12"/>
      <c r="AA14" s="12"/>
      <c r="AB14" s="12"/>
      <c r="AC14" s="12"/>
    </row>
    <row r="15" spans="1:29" ht="15.6">
      <c r="A15" s="5">
        <v>42767</v>
      </c>
      <c r="B15" s="6"/>
      <c r="C15" s="23"/>
      <c r="D15" s="23"/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/>
      <c r="P15" s="10"/>
      <c r="Q15" s="33"/>
      <c r="R15" s="36"/>
      <c r="S15" s="34"/>
      <c r="T15" s="10"/>
      <c r="U15" s="33"/>
      <c r="V15" s="36"/>
      <c r="W15" s="38"/>
      <c r="X15" s="36" t="e">
        <f t="shared" si="0"/>
        <v>#DIV/0!</v>
      </c>
      <c r="Y15" s="40">
        <v>4.25</v>
      </c>
      <c r="Z15" s="12"/>
      <c r="AA15" s="12"/>
      <c r="AB15" s="12"/>
      <c r="AC15" s="12"/>
    </row>
    <row r="16" spans="1:29" ht="15.6">
      <c r="A16" s="5">
        <v>42795</v>
      </c>
      <c r="B16" s="6"/>
      <c r="C16" s="23"/>
      <c r="D16" s="23"/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/>
      <c r="P16" s="10"/>
      <c r="Q16" s="33"/>
      <c r="R16" s="36"/>
      <c r="S16" s="34"/>
      <c r="T16" s="10"/>
      <c r="U16" s="33"/>
      <c r="V16" s="36"/>
      <c r="W16" s="38"/>
      <c r="X16" s="36" t="e">
        <f t="shared" si="0"/>
        <v>#DIV/0!</v>
      </c>
      <c r="Y16" s="40">
        <v>4.25</v>
      </c>
      <c r="Z16" s="12"/>
      <c r="AA16" s="12"/>
      <c r="AB16" s="12"/>
      <c r="AC16" s="12"/>
    </row>
    <row r="17" spans="1:29" ht="15.6">
      <c r="A17" s="5">
        <v>42826</v>
      </c>
      <c r="B17" s="6"/>
      <c r="C17" s="23"/>
      <c r="D17" s="23"/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/>
      <c r="P17" s="10"/>
      <c r="Q17" s="33"/>
      <c r="R17" s="36"/>
      <c r="S17" s="34"/>
      <c r="T17" s="10"/>
      <c r="U17" s="33"/>
      <c r="V17" s="36"/>
      <c r="W17" s="38"/>
      <c r="X17" s="36" t="e">
        <f t="shared" si="0"/>
        <v>#DIV/0!</v>
      </c>
      <c r="Y17" s="40">
        <v>4.25</v>
      </c>
      <c r="Z17" s="12"/>
      <c r="AA17" s="12"/>
      <c r="AB17" s="12"/>
      <c r="AC17" s="12"/>
    </row>
    <row r="18" spans="1:29" ht="15.6">
      <c r="A18" s="5">
        <v>42856</v>
      </c>
      <c r="B18" s="6"/>
      <c r="C18" s="23"/>
      <c r="D18" s="23"/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/>
      <c r="P18" s="10"/>
      <c r="Q18" s="33"/>
      <c r="R18" s="36"/>
      <c r="S18" s="34"/>
      <c r="T18" s="10"/>
      <c r="U18" s="33"/>
      <c r="V18" s="36"/>
      <c r="W18" s="38"/>
      <c r="X18" s="36" t="e">
        <f t="shared" si="0"/>
        <v>#DIV/0!</v>
      </c>
      <c r="Y18" s="40">
        <v>4.25</v>
      </c>
      <c r="Z18" s="12"/>
      <c r="AA18" s="12"/>
      <c r="AB18" s="12"/>
      <c r="AC18" s="12"/>
    </row>
    <row r="19" spans="1:29" ht="15.6">
      <c r="A19" s="5">
        <v>42887</v>
      </c>
      <c r="B19" s="6"/>
      <c r="C19" s="23"/>
      <c r="D19" s="23"/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/>
      <c r="P19" s="10"/>
      <c r="Q19" s="33"/>
      <c r="R19" s="36"/>
      <c r="S19" s="34"/>
      <c r="T19" s="10"/>
      <c r="U19" s="33"/>
      <c r="V19" s="36"/>
      <c r="W19" s="38"/>
      <c r="X19" s="36" t="e">
        <f t="shared" si="0"/>
        <v>#DIV/0!</v>
      </c>
      <c r="Y19" s="40">
        <v>4.25</v>
      </c>
      <c r="Z19" s="12"/>
      <c r="AA19" s="12"/>
      <c r="AB19" s="12"/>
      <c r="AC19" s="12"/>
    </row>
    <row r="20" spans="1:29" ht="15.6">
      <c r="A20" s="5">
        <v>42917</v>
      </c>
      <c r="B20" s="6"/>
      <c r="C20" s="23"/>
      <c r="D20" s="23"/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/>
      <c r="P20" s="10"/>
      <c r="Q20" s="33"/>
      <c r="R20" s="36"/>
      <c r="S20" s="34"/>
      <c r="T20" s="10"/>
      <c r="U20" s="33"/>
      <c r="V20" s="36"/>
      <c r="W20" s="38"/>
      <c r="X20" s="36" t="e">
        <f t="shared" si="0"/>
        <v>#DIV/0!</v>
      </c>
      <c r="Y20" s="40">
        <v>4.25</v>
      </c>
      <c r="Z20" s="12"/>
      <c r="AA20" s="12"/>
      <c r="AB20" s="12"/>
      <c r="AC20" s="12"/>
    </row>
    <row r="21" spans="1:29" ht="15.6">
      <c r="A21" s="5">
        <v>42948</v>
      </c>
      <c r="B21" s="6"/>
      <c r="C21" s="23"/>
      <c r="D21" s="23"/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/>
      <c r="P21" s="10"/>
      <c r="Q21" s="33"/>
      <c r="R21" s="36"/>
      <c r="S21" s="34"/>
      <c r="T21" s="10"/>
      <c r="U21" s="33"/>
      <c r="V21" s="36"/>
      <c r="W21" s="38"/>
      <c r="X21" s="36" t="e">
        <f t="shared" si="0"/>
        <v>#DIV/0!</v>
      </c>
      <c r="Y21" s="40">
        <v>4.25</v>
      </c>
      <c r="Z21" s="12"/>
      <c r="AA21" s="12"/>
      <c r="AB21" s="12"/>
      <c r="AC21" s="12"/>
    </row>
    <row r="22" spans="1:29" ht="15.6">
      <c r="A22" s="5">
        <v>42979</v>
      </c>
      <c r="B22" s="6"/>
      <c r="C22" s="23"/>
      <c r="D22" s="23"/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/>
      <c r="P22" s="10"/>
      <c r="Q22" s="33"/>
      <c r="R22" s="36"/>
      <c r="S22" s="34"/>
      <c r="T22" s="10"/>
      <c r="U22" s="33"/>
      <c r="V22" s="36"/>
      <c r="W22" s="38"/>
      <c r="X22" s="36" t="e">
        <f t="shared" si="0"/>
        <v>#DIV/0!</v>
      </c>
      <c r="Y22" s="40">
        <v>4.25</v>
      </c>
      <c r="Z22" s="12"/>
      <c r="AA22" s="12"/>
      <c r="AB22" s="12"/>
      <c r="AC22" s="12"/>
    </row>
    <row r="23" spans="1:29" ht="15.6">
      <c r="A23" s="5">
        <v>43009</v>
      </c>
      <c r="B23" s="6"/>
      <c r="C23" s="23"/>
      <c r="D23" s="23"/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/>
      <c r="P23" s="10"/>
      <c r="Q23" s="33"/>
      <c r="R23" s="36"/>
      <c r="S23" s="34"/>
      <c r="T23" s="10"/>
      <c r="U23" s="33"/>
      <c r="V23" s="36"/>
      <c r="W23" s="38"/>
      <c r="X23" s="36" t="e">
        <f t="shared" si="0"/>
        <v>#DIV/0!</v>
      </c>
      <c r="Y23" s="40">
        <v>4.25</v>
      </c>
      <c r="Z23" s="12"/>
      <c r="AA23" s="12"/>
      <c r="AB23" s="12"/>
      <c r="AC23" s="12"/>
    </row>
    <row r="24" spans="1:29" ht="15.6">
      <c r="A24" s="5">
        <v>43040</v>
      </c>
      <c r="B24" s="6"/>
      <c r="C24" s="23"/>
      <c r="D24" s="23"/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/>
      <c r="P24" s="10"/>
      <c r="Q24" s="33"/>
      <c r="R24" s="36"/>
      <c r="S24" s="34"/>
      <c r="T24" s="10"/>
      <c r="U24" s="33"/>
      <c r="V24" s="36"/>
      <c r="W24" s="38"/>
      <c r="X24" s="36" t="e">
        <f t="shared" si="0"/>
        <v>#DIV/0!</v>
      </c>
      <c r="Y24" s="40">
        <v>4.25</v>
      </c>
      <c r="Z24" s="12"/>
      <c r="AA24" s="12"/>
      <c r="AB24" s="12"/>
      <c r="AC24" s="12"/>
    </row>
    <row r="25" spans="1:29" ht="15.6">
      <c r="A25" s="5">
        <v>43070</v>
      </c>
      <c r="B25" s="13"/>
      <c r="C25" s="23"/>
      <c r="D25" s="23"/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/>
      <c r="P25" s="10"/>
      <c r="Q25" s="33"/>
      <c r="R25" s="36"/>
      <c r="S25" s="34"/>
      <c r="T25" s="10"/>
      <c r="U25" s="33"/>
      <c r="V25" s="36"/>
      <c r="W25" s="38"/>
      <c r="X25" s="36" t="e">
        <f t="shared" si="0"/>
        <v>#DIV/0!</v>
      </c>
      <c r="Y25" s="40">
        <v>4.25</v>
      </c>
      <c r="Z25" s="12"/>
      <c r="AA25" s="12"/>
      <c r="AB25" s="12"/>
      <c r="AC25" s="12"/>
    </row>
    <row r="26" spans="1:29" ht="15.6">
      <c r="A26" s="5">
        <v>43101</v>
      </c>
      <c r="B26" s="6"/>
      <c r="C26" s="23"/>
      <c r="D26" s="23"/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/>
      <c r="P26" s="10"/>
      <c r="Q26" s="33"/>
      <c r="R26" s="36"/>
      <c r="S26" s="34"/>
      <c r="T26" s="10"/>
      <c r="U26" s="33"/>
      <c r="V26" s="36"/>
      <c r="W26" s="38"/>
      <c r="X26" s="36" t="e">
        <f t="shared" si="0"/>
        <v>#DIV/0!</v>
      </c>
      <c r="Y26" s="40"/>
      <c r="Z26" s="12">
        <v>4</v>
      </c>
      <c r="AA26" s="12"/>
      <c r="AB26" s="12"/>
      <c r="AC26" s="12"/>
    </row>
    <row r="27" spans="1:29" ht="15.6">
      <c r="A27" s="5">
        <v>43132</v>
      </c>
      <c r="B27" s="6"/>
      <c r="C27" s="23"/>
      <c r="D27" s="23"/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/>
      <c r="P27" s="10"/>
      <c r="Q27" s="33"/>
      <c r="R27" s="36"/>
      <c r="S27" s="34"/>
      <c r="T27" s="10"/>
      <c r="U27" s="33"/>
      <c r="V27" s="36"/>
      <c r="W27" s="38"/>
      <c r="X27" s="36" t="e">
        <f t="shared" si="0"/>
        <v>#DIV/0!</v>
      </c>
      <c r="Y27" s="40"/>
      <c r="Z27" s="12">
        <v>4</v>
      </c>
      <c r="AA27" s="12"/>
      <c r="AB27" s="12"/>
      <c r="AC27" s="12"/>
    </row>
    <row r="28" spans="1:29" ht="15.6">
      <c r="A28" s="5">
        <v>43160</v>
      </c>
      <c r="B28" s="6"/>
      <c r="C28" s="23"/>
      <c r="D28" s="23"/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/>
      <c r="P28" s="10"/>
      <c r="Q28" s="33"/>
      <c r="R28" s="36"/>
      <c r="S28" s="34"/>
      <c r="T28" s="10"/>
      <c r="U28" s="33"/>
      <c r="V28" s="36"/>
      <c r="W28" s="38"/>
      <c r="X28" s="36" t="e">
        <f t="shared" si="0"/>
        <v>#DIV/0!</v>
      </c>
      <c r="Y28" s="40"/>
      <c r="Z28" s="12">
        <v>4</v>
      </c>
      <c r="AA28" s="12"/>
      <c r="AB28" s="12"/>
      <c r="AC28" s="12"/>
    </row>
    <row r="29" spans="1:29" ht="15.6">
      <c r="A29" s="5">
        <v>43191</v>
      </c>
      <c r="B29" s="6"/>
      <c r="C29" s="23"/>
      <c r="D29" s="23"/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/>
      <c r="P29" s="10"/>
      <c r="Q29" s="33"/>
      <c r="R29" s="36"/>
      <c r="S29" s="34"/>
      <c r="T29" s="10"/>
      <c r="U29" s="33"/>
      <c r="V29" s="36"/>
      <c r="W29" s="38"/>
      <c r="X29" s="36" t="e">
        <f t="shared" si="0"/>
        <v>#DIV/0!</v>
      </c>
      <c r="Y29" s="40"/>
      <c r="Z29" s="12">
        <v>4</v>
      </c>
      <c r="AA29" s="12"/>
      <c r="AB29" s="12"/>
      <c r="AC29" s="12"/>
    </row>
    <row r="30" spans="1:29" ht="15.6">
      <c r="A30" s="5">
        <v>43221</v>
      </c>
      <c r="B30" s="6"/>
      <c r="C30" s="23"/>
      <c r="D30" s="23"/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/>
      <c r="P30" s="10"/>
      <c r="Q30" s="33"/>
      <c r="R30" s="36"/>
      <c r="S30" s="34"/>
      <c r="T30" s="10"/>
      <c r="U30" s="33"/>
      <c r="V30" s="36"/>
      <c r="W30" s="38"/>
      <c r="X30" s="36" t="e">
        <f t="shared" si="0"/>
        <v>#DIV/0!</v>
      </c>
      <c r="Y30" s="40"/>
      <c r="Z30" s="12">
        <v>4</v>
      </c>
      <c r="AA30" s="12"/>
      <c r="AB30" s="12"/>
      <c r="AC30" s="12"/>
    </row>
    <row r="31" spans="1:29" ht="15.6">
      <c r="A31" s="5">
        <v>43252</v>
      </c>
      <c r="B31" s="6"/>
      <c r="C31" s="23"/>
      <c r="D31" s="23"/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/>
      <c r="P31" s="10"/>
      <c r="Q31" s="33"/>
      <c r="R31" s="36"/>
      <c r="S31" s="34"/>
      <c r="T31" s="10"/>
      <c r="U31" s="33"/>
      <c r="V31" s="36"/>
      <c r="W31" s="38"/>
      <c r="X31" s="36" t="e">
        <f t="shared" si="0"/>
        <v>#DIV/0!</v>
      </c>
      <c r="Y31" s="40"/>
      <c r="Z31" s="12">
        <v>4</v>
      </c>
      <c r="AA31" s="12"/>
      <c r="AB31" s="12"/>
      <c r="AC31" s="12"/>
    </row>
    <row r="32" spans="1:29" ht="15.6">
      <c r="A32" s="5">
        <v>43282</v>
      </c>
      <c r="B32" s="6"/>
      <c r="C32" s="23"/>
      <c r="D32" s="23"/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/>
      <c r="P32" s="10"/>
      <c r="Q32" s="33"/>
      <c r="R32" s="36"/>
      <c r="S32" s="34"/>
      <c r="T32" s="10"/>
      <c r="U32" s="33"/>
      <c r="V32" s="36"/>
      <c r="W32" s="38"/>
      <c r="X32" s="36" t="e">
        <f t="shared" si="0"/>
        <v>#DIV/0!</v>
      </c>
      <c r="Y32" s="40"/>
      <c r="Z32" s="12">
        <v>4</v>
      </c>
      <c r="AA32" s="12"/>
      <c r="AB32" s="12"/>
      <c r="AC32" s="12"/>
    </row>
    <row r="33" spans="1:29" ht="15.6">
      <c r="A33" s="5">
        <v>43313</v>
      </c>
      <c r="B33" s="6"/>
      <c r="C33" s="23"/>
      <c r="D33" s="23"/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/>
      <c r="P33" s="10"/>
      <c r="Q33" s="33"/>
      <c r="R33" s="36"/>
      <c r="S33" s="34"/>
      <c r="T33" s="10"/>
      <c r="U33" s="33"/>
      <c r="V33" s="36"/>
      <c r="W33" s="38"/>
      <c r="X33" s="36" t="e">
        <f t="shared" si="0"/>
        <v>#DIV/0!</v>
      </c>
      <c r="Y33" s="40"/>
      <c r="Z33" s="12">
        <v>4</v>
      </c>
      <c r="AA33" s="12"/>
      <c r="AB33" s="12"/>
      <c r="AC33" s="12"/>
    </row>
    <row r="34" spans="1:29" ht="15.6">
      <c r="A34" s="5">
        <v>43344</v>
      </c>
      <c r="B34" s="6"/>
      <c r="C34" s="23"/>
      <c r="D34" s="23"/>
      <c r="E34" s="6"/>
      <c r="F34" s="6"/>
      <c r="H34" s="28"/>
      <c r="I34" s="28"/>
      <c r="J34" s="28"/>
      <c r="K34" s="28"/>
      <c r="L34" s="28"/>
      <c r="M34" s="28"/>
      <c r="O34" s="20"/>
      <c r="P34" s="10"/>
      <c r="Q34" s="33"/>
      <c r="R34" s="36"/>
      <c r="S34" s="34"/>
      <c r="T34" s="10"/>
      <c r="U34" s="33"/>
      <c r="V34" s="36"/>
      <c r="W34" s="38"/>
      <c r="X34" s="36" t="e">
        <f t="shared" si="0"/>
        <v>#DIV/0!</v>
      </c>
      <c r="Y34" s="41"/>
      <c r="Z34" s="1">
        <v>4</v>
      </c>
      <c r="AA34" s="1"/>
      <c r="AB34" s="1"/>
      <c r="AC34" s="1"/>
    </row>
    <row r="35" spans="1:29" ht="15.6">
      <c r="A35" s="5">
        <v>43374</v>
      </c>
      <c r="B35" s="6"/>
      <c r="C35" s="23"/>
      <c r="D35" s="23"/>
      <c r="E35" s="6"/>
      <c r="F35" s="6"/>
      <c r="H35" s="28"/>
      <c r="I35" s="28"/>
      <c r="J35" s="28"/>
      <c r="K35" s="28"/>
      <c r="L35" s="28"/>
      <c r="M35" s="28"/>
      <c r="O35" s="20"/>
      <c r="P35" s="10"/>
      <c r="Q35" s="33"/>
      <c r="R35" s="36"/>
      <c r="S35" s="34"/>
      <c r="T35" s="10"/>
      <c r="U35" s="33"/>
      <c r="V35" s="36"/>
      <c r="W35" s="38"/>
      <c r="X35" s="36" t="e">
        <f t="shared" si="0"/>
        <v>#DIV/0!</v>
      </c>
      <c r="Y35" s="41"/>
      <c r="Z35" s="1">
        <v>4</v>
      </c>
      <c r="AA35" s="1"/>
      <c r="AB35" s="1"/>
      <c r="AC35" s="1"/>
    </row>
    <row r="36" spans="1:29">
      <c r="A36" s="5">
        <v>43405</v>
      </c>
      <c r="B36" s="6"/>
      <c r="C36" s="23"/>
      <c r="D36" s="23"/>
      <c r="E36" s="6"/>
      <c r="F36" s="6"/>
      <c r="H36" s="29"/>
      <c r="I36" s="29"/>
      <c r="J36" s="29"/>
      <c r="K36" s="29"/>
      <c r="L36" s="29"/>
      <c r="M36" s="29"/>
      <c r="O36" s="20"/>
      <c r="P36" s="10"/>
      <c r="Q36" s="33"/>
      <c r="R36" s="36"/>
      <c r="S36" s="34"/>
      <c r="T36" s="10"/>
      <c r="U36" s="33"/>
      <c r="V36" s="36"/>
      <c r="W36" s="38"/>
      <c r="X36" s="36" t="e">
        <f t="shared" si="0"/>
        <v>#DIV/0!</v>
      </c>
      <c r="Y36" s="41"/>
      <c r="Z36" s="1">
        <v>4</v>
      </c>
      <c r="AA36" s="1"/>
      <c r="AB36" s="1"/>
      <c r="AC36" s="1"/>
    </row>
    <row r="37" spans="1:29">
      <c r="A37" s="5">
        <v>43435</v>
      </c>
      <c r="B37" s="6"/>
      <c r="C37" s="23"/>
      <c r="D37" s="23"/>
      <c r="E37" s="6"/>
      <c r="F37" s="6"/>
      <c r="H37" s="29"/>
      <c r="I37" s="29"/>
      <c r="J37" s="29"/>
      <c r="K37" s="29"/>
      <c r="L37" s="29"/>
      <c r="M37" s="29"/>
      <c r="O37" s="20"/>
      <c r="P37" s="10"/>
      <c r="Q37" s="33"/>
      <c r="R37" s="36"/>
      <c r="S37" s="34"/>
      <c r="T37" s="10"/>
      <c r="U37" s="33"/>
      <c r="V37" s="36"/>
      <c r="W37" s="38"/>
      <c r="X37" s="36" t="e">
        <f t="shared" si="0"/>
        <v>#DIV/0!</v>
      </c>
      <c r="Y37" s="41"/>
      <c r="Z37" s="1">
        <v>4</v>
      </c>
      <c r="AA37" s="1"/>
      <c r="AB37" s="1"/>
      <c r="AC37" s="1"/>
    </row>
    <row r="38" spans="1:29">
      <c r="A38" s="5">
        <v>43466</v>
      </c>
      <c r="B38" s="15"/>
      <c r="C38" s="23"/>
      <c r="D38" s="23"/>
      <c r="E38" s="15"/>
      <c r="F38" s="15"/>
      <c r="H38" s="29"/>
      <c r="I38" s="29"/>
      <c r="J38" s="29"/>
      <c r="K38" s="29"/>
      <c r="L38" s="29"/>
      <c r="M38" s="29"/>
      <c r="O38" s="20"/>
      <c r="P38" s="10"/>
      <c r="Q38" s="33"/>
      <c r="R38" s="36"/>
      <c r="S38" s="34"/>
      <c r="T38" s="10"/>
      <c r="U38" s="33"/>
      <c r="V38" s="36"/>
      <c r="W38" s="38"/>
      <c r="X38" s="36" t="e">
        <f t="shared" si="0"/>
        <v>#DIV/0!</v>
      </c>
      <c r="Y38" s="41"/>
      <c r="Z38" s="1"/>
      <c r="AA38" s="1">
        <v>3.5</v>
      </c>
      <c r="AB38" s="1"/>
      <c r="AC38" s="1"/>
    </row>
    <row r="39" spans="1:29">
      <c r="A39" s="5">
        <v>43497</v>
      </c>
      <c r="B39" s="6"/>
      <c r="C39" s="23"/>
      <c r="D39" s="23"/>
      <c r="E39" s="6"/>
      <c r="F39" s="6"/>
      <c r="H39" s="29"/>
      <c r="I39" s="29"/>
      <c r="J39" s="29"/>
      <c r="K39" s="29"/>
      <c r="L39" s="29"/>
      <c r="M39" s="29"/>
      <c r="O39" s="20"/>
      <c r="P39" s="10"/>
      <c r="Q39" s="33"/>
      <c r="R39" s="36"/>
      <c r="S39" s="34"/>
      <c r="T39" s="10"/>
      <c r="U39" s="33"/>
      <c r="V39" s="36"/>
      <c r="W39" s="38"/>
      <c r="X39" s="36" t="e">
        <f t="shared" si="0"/>
        <v>#DIV/0!</v>
      </c>
      <c r="Y39" s="41"/>
      <c r="Z39" s="1"/>
      <c r="AA39" s="1">
        <v>3.5</v>
      </c>
      <c r="AB39" s="1"/>
      <c r="AC39" s="1"/>
    </row>
    <row r="40" spans="1:29">
      <c r="A40" s="5">
        <v>43525</v>
      </c>
      <c r="B40" s="6"/>
      <c r="C40" s="23"/>
      <c r="D40" s="23"/>
      <c r="E40" s="6"/>
      <c r="F40" s="6"/>
      <c r="H40" s="29"/>
      <c r="I40" s="29"/>
      <c r="J40" s="29"/>
      <c r="K40" s="29"/>
      <c r="L40" s="29"/>
      <c r="M40" s="29"/>
      <c r="O40" s="20"/>
      <c r="P40" s="10"/>
      <c r="Q40" s="33"/>
      <c r="R40" s="36"/>
      <c r="S40" s="34"/>
      <c r="T40" s="10"/>
      <c r="U40" s="33"/>
      <c r="V40" s="36"/>
      <c r="W40" s="38"/>
      <c r="X40" s="36" t="e">
        <f t="shared" si="0"/>
        <v>#DIV/0!</v>
      </c>
      <c r="Y40" s="41"/>
      <c r="Z40" s="1"/>
      <c r="AA40" s="1">
        <v>3.5</v>
      </c>
      <c r="AB40" s="1"/>
      <c r="AC40" s="1"/>
    </row>
    <row r="41" spans="1:29">
      <c r="A41" s="5">
        <v>43556</v>
      </c>
      <c r="B41" s="6"/>
      <c r="C41" s="23"/>
      <c r="D41" s="23"/>
      <c r="E41" s="6"/>
      <c r="F41" s="6"/>
      <c r="H41" s="29"/>
      <c r="I41" s="29"/>
      <c r="J41" s="29"/>
      <c r="K41" s="29"/>
      <c r="L41" s="29"/>
      <c r="M41" s="29"/>
      <c r="O41" s="20"/>
      <c r="P41" s="10"/>
      <c r="Q41" s="33"/>
      <c r="R41" s="36"/>
      <c r="S41" s="34"/>
      <c r="T41" s="10"/>
      <c r="U41" s="33"/>
      <c r="V41" s="36"/>
      <c r="W41" s="38"/>
      <c r="X41" s="36" t="e">
        <f t="shared" si="0"/>
        <v>#DIV/0!</v>
      </c>
      <c r="Y41" s="41"/>
      <c r="Z41" s="1"/>
      <c r="AA41" s="1">
        <v>3.5</v>
      </c>
      <c r="AB41" s="1"/>
      <c r="AC41" s="1"/>
    </row>
    <row r="42" spans="1:29">
      <c r="A42" s="5">
        <v>43586</v>
      </c>
      <c r="B42" s="6"/>
      <c r="C42" s="23"/>
      <c r="D42" s="23"/>
      <c r="E42" s="6"/>
      <c r="F42" s="6"/>
      <c r="H42" s="29"/>
      <c r="I42" s="29"/>
      <c r="J42" s="29"/>
      <c r="K42" s="29"/>
      <c r="L42" s="29"/>
      <c r="M42" s="29"/>
      <c r="O42" s="20"/>
      <c r="P42" s="10"/>
      <c r="Q42" s="33"/>
      <c r="R42" s="36"/>
      <c r="S42" s="34"/>
      <c r="T42" s="10"/>
      <c r="U42" s="33"/>
      <c r="V42" s="36"/>
      <c r="W42" s="38"/>
      <c r="X42" s="36" t="e">
        <f t="shared" si="0"/>
        <v>#DIV/0!</v>
      </c>
      <c r="Y42" s="41"/>
      <c r="Z42" s="1"/>
      <c r="AA42" s="1">
        <v>3.5</v>
      </c>
      <c r="AB42" s="1"/>
      <c r="AC42" s="1"/>
    </row>
    <row r="43" spans="1:29">
      <c r="A43" s="5">
        <v>43617</v>
      </c>
      <c r="B43" s="6"/>
      <c r="C43" s="23"/>
      <c r="D43" s="23"/>
      <c r="E43" s="6"/>
      <c r="F43" s="6"/>
      <c r="H43" s="29"/>
      <c r="I43" s="29"/>
      <c r="J43" s="29"/>
      <c r="K43" s="29"/>
      <c r="L43" s="29"/>
      <c r="M43" s="29"/>
      <c r="O43" s="20"/>
      <c r="P43" s="10"/>
      <c r="Q43" s="33"/>
      <c r="R43" s="36"/>
      <c r="S43" s="34"/>
      <c r="T43" s="10"/>
      <c r="U43" s="33"/>
      <c r="V43" s="36"/>
      <c r="W43" s="38"/>
      <c r="X43" s="36" t="e">
        <f t="shared" si="0"/>
        <v>#DIV/0!</v>
      </c>
      <c r="Y43" s="41"/>
      <c r="Z43" s="1"/>
      <c r="AA43" s="1">
        <v>3.5</v>
      </c>
      <c r="AB43" s="1"/>
      <c r="AC43" s="1"/>
    </row>
    <row r="44" spans="1:29">
      <c r="A44" s="5">
        <v>43647</v>
      </c>
      <c r="B44" s="6"/>
      <c r="C44" s="23"/>
      <c r="D44" s="23"/>
      <c r="E44" s="6"/>
      <c r="F44" s="6"/>
      <c r="H44" s="29"/>
      <c r="I44" s="29"/>
      <c r="J44" s="29"/>
      <c r="K44" s="29"/>
      <c r="L44" s="29"/>
      <c r="M44" s="29"/>
      <c r="O44" s="20"/>
      <c r="P44" s="10"/>
      <c r="Q44" s="33"/>
      <c r="R44" s="36"/>
      <c r="S44" s="34"/>
      <c r="T44" s="10"/>
      <c r="U44" s="33"/>
      <c r="V44" s="36"/>
      <c r="W44" s="38"/>
      <c r="X44" s="36" t="e">
        <f t="shared" si="0"/>
        <v>#DIV/0!</v>
      </c>
      <c r="Y44" s="41"/>
      <c r="Z44" s="1"/>
      <c r="AA44" s="1">
        <v>3.5</v>
      </c>
      <c r="AB44" s="1"/>
      <c r="AC44" s="1"/>
    </row>
    <row r="45" spans="1:29">
      <c r="A45" s="5">
        <v>43678</v>
      </c>
      <c r="B45" s="6"/>
      <c r="C45" s="23"/>
      <c r="D45" s="23"/>
      <c r="E45" s="6"/>
      <c r="F45" s="6"/>
      <c r="H45" s="29"/>
      <c r="I45" s="29"/>
      <c r="J45" s="29"/>
      <c r="K45" s="29"/>
      <c r="L45" s="29"/>
      <c r="M45" s="29"/>
      <c r="O45" s="20"/>
      <c r="P45" s="10"/>
      <c r="Q45" s="33"/>
      <c r="R45" s="36"/>
      <c r="S45" s="34"/>
      <c r="T45" s="10"/>
      <c r="U45" s="33"/>
      <c r="V45" s="36"/>
      <c r="W45" s="38"/>
      <c r="X45" s="36" t="e">
        <f t="shared" si="0"/>
        <v>#DIV/0!</v>
      </c>
      <c r="Y45" s="41"/>
      <c r="Z45" s="1"/>
      <c r="AA45" s="1">
        <v>3.5</v>
      </c>
      <c r="AB45" s="1"/>
      <c r="AC45" s="1"/>
    </row>
    <row r="46" spans="1:29">
      <c r="A46" s="5">
        <v>43709</v>
      </c>
      <c r="B46" s="6"/>
      <c r="C46" s="23"/>
      <c r="D46" s="23"/>
      <c r="E46" s="6"/>
      <c r="F46" s="6"/>
      <c r="H46" s="29"/>
      <c r="I46" s="29"/>
      <c r="J46" s="29"/>
      <c r="K46" s="29"/>
      <c r="L46" s="29"/>
      <c r="M46" s="29"/>
      <c r="O46" s="20"/>
      <c r="P46" s="10"/>
      <c r="Q46" s="33"/>
      <c r="R46" s="36"/>
      <c r="S46" s="34"/>
      <c r="T46" s="10"/>
      <c r="U46" s="33"/>
      <c r="V46" s="36"/>
      <c r="W46" s="38"/>
      <c r="X46" s="36" t="e">
        <f t="shared" si="0"/>
        <v>#DIV/0!</v>
      </c>
      <c r="Y46" s="41"/>
      <c r="Z46" s="1"/>
      <c r="AA46" s="1">
        <v>3.5</v>
      </c>
      <c r="AB46" s="1"/>
      <c r="AC46" s="1"/>
    </row>
    <row r="47" spans="1:29">
      <c r="A47" s="5">
        <v>43739</v>
      </c>
      <c r="B47" s="6"/>
      <c r="C47" s="23"/>
      <c r="D47" s="23"/>
      <c r="E47" s="6"/>
      <c r="F47" s="6"/>
      <c r="H47" s="29"/>
      <c r="I47" s="29"/>
      <c r="J47" s="29"/>
      <c r="K47" s="29"/>
      <c r="L47" s="29"/>
      <c r="M47" s="29"/>
      <c r="O47" s="20"/>
      <c r="P47" s="10"/>
      <c r="Q47" s="33"/>
      <c r="R47" s="36"/>
      <c r="S47" s="34"/>
      <c r="T47" s="10"/>
      <c r="U47" s="33"/>
      <c r="V47" s="36"/>
      <c r="W47" s="38"/>
      <c r="X47" s="36" t="e">
        <f t="shared" si="0"/>
        <v>#DIV/0!</v>
      </c>
      <c r="Y47" s="41"/>
      <c r="Z47" s="1"/>
      <c r="AA47" s="1">
        <v>3.5</v>
      </c>
      <c r="AB47" s="1"/>
      <c r="AC47" s="1"/>
    </row>
    <row r="48" spans="1:29">
      <c r="A48" s="5">
        <v>43770</v>
      </c>
      <c r="B48" s="6"/>
      <c r="C48" s="23"/>
      <c r="D48" s="23"/>
      <c r="E48" s="6"/>
      <c r="F48" s="6"/>
      <c r="H48" s="29"/>
      <c r="I48" s="29"/>
      <c r="J48" s="29"/>
      <c r="K48" s="29"/>
      <c r="L48" s="29"/>
      <c r="M48" s="29"/>
      <c r="O48" s="20"/>
      <c r="P48" s="10"/>
      <c r="Q48" s="33"/>
      <c r="R48" s="36"/>
      <c r="S48" s="34"/>
      <c r="T48" s="10"/>
      <c r="U48" s="33"/>
      <c r="V48" s="36"/>
      <c r="W48" s="38"/>
      <c r="X48" s="36" t="e">
        <f t="shared" si="0"/>
        <v>#DIV/0!</v>
      </c>
      <c r="Y48" s="41"/>
      <c r="Z48" s="1"/>
      <c r="AA48" s="1">
        <v>3.5</v>
      </c>
      <c r="AB48" s="1"/>
      <c r="AC48" s="1"/>
    </row>
    <row r="49" spans="1:29">
      <c r="A49" s="5">
        <v>43800</v>
      </c>
      <c r="B49" s="6"/>
      <c r="C49" s="23"/>
      <c r="D49" s="23"/>
      <c r="E49" s="6"/>
      <c r="F49" s="6"/>
      <c r="H49" s="29"/>
      <c r="I49" s="29"/>
      <c r="J49" s="29"/>
      <c r="K49" s="29"/>
      <c r="L49" s="29"/>
      <c r="M49" s="29"/>
      <c r="O49" s="20"/>
      <c r="P49" s="10"/>
      <c r="Q49" s="33"/>
      <c r="R49" s="36"/>
      <c r="S49" s="34"/>
      <c r="T49" s="10"/>
      <c r="U49" s="33"/>
      <c r="V49" s="36"/>
      <c r="W49" s="38"/>
      <c r="X49" s="36" t="e">
        <f t="shared" si="0"/>
        <v>#DIV/0!</v>
      </c>
      <c r="Y49" s="41"/>
      <c r="Z49" s="1"/>
      <c r="AA49" s="1">
        <v>3.5</v>
      </c>
      <c r="AB49" s="1"/>
      <c r="AC49" s="1"/>
    </row>
    <row r="50" spans="1:29">
      <c r="A50" s="5">
        <v>43831</v>
      </c>
      <c r="B50" s="6"/>
      <c r="C50" s="23"/>
      <c r="D50" s="23"/>
      <c r="E50" s="6"/>
      <c r="F50" s="6"/>
      <c r="H50" s="29"/>
      <c r="I50" s="29"/>
      <c r="J50" s="29"/>
      <c r="K50" s="29"/>
      <c r="L50" s="29"/>
      <c r="M50" s="29"/>
      <c r="O50" s="20"/>
      <c r="P50" s="10"/>
      <c r="Q50" s="33"/>
      <c r="R50" s="36"/>
      <c r="S50" s="34"/>
      <c r="T50" s="10"/>
      <c r="U50" s="33"/>
      <c r="V50" s="36"/>
      <c r="W50" s="38"/>
      <c r="X50" s="36" t="e">
        <f t="shared" si="0"/>
        <v>#DIV/0!</v>
      </c>
      <c r="Y50" s="41"/>
      <c r="Z50" s="1"/>
      <c r="AA50" s="1"/>
      <c r="AB50" s="1">
        <v>3</v>
      </c>
      <c r="AC50" s="1"/>
    </row>
    <row r="51" spans="1:29">
      <c r="A51" s="5">
        <v>43862</v>
      </c>
      <c r="B51" s="6"/>
      <c r="C51" s="23"/>
      <c r="D51" s="23"/>
      <c r="E51" s="6"/>
      <c r="F51" s="6"/>
      <c r="H51" s="29"/>
      <c r="I51" s="29"/>
      <c r="J51" s="29"/>
      <c r="K51" s="29"/>
      <c r="L51" s="29"/>
      <c r="M51" s="29"/>
      <c r="O51" s="20"/>
      <c r="P51" s="10"/>
      <c r="Q51" s="33"/>
      <c r="R51" s="36"/>
      <c r="S51" s="34"/>
      <c r="T51" s="10"/>
      <c r="U51" s="33"/>
      <c r="V51" s="36"/>
      <c r="W51" s="38"/>
      <c r="X51" s="36" t="e">
        <f t="shared" si="0"/>
        <v>#DIV/0!</v>
      </c>
      <c r="Y51" s="41"/>
      <c r="Z51" s="1"/>
      <c r="AA51" s="1"/>
      <c r="AB51" s="1">
        <v>3</v>
      </c>
      <c r="AC51" s="1"/>
    </row>
    <row r="52" spans="1:29">
      <c r="A52" s="5">
        <v>43891</v>
      </c>
      <c r="B52" s="6"/>
      <c r="C52" s="23"/>
      <c r="D52" s="23"/>
      <c r="E52" s="6"/>
      <c r="F52" s="6"/>
      <c r="H52" s="29"/>
      <c r="I52" s="29"/>
      <c r="J52" s="29"/>
      <c r="K52" s="29"/>
      <c r="L52" s="29"/>
      <c r="M52" s="29"/>
      <c r="O52" s="20"/>
      <c r="P52" s="10"/>
      <c r="Q52" s="33"/>
      <c r="R52" s="36"/>
      <c r="S52" s="34"/>
      <c r="T52" s="10"/>
      <c r="U52" s="33"/>
      <c r="V52" s="36"/>
      <c r="W52" s="38"/>
      <c r="X52" s="36" t="e">
        <f t="shared" si="0"/>
        <v>#DIV/0!</v>
      </c>
      <c r="Y52" s="41"/>
      <c r="Z52" s="1"/>
      <c r="AA52" s="1"/>
      <c r="AB52" s="1">
        <v>3</v>
      </c>
      <c r="AC52" s="1"/>
    </row>
    <row r="53" spans="1:29">
      <c r="A53" s="5">
        <v>43922</v>
      </c>
      <c r="B53" s="6"/>
      <c r="C53" s="23"/>
      <c r="D53" s="23"/>
      <c r="E53" s="6"/>
      <c r="F53" s="6"/>
      <c r="H53" s="29"/>
      <c r="I53" s="29"/>
      <c r="J53" s="29"/>
      <c r="K53" s="29"/>
      <c r="L53" s="29"/>
      <c r="M53" s="29"/>
      <c r="O53" s="20"/>
      <c r="P53" s="10"/>
      <c r="Q53" s="33"/>
      <c r="R53" s="36"/>
      <c r="S53" s="34"/>
      <c r="T53" s="10"/>
      <c r="U53" s="33"/>
      <c r="V53" s="36"/>
      <c r="W53" s="38"/>
      <c r="X53" s="36" t="e">
        <f t="shared" si="0"/>
        <v>#DIV/0!</v>
      </c>
      <c r="Y53" s="41"/>
      <c r="Z53" s="1"/>
      <c r="AA53" s="1"/>
      <c r="AB53" s="1">
        <v>3</v>
      </c>
      <c r="AC53" s="1"/>
    </row>
    <row r="54" spans="1:29">
      <c r="A54" s="5">
        <v>43952</v>
      </c>
      <c r="B54" s="6"/>
      <c r="C54" s="23"/>
      <c r="D54" s="23"/>
      <c r="E54" s="6"/>
      <c r="F54" s="6"/>
      <c r="H54" s="29"/>
      <c r="I54" s="29"/>
      <c r="J54" s="29"/>
      <c r="K54" s="29"/>
      <c r="L54" s="29"/>
      <c r="M54" s="29"/>
      <c r="O54" s="20"/>
      <c r="P54" s="10"/>
      <c r="Q54" s="33"/>
      <c r="R54" s="36"/>
      <c r="S54" s="34"/>
      <c r="T54" s="10"/>
      <c r="U54" s="33"/>
      <c r="V54" s="36"/>
      <c r="W54" s="38"/>
      <c r="X54" s="36" t="e">
        <f t="shared" si="0"/>
        <v>#DIV/0!</v>
      </c>
      <c r="Y54" s="41"/>
      <c r="Z54" s="1"/>
      <c r="AA54" s="1"/>
      <c r="AB54" s="1">
        <v>3</v>
      </c>
      <c r="AC54" s="1"/>
    </row>
    <row r="55" spans="1:29">
      <c r="A55" s="5">
        <v>43983</v>
      </c>
      <c r="B55" s="6"/>
      <c r="C55" s="23"/>
      <c r="D55" s="23"/>
      <c r="E55" s="6"/>
      <c r="F55" s="6"/>
      <c r="H55" s="29"/>
      <c r="I55" s="29"/>
      <c r="J55" s="29"/>
      <c r="K55" s="29"/>
      <c r="L55" s="29"/>
      <c r="M55" s="29"/>
      <c r="O55" s="20"/>
      <c r="P55" s="10"/>
      <c r="Q55" s="33"/>
      <c r="R55" s="36"/>
      <c r="S55" s="34"/>
      <c r="T55" s="10"/>
      <c r="U55" s="33"/>
      <c r="V55" s="36"/>
      <c r="W55" s="38"/>
      <c r="X55" s="36" t="e">
        <f t="shared" si="0"/>
        <v>#DIV/0!</v>
      </c>
      <c r="Y55" s="41"/>
      <c r="Z55" s="1"/>
      <c r="AA55" s="1"/>
      <c r="AB55" s="1">
        <v>3</v>
      </c>
      <c r="AC55" s="1"/>
    </row>
    <row r="56" spans="1:29">
      <c r="A56" s="5">
        <v>44013</v>
      </c>
      <c r="B56" s="6">
        <v>1395</v>
      </c>
      <c r="C56" s="23">
        <f t="shared" ref="C56:C62" si="1">B56*0.8</f>
        <v>1116</v>
      </c>
      <c r="D56" s="23">
        <f t="shared" ref="D56:D62" si="2">B56*0.2</f>
        <v>279</v>
      </c>
      <c r="E56" s="6">
        <v>0</v>
      </c>
      <c r="F56" s="6">
        <v>0</v>
      </c>
      <c r="H56" s="29"/>
      <c r="I56" s="29"/>
      <c r="J56" s="29"/>
      <c r="K56" s="29"/>
      <c r="L56" s="29"/>
      <c r="M56" s="29"/>
      <c r="O56" s="20">
        <f t="shared" ref="O56:O62" si="3">SUM(C56:F56)</f>
        <v>1395</v>
      </c>
      <c r="P56" s="10">
        <f t="shared" ref="P56:P62" si="4">SUM(O45:O56)</f>
        <v>1395</v>
      </c>
      <c r="Q56" s="33">
        <f t="shared" ref="Q56:Q62" si="5">SUM(H45:I56)</f>
        <v>0</v>
      </c>
      <c r="R56" s="36">
        <f t="shared" ref="R56:R62" si="6">(Q56*1000000)/P56</f>
        <v>0</v>
      </c>
      <c r="S56" s="34">
        <f t="shared" ref="S56:S62" si="7">SUM(C56,E56:F56)</f>
        <v>1116</v>
      </c>
      <c r="T56" s="10">
        <f t="shared" ref="T56:T62" si="8">SUM(S45:S56)</f>
        <v>1116</v>
      </c>
      <c r="U56" s="33">
        <f t="shared" ref="U56:U62" si="9">SUM(H45:I56)</f>
        <v>0</v>
      </c>
      <c r="V56" s="36">
        <f t="shared" ref="V56:V62" si="10">(U56*1000000)/T56</f>
        <v>0</v>
      </c>
      <c r="W56" s="38">
        <f t="shared" ref="W56:W62" si="11">SUM(H45:H56)</f>
        <v>0</v>
      </c>
      <c r="X56" s="36">
        <f t="shared" si="0"/>
        <v>0</v>
      </c>
      <c r="Y56" s="41"/>
      <c r="Z56" s="1"/>
      <c r="AA56" s="1"/>
      <c r="AB56" s="1">
        <v>3</v>
      </c>
      <c r="AC56" s="1"/>
    </row>
    <row r="57" spans="1:29">
      <c r="A57" s="5">
        <v>44044</v>
      </c>
      <c r="B57" s="6">
        <v>3324</v>
      </c>
      <c r="C57" s="23">
        <f t="shared" si="1"/>
        <v>2659.2000000000003</v>
      </c>
      <c r="D57" s="23">
        <f t="shared" si="2"/>
        <v>664.80000000000007</v>
      </c>
      <c r="E57" s="6">
        <v>0</v>
      </c>
      <c r="F57" s="6">
        <v>234</v>
      </c>
      <c r="H57" s="29"/>
      <c r="I57" s="29"/>
      <c r="J57" s="29"/>
      <c r="K57" s="29"/>
      <c r="L57" s="29"/>
      <c r="M57" s="29"/>
      <c r="O57" s="20">
        <f t="shared" si="3"/>
        <v>3558.0000000000005</v>
      </c>
      <c r="P57" s="10">
        <f t="shared" si="4"/>
        <v>4953</v>
      </c>
      <c r="Q57" s="33">
        <f t="shared" si="5"/>
        <v>0</v>
      </c>
      <c r="R57" s="36">
        <f t="shared" si="6"/>
        <v>0</v>
      </c>
      <c r="S57" s="34">
        <f t="shared" si="7"/>
        <v>2893.2000000000003</v>
      </c>
      <c r="T57" s="10">
        <f t="shared" si="8"/>
        <v>4009.2000000000003</v>
      </c>
      <c r="U57" s="33">
        <f t="shared" si="9"/>
        <v>0</v>
      </c>
      <c r="V57" s="36">
        <f t="shared" si="10"/>
        <v>0</v>
      </c>
      <c r="W57" s="38">
        <f t="shared" si="11"/>
        <v>0</v>
      </c>
      <c r="X57" s="36">
        <f t="shared" si="0"/>
        <v>0</v>
      </c>
      <c r="Y57" s="41"/>
      <c r="Z57" s="1"/>
      <c r="AA57" s="1"/>
      <c r="AB57" s="1">
        <v>3</v>
      </c>
      <c r="AC57" s="1"/>
    </row>
    <row r="58" spans="1:29">
      <c r="A58" s="5">
        <v>44075</v>
      </c>
      <c r="B58" s="6">
        <v>4989</v>
      </c>
      <c r="C58" s="21">
        <f t="shared" si="1"/>
        <v>3991.2000000000003</v>
      </c>
      <c r="D58" s="21">
        <f t="shared" si="2"/>
        <v>997.80000000000007</v>
      </c>
      <c r="E58" s="6">
        <v>0</v>
      </c>
      <c r="F58" s="6">
        <v>2547</v>
      </c>
      <c r="H58" s="43">
        <v>1</v>
      </c>
      <c r="I58" s="29"/>
      <c r="J58" s="29"/>
      <c r="K58" s="29"/>
      <c r="L58" s="29"/>
      <c r="M58" s="29"/>
      <c r="O58" s="20">
        <f t="shared" si="3"/>
        <v>7536</v>
      </c>
      <c r="P58" s="10">
        <f t="shared" si="4"/>
        <v>12489</v>
      </c>
      <c r="Q58" s="33">
        <f t="shared" si="5"/>
        <v>1</v>
      </c>
      <c r="R58" s="36">
        <f t="shared" si="6"/>
        <v>80.070462006565776</v>
      </c>
      <c r="S58" s="34">
        <f t="shared" si="7"/>
        <v>6538.2000000000007</v>
      </c>
      <c r="T58" s="10">
        <f t="shared" si="8"/>
        <v>10547.400000000001</v>
      </c>
      <c r="U58" s="33">
        <f t="shared" si="9"/>
        <v>1</v>
      </c>
      <c r="V58" s="36">
        <f t="shared" si="10"/>
        <v>94.810095378955936</v>
      </c>
      <c r="W58" s="38">
        <f t="shared" si="11"/>
        <v>1</v>
      </c>
      <c r="X58" s="36">
        <f t="shared" si="0"/>
        <v>8.0070462006565783</v>
      </c>
      <c r="Y58" s="41"/>
      <c r="Z58" s="1"/>
      <c r="AA58" s="1"/>
      <c r="AB58" s="1">
        <v>3</v>
      </c>
      <c r="AC58" s="1"/>
    </row>
    <row r="59" spans="1:29">
      <c r="A59" s="5">
        <v>44105</v>
      </c>
      <c r="B59" s="6">
        <v>3940</v>
      </c>
      <c r="C59" s="21">
        <f t="shared" si="1"/>
        <v>3152</v>
      </c>
      <c r="D59" s="21">
        <f t="shared" si="2"/>
        <v>788</v>
      </c>
      <c r="E59" s="6">
        <v>0</v>
      </c>
      <c r="F59" s="6">
        <v>2547</v>
      </c>
      <c r="H59" s="29"/>
      <c r="I59" s="29"/>
      <c r="J59" s="29"/>
      <c r="K59" s="29"/>
      <c r="L59" s="29"/>
      <c r="M59" s="29"/>
      <c r="O59" s="20">
        <f t="shared" si="3"/>
        <v>6487</v>
      </c>
      <c r="P59" s="10">
        <f t="shared" si="4"/>
        <v>18976</v>
      </c>
      <c r="Q59" s="33">
        <f t="shared" si="5"/>
        <v>1</v>
      </c>
      <c r="R59" s="36">
        <f t="shared" si="6"/>
        <v>52.698145025295112</v>
      </c>
      <c r="S59" s="34">
        <f t="shared" si="7"/>
        <v>5699</v>
      </c>
      <c r="T59" s="10">
        <f t="shared" si="8"/>
        <v>16246.400000000001</v>
      </c>
      <c r="U59" s="33">
        <f t="shared" si="9"/>
        <v>1</v>
      </c>
      <c r="V59" s="36">
        <f t="shared" si="10"/>
        <v>61.552097695489458</v>
      </c>
      <c r="W59" s="38">
        <f t="shared" si="11"/>
        <v>1</v>
      </c>
      <c r="X59" s="36">
        <f>(W59*100000)/P59</f>
        <v>5.2698145025295107</v>
      </c>
      <c r="Y59" s="41"/>
      <c r="Z59" s="1"/>
      <c r="AA59" s="1"/>
      <c r="AB59" s="1">
        <v>3</v>
      </c>
      <c r="AC59" s="1"/>
    </row>
    <row r="60" spans="1:29">
      <c r="A60" s="5">
        <v>44136</v>
      </c>
      <c r="B60" s="6">
        <v>4157</v>
      </c>
      <c r="C60" s="21">
        <f t="shared" si="1"/>
        <v>3325.6000000000004</v>
      </c>
      <c r="D60" s="21">
        <f t="shared" si="2"/>
        <v>831.40000000000009</v>
      </c>
      <c r="E60" s="6">
        <v>0</v>
      </c>
      <c r="F60" s="6">
        <v>2547</v>
      </c>
      <c r="H60" s="43">
        <v>1</v>
      </c>
      <c r="I60" s="29"/>
      <c r="J60" s="29"/>
      <c r="K60" s="29"/>
      <c r="L60" s="29"/>
      <c r="M60" s="29"/>
      <c r="O60" s="20">
        <f t="shared" si="3"/>
        <v>6704</v>
      </c>
      <c r="P60" s="10">
        <f t="shared" si="4"/>
        <v>25680</v>
      </c>
      <c r="Q60" s="33">
        <f t="shared" si="5"/>
        <v>2</v>
      </c>
      <c r="R60" s="36">
        <f t="shared" si="6"/>
        <v>77.881619937694708</v>
      </c>
      <c r="S60" s="34">
        <f t="shared" si="7"/>
        <v>5872.6</v>
      </c>
      <c r="T60" s="10">
        <f t="shared" si="8"/>
        <v>22119</v>
      </c>
      <c r="U60" s="33">
        <f t="shared" si="9"/>
        <v>2</v>
      </c>
      <c r="V60" s="36">
        <f t="shared" si="10"/>
        <v>90.420000904200009</v>
      </c>
      <c r="W60" s="38">
        <f t="shared" si="11"/>
        <v>2</v>
      </c>
      <c r="X60" s="36">
        <f>(W60*100000)/P60</f>
        <v>7.7881619937694708</v>
      </c>
      <c r="Y60" s="41"/>
      <c r="Z60" s="1"/>
      <c r="AA60" s="1"/>
      <c r="AB60" s="1">
        <v>3</v>
      </c>
      <c r="AC60" s="1"/>
    </row>
    <row r="61" spans="1:29">
      <c r="A61" s="5">
        <v>44166</v>
      </c>
      <c r="B61" s="6">
        <v>3953</v>
      </c>
      <c r="C61" s="21">
        <f t="shared" si="1"/>
        <v>3162.4</v>
      </c>
      <c r="D61" s="21">
        <f t="shared" si="2"/>
        <v>790.6</v>
      </c>
      <c r="E61" s="6">
        <v>0</v>
      </c>
      <c r="F61" s="6">
        <v>797</v>
      </c>
      <c r="H61" s="43">
        <v>1</v>
      </c>
      <c r="I61" s="29"/>
      <c r="J61" s="29"/>
      <c r="K61" s="29"/>
      <c r="L61" s="29"/>
      <c r="M61" s="29"/>
      <c r="O61" s="20">
        <f t="shared" si="3"/>
        <v>4750</v>
      </c>
      <c r="P61" s="10">
        <f t="shared" si="4"/>
        <v>30430</v>
      </c>
      <c r="Q61" s="33">
        <f t="shared" si="5"/>
        <v>3</v>
      </c>
      <c r="R61" s="36">
        <f t="shared" si="6"/>
        <v>98.586920801840293</v>
      </c>
      <c r="S61" s="34">
        <f t="shared" si="7"/>
        <v>3959.4</v>
      </c>
      <c r="T61" s="10">
        <f t="shared" si="8"/>
        <v>26078.400000000001</v>
      </c>
      <c r="U61" s="33">
        <f t="shared" si="9"/>
        <v>3</v>
      </c>
      <c r="V61" s="36">
        <f t="shared" si="10"/>
        <v>115.0377323762194</v>
      </c>
      <c r="W61" s="38">
        <f t="shared" si="11"/>
        <v>3</v>
      </c>
      <c r="X61" s="36">
        <f>(W61*100000)/P61</f>
        <v>9.8586920801840296</v>
      </c>
      <c r="Y61" s="41"/>
      <c r="Z61" s="1"/>
      <c r="AA61" s="1"/>
      <c r="AB61" s="1">
        <v>3</v>
      </c>
      <c r="AC61" s="1"/>
    </row>
    <row r="62" spans="1:29">
      <c r="A62" s="5">
        <v>44197</v>
      </c>
      <c r="B62" s="6"/>
      <c r="C62" s="21">
        <f t="shared" si="1"/>
        <v>0</v>
      </c>
      <c r="D62" s="21">
        <f t="shared" si="2"/>
        <v>0</v>
      </c>
      <c r="E62" s="6">
        <v>0</v>
      </c>
      <c r="F62" s="6">
        <v>797</v>
      </c>
      <c r="H62" s="29"/>
      <c r="I62" s="29"/>
      <c r="J62" s="29"/>
      <c r="K62" s="29"/>
      <c r="L62" s="29"/>
      <c r="M62" s="29"/>
      <c r="O62" s="20">
        <f t="shared" si="3"/>
        <v>797</v>
      </c>
      <c r="P62" s="10">
        <f t="shared" si="4"/>
        <v>31227</v>
      </c>
      <c r="Q62" s="33">
        <f t="shared" si="5"/>
        <v>3</v>
      </c>
      <c r="R62" s="36">
        <f t="shared" si="6"/>
        <v>96.070708041118266</v>
      </c>
      <c r="S62" s="34">
        <f t="shared" si="7"/>
        <v>797</v>
      </c>
      <c r="T62" s="10">
        <f t="shared" si="8"/>
        <v>26875.4</v>
      </c>
      <c r="U62" s="33">
        <f t="shared" si="9"/>
        <v>3</v>
      </c>
      <c r="V62" s="36">
        <f t="shared" si="10"/>
        <v>111.62624556285674</v>
      </c>
      <c r="W62" s="38">
        <f t="shared" si="11"/>
        <v>3</v>
      </c>
      <c r="X62" s="36">
        <f>(W62*100000)/P62</f>
        <v>9.6070708041118262</v>
      </c>
      <c r="Y62" s="41"/>
      <c r="Z62" s="1"/>
      <c r="AA62" s="1"/>
      <c r="AB62" s="1"/>
      <c r="AC62" s="1">
        <v>2</v>
      </c>
    </row>
  </sheetData>
  <phoneticPr fontId="9" type="noConversion"/>
  <conditionalFormatting sqref="H2:M62">
    <cfRule type="cellIs" dxfId="37" priority="1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B70"/>
  <sheetViews>
    <sheetView zoomScale="85" zoomScaleNormal="85" workbookViewId="0">
      <pane ySplit="1" topLeftCell="A62" activePane="bottomLeft" state="frozen"/>
      <selection pane="bottomLeft" activeCell="S77" sqref="S77"/>
    </sheetView>
  </sheetViews>
  <sheetFormatPr defaultColWidth="9.109375" defaultRowHeight="14.4"/>
  <cols>
    <col min="1" max="1" width="9.109375" style="2"/>
    <col min="2" max="2" width="15" style="16" customWidth="1"/>
    <col min="3" max="5" width="10.6640625" style="16" customWidth="1"/>
    <col min="6" max="6" width="2.109375" style="2" customWidth="1"/>
    <col min="7" max="7" width="10.44140625" style="2" bestFit="1" customWidth="1"/>
    <col min="8" max="8" width="9" style="2" bestFit="1" customWidth="1"/>
    <col min="9" max="9" width="10.44140625" style="2" bestFit="1" customWidth="1"/>
    <col min="10" max="10" width="9.88671875" style="2" bestFit="1" customWidth="1"/>
    <col min="11" max="11" width="9.88671875" style="2" customWidth="1"/>
    <col min="12" max="12" width="9.88671875" style="2" bestFit="1" customWidth="1"/>
    <col min="13" max="13" width="2.109375" style="2" customWidth="1"/>
    <col min="14" max="14" width="14.88671875" style="16" bestFit="1" customWidth="1"/>
    <col min="15" max="15" width="15.6640625" style="16" customWidth="1"/>
    <col min="16" max="16" width="9.33203125" style="16" customWidth="1"/>
    <col min="17" max="17" width="13.109375" style="2" customWidth="1"/>
    <col min="18" max="18" width="14.88671875" style="16" bestFit="1" customWidth="1"/>
    <col min="19" max="19" width="15.6640625" style="16" customWidth="1"/>
    <col min="20" max="20" width="10.6640625" style="16" customWidth="1"/>
    <col min="21" max="21" width="13.33203125" style="16" customWidth="1"/>
    <col min="22" max="22" width="9.6640625" style="2" bestFit="1" customWidth="1"/>
    <col min="23" max="23" width="11.109375" style="2" customWidth="1"/>
    <col min="24" max="27" width="7.109375" style="2" customWidth="1"/>
    <col min="28" max="16384" width="9.109375" style="2"/>
  </cols>
  <sheetData>
    <row r="1" spans="1:28" ht="47.4" thickTop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24"/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4"/>
      <c r="N1" s="44" t="s">
        <v>11</v>
      </c>
      <c r="O1" s="45" t="s">
        <v>12</v>
      </c>
      <c r="P1" s="46" t="s">
        <v>13</v>
      </c>
      <c r="Q1" s="47" t="s">
        <v>14</v>
      </c>
      <c r="R1" s="48" t="s">
        <v>15</v>
      </c>
      <c r="S1" s="49" t="s">
        <v>16</v>
      </c>
      <c r="T1" s="50" t="s">
        <v>17</v>
      </c>
      <c r="U1" s="51" t="s">
        <v>18</v>
      </c>
      <c r="V1" s="37" t="s">
        <v>19</v>
      </c>
      <c r="W1" s="42" t="s">
        <v>20</v>
      </c>
      <c r="X1" s="39" t="s">
        <v>21</v>
      </c>
      <c r="Y1" s="25" t="s">
        <v>22</v>
      </c>
      <c r="Z1" s="25" t="s">
        <v>23</v>
      </c>
      <c r="AA1" s="25" t="s">
        <v>24</v>
      </c>
      <c r="AB1" s="25" t="s">
        <v>31</v>
      </c>
    </row>
    <row r="2" spans="1:28" ht="15.6">
      <c r="A2" s="5">
        <v>42370</v>
      </c>
      <c r="B2" s="6"/>
      <c r="C2" s="6"/>
      <c r="D2" s="7"/>
      <c r="E2" s="7"/>
      <c r="F2" s="8"/>
      <c r="G2" s="31"/>
      <c r="H2" s="31"/>
      <c r="I2" s="31"/>
      <c r="J2" s="31"/>
      <c r="K2" s="31"/>
      <c r="L2" s="31"/>
      <c r="M2" s="8"/>
      <c r="N2" s="20"/>
      <c r="O2" s="10"/>
      <c r="P2" s="33"/>
      <c r="Q2" s="36"/>
      <c r="R2" s="34"/>
      <c r="S2" s="10"/>
      <c r="T2" s="33"/>
      <c r="U2" s="36"/>
      <c r="V2" s="38"/>
      <c r="W2" s="36"/>
      <c r="X2" s="40"/>
      <c r="Y2" s="12"/>
      <c r="Z2" s="12"/>
      <c r="AA2" s="12"/>
      <c r="AB2" s="12"/>
    </row>
    <row r="3" spans="1:28" ht="15.6">
      <c r="A3" s="5">
        <v>42401</v>
      </c>
      <c r="B3" s="6"/>
      <c r="C3" s="6"/>
      <c r="D3" s="7"/>
      <c r="E3" s="7"/>
      <c r="F3" s="8"/>
      <c r="G3" s="31"/>
      <c r="H3" s="31"/>
      <c r="I3" s="31"/>
      <c r="J3" s="31"/>
      <c r="K3" s="31"/>
      <c r="L3" s="31"/>
      <c r="M3" s="8"/>
      <c r="N3" s="20"/>
      <c r="O3" s="10"/>
      <c r="P3" s="33"/>
      <c r="Q3" s="36"/>
      <c r="R3" s="34"/>
      <c r="S3" s="10"/>
      <c r="T3" s="33"/>
      <c r="U3" s="36"/>
      <c r="V3" s="38"/>
      <c r="W3" s="36"/>
      <c r="X3" s="40"/>
      <c r="Y3" s="12"/>
      <c r="Z3" s="12"/>
      <c r="AA3" s="12"/>
      <c r="AB3" s="12"/>
    </row>
    <row r="4" spans="1:28" ht="15.6">
      <c r="A4" s="5">
        <v>42430</v>
      </c>
      <c r="B4" s="6"/>
      <c r="C4" s="6"/>
      <c r="D4" s="7"/>
      <c r="E4" s="7"/>
      <c r="F4" s="8"/>
      <c r="G4" s="31"/>
      <c r="H4" s="31"/>
      <c r="I4" s="31"/>
      <c r="J4" s="31"/>
      <c r="K4" s="31"/>
      <c r="L4" s="31"/>
      <c r="M4" s="8"/>
      <c r="N4" s="20"/>
      <c r="O4" s="10"/>
      <c r="P4" s="33"/>
      <c r="Q4" s="36"/>
      <c r="R4" s="34"/>
      <c r="S4" s="10"/>
      <c r="T4" s="33"/>
      <c r="U4" s="36"/>
      <c r="V4" s="38"/>
      <c r="W4" s="36"/>
      <c r="X4" s="40"/>
      <c r="Y4" s="12"/>
      <c r="Z4" s="12"/>
      <c r="AA4" s="12"/>
      <c r="AB4" s="12"/>
    </row>
    <row r="5" spans="1:28" ht="15.6">
      <c r="A5" s="5">
        <v>42461</v>
      </c>
      <c r="B5" s="6"/>
      <c r="C5" s="6"/>
      <c r="D5" s="7"/>
      <c r="E5" s="7"/>
      <c r="F5" s="8"/>
      <c r="G5" s="31"/>
      <c r="H5" s="31"/>
      <c r="I5" s="31"/>
      <c r="J5" s="31"/>
      <c r="K5" s="31"/>
      <c r="L5" s="31"/>
      <c r="M5" s="8"/>
      <c r="N5" s="20"/>
      <c r="O5" s="10"/>
      <c r="P5" s="33"/>
      <c r="Q5" s="36"/>
      <c r="R5" s="34"/>
      <c r="S5" s="10"/>
      <c r="T5" s="33"/>
      <c r="U5" s="36"/>
      <c r="V5" s="38"/>
      <c r="W5" s="36"/>
      <c r="X5" s="40"/>
      <c r="Y5" s="12"/>
      <c r="Z5" s="12"/>
      <c r="AA5" s="12"/>
      <c r="AB5" s="12"/>
    </row>
    <row r="6" spans="1:28" ht="15.6">
      <c r="A6" s="5">
        <v>42491</v>
      </c>
      <c r="B6" s="6"/>
      <c r="C6" s="6"/>
      <c r="D6" s="7"/>
      <c r="E6" s="7"/>
      <c r="F6" s="8"/>
      <c r="G6" s="31"/>
      <c r="H6" s="31"/>
      <c r="I6" s="31"/>
      <c r="J6" s="31"/>
      <c r="K6" s="31"/>
      <c r="L6" s="31"/>
      <c r="M6" s="8"/>
      <c r="N6" s="20"/>
      <c r="O6" s="10"/>
      <c r="P6" s="33"/>
      <c r="Q6" s="36"/>
      <c r="R6" s="34"/>
      <c r="S6" s="10"/>
      <c r="T6" s="33"/>
      <c r="U6" s="36"/>
      <c r="V6" s="38"/>
      <c r="W6" s="36"/>
      <c r="X6" s="40"/>
      <c r="Y6" s="12"/>
      <c r="Z6" s="12"/>
      <c r="AA6" s="12"/>
      <c r="AB6" s="12"/>
    </row>
    <row r="7" spans="1:28" ht="15.6">
      <c r="A7" s="5">
        <v>42522</v>
      </c>
      <c r="B7" s="6"/>
      <c r="C7" s="6"/>
      <c r="D7" s="7"/>
      <c r="E7" s="7"/>
      <c r="F7" s="8"/>
      <c r="G7" s="31"/>
      <c r="H7" s="31"/>
      <c r="I7" s="31"/>
      <c r="J7" s="31"/>
      <c r="K7" s="31"/>
      <c r="L7" s="31"/>
      <c r="M7" s="8"/>
      <c r="N7" s="20"/>
      <c r="O7" s="10"/>
      <c r="P7" s="33"/>
      <c r="Q7" s="36"/>
      <c r="R7" s="34"/>
      <c r="S7" s="10"/>
      <c r="T7" s="33"/>
      <c r="U7" s="36"/>
      <c r="V7" s="38"/>
      <c r="W7" s="36"/>
      <c r="X7" s="40"/>
      <c r="Y7" s="12"/>
      <c r="Z7" s="12"/>
      <c r="AA7" s="12"/>
      <c r="AB7" s="12"/>
    </row>
    <row r="8" spans="1:28" ht="15.6">
      <c r="A8" s="5">
        <v>42552</v>
      </c>
      <c r="B8" s="6"/>
      <c r="C8" s="6"/>
      <c r="D8" s="7"/>
      <c r="E8" s="7"/>
      <c r="F8" s="8"/>
      <c r="G8" s="31"/>
      <c r="H8" s="31"/>
      <c r="I8" s="31"/>
      <c r="J8" s="31"/>
      <c r="K8" s="31"/>
      <c r="L8" s="31"/>
      <c r="M8" s="8"/>
      <c r="N8" s="20"/>
      <c r="O8" s="10"/>
      <c r="P8" s="33"/>
      <c r="Q8" s="36"/>
      <c r="R8" s="34"/>
      <c r="S8" s="10"/>
      <c r="T8" s="33"/>
      <c r="U8" s="36"/>
      <c r="V8" s="38"/>
      <c r="W8" s="36"/>
      <c r="X8" s="40"/>
      <c r="Y8" s="12"/>
      <c r="Z8" s="12"/>
      <c r="AA8" s="12"/>
      <c r="AB8" s="12"/>
    </row>
    <row r="9" spans="1:28" ht="15.6">
      <c r="A9" s="5">
        <v>42583</v>
      </c>
      <c r="B9" s="6"/>
      <c r="C9" s="6"/>
      <c r="D9" s="7"/>
      <c r="E9" s="7"/>
      <c r="F9" s="8"/>
      <c r="G9" s="31"/>
      <c r="H9" s="31"/>
      <c r="I9" s="31"/>
      <c r="J9" s="31"/>
      <c r="K9" s="31"/>
      <c r="L9" s="31"/>
      <c r="M9" s="8"/>
      <c r="N9" s="20"/>
      <c r="O9" s="10"/>
      <c r="P9" s="33"/>
      <c r="Q9" s="36"/>
      <c r="R9" s="34"/>
      <c r="S9" s="10"/>
      <c r="T9" s="33"/>
      <c r="U9" s="36"/>
      <c r="V9" s="38"/>
      <c r="W9" s="36"/>
      <c r="X9" s="40"/>
      <c r="Y9" s="12"/>
      <c r="Z9" s="12"/>
      <c r="AA9" s="12"/>
      <c r="AB9" s="12"/>
    </row>
    <row r="10" spans="1:28" ht="15.6">
      <c r="A10" s="5">
        <v>42614</v>
      </c>
      <c r="B10" s="6"/>
      <c r="C10" s="6"/>
      <c r="D10" s="7"/>
      <c r="E10" s="7"/>
      <c r="F10" s="8"/>
      <c r="G10" s="31"/>
      <c r="H10" s="31"/>
      <c r="I10" s="31"/>
      <c r="J10" s="31"/>
      <c r="K10" s="31"/>
      <c r="L10" s="31"/>
      <c r="M10" s="8"/>
      <c r="N10" s="20"/>
      <c r="O10" s="10"/>
      <c r="P10" s="33"/>
      <c r="Q10" s="36"/>
      <c r="R10" s="34"/>
      <c r="S10" s="10"/>
      <c r="T10" s="33"/>
      <c r="U10" s="36"/>
      <c r="V10" s="38"/>
      <c r="W10" s="36"/>
      <c r="X10" s="40"/>
      <c r="Y10" s="12"/>
      <c r="Z10" s="12"/>
      <c r="AA10" s="12"/>
      <c r="AB10" s="12"/>
    </row>
    <row r="11" spans="1:28" ht="15.6">
      <c r="A11" s="5">
        <v>42644</v>
      </c>
      <c r="B11" s="6"/>
      <c r="C11" s="6"/>
      <c r="D11" s="7"/>
      <c r="E11" s="7"/>
      <c r="F11" s="8"/>
      <c r="G11" s="31"/>
      <c r="H11" s="31"/>
      <c r="I11" s="31"/>
      <c r="J11" s="31"/>
      <c r="K11" s="31"/>
      <c r="L11" s="31"/>
      <c r="M11" s="8"/>
      <c r="N11" s="20"/>
      <c r="O11" s="10"/>
      <c r="P11" s="33"/>
      <c r="Q11" s="36"/>
      <c r="R11" s="34"/>
      <c r="S11" s="10"/>
      <c r="T11" s="33"/>
      <c r="U11" s="36"/>
      <c r="V11" s="38"/>
      <c r="W11" s="36"/>
      <c r="X11" s="40"/>
      <c r="Y11" s="12"/>
      <c r="Z11" s="12"/>
      <c r="AA11" s="12"/>
      <c r="AB11" s="12"/>
    </row>
    <row r="12" spans="1:28" ht="15.6">
      <c r="A12" s="5">
        <v>42675</v>
      </c>
      <c r="B12" s="6"/>
      <c r="C12" s="6"/>
      <c r="D12" s="7"/>
      <c r="E12" s="7"/>
      <c r="F12" s="8"/>
      <c r="G12" s="31"/>
      <c r="H12" s="31"/>
      <c r="I12" s="31"/>
      <c r="J12" s="31"/>
      <c r="K12" s="31"/>
      <c r="L12" s="31"/>
      <c r="M12" s="8"/>
      <c r="N12" s="20"/>
      <c r="O12" s="10"/>
      <c r="P12" s="33"/>
      <c r="Q12" s="36"/>
      <c r="R12" s="34"/>
      <c r="S12" s="10"/>
      <c r="T12" s="33"/>
      <c r="U12" s="36"/>
      <c r="V12" s="38"/>
      <c r="W12" s="36"/>
      <c r="X12" s="40"/>
      <c r="Y12" s="12"/>
      <c r="Z12" s="12"/>
      <c r="AA12" s="12"/>
      <c r="AB12" s="12"/>
    </row>
    <row r="13" spans="1:28" ht="15.6">
      <c r="A13" s="5">
        <v>42705</v>
      </c>
      <c r="B13" s="22"/>
      <c r="C13" s="22"/>
      <c r="D13" s="7"/>
      <c r="E13" s="7"/>
      <c r="F13" s="8"/>
      <c r="G13" s="31"/>
      <c r="H13" s="31"/>
      <c r="I13" s="31"/>
      <c r="J13" s="31"/>
      <c r="K13" s="31"/>
      <c r="L13" s="31"/>
      <c r="M13" s="8"/>
      <c r="N13" s="20"/>
      <c r="O13" s="10"/>
      <c r="P13" s="33"/>
      <c r="Q13" s="36"/>
      <c r="R13" s="34"/>
      <c r="S13" s="10"/>
      <c r="T13" s="33"/>
      <c r="U13" s="36"/>
      <c r="V13" s="38"/>
      <c r="W13" s="36"/>
      <c r="X13" s="40"/>
      <c r="Y13" s="12"/>
      <c r="Z13" s="12"/>
      <c r="AA13" s="12"/>
      <c r="AB13" s="12"/>
    </row>
    <row r="14" spans="1:28" ht="15.6">
      <c r="A14" s="5">
        <v>42736</v>
      </c>
      <c r="B14" s="22"/>
      <c r="C14" s="22"/>
      <c r="D14" s="7"/>
      <c r="E14" s="7"/>
      <c r="F14" s="8"/>
      <c r="G14" s="31"/>
      <c r="H14" s="31"/>
      <c r="I14" s="31"/>
      <c r="J14" s="31"/>
      <c r="K14" s="31"/>
      <c r="L14" s="31"/>
      <c r="M14" s="8"/>
      <c r="N14" s="20"/>
      <c r="O14" s="10"/>
      <c r="P14" s="33"/>
      <c r="Q14" s="36"/>
      <c r="R14" s="34"/>
      <c r="S14" s="10"/>
      <c r="T14" s="33"/>
      <c r="U14" s="36"/>
      <c r="V14" s="38"/>
      <c r="W14" s="36"/>
      <c r="X14" s="40">
        <v>4.25</v>
      </c>
      <c r="Y14" s="12"/>
      <c r="Z14" s="12"/>
      <c r="AA14" s="12"/>
      <c r="AB14" s="12"/>
    </row>
    <row r="15" spans="1:28" ht="15.6">
      <c r="A15" s="5">
        <v>42767</v>
      </c>
      <c r="B15" s="22"/>
      <c r="C15" s="22"/>
      <c r="D15" s="7"/>
      <c r="E15" s="7"/>
      <c r="F15" s="8"/>
      <c r="G15" s="31"/>
      <c r="H15" s="31"/>
      <c r="I15" s="31"/>
      <c r="J15" s="31"/>
      <c r="K15" s="31"/>
      <c r="L15" s="31"/>
      <c r="M15" s="8"/>
      <c r="N15" s="20"/>
      <c r="O15" s="10"/>
      <c r="P15" s="33"/>
      <c r="Q15" s="36"/>
      <c r="R15" s="34"/>
      <c r="S15" s="10"/>
      <c r="T15" s="33"/>
      <c r="U15" s="36"/>
      <c r="V15" s="38"/>
      <c r="W15" s="36"/>
      <c r="X15" s="40">
        <v>4.25</v>
      </c>
      <c r="Y15" s="12"/>
      <c r="Z15" s="12"/>
      <c r="AA15" s="12"/>
      <c r="AB15" s="12"/>
    </row>
    <row r="16" spans="1:28" ht="15.6">
      <c r="A16" s="5">
        <v>42795</v>
      </c>
      <c r="B16" s="22"/>
      <c r="C16" s="22"/>
      <c r="D16" s="7"/>
      <c r="E16" s="7"/>
      <c r="F16" s="8"/>
      <c r="G16" s="31"/>
      <c r="H16" s="31"/>
      <c r="I16" s="31"/>
      <c r="J16" s="31"/>
      <c r="K16" s="31"/>
      <c r="L16" s="31"/>
      <c r="M16" s="8"/>
      <c r="N16" s="20"/>
      <c r="O16" s="10"/>
      <c r="P16" s="33"/>
      <c r="Q16" s="36"/>
      <c r="R16" s="34"/>
      <c r="S16" s="10"/>
      <c r="T16" s="33"/>
      <c r="U16" s="36"/>
      <c r="V16" s="38"/>
      <c r="W16" s="36"/>
      <c r="X16" s="40">
        <v>4.25</v>
      </c>
      <c r="Y16" s="12"/>
      <c r="Z16" s="12"/>
      <c r="AA16" s="12"/>
      <c r="AB16" s="12"/>
    </row>
    <row r="17" spans="1:28" ht="15.6">
      <c r="A17" s="5">
        <v>42826</v>
      </c>
      <c r="B17" s="22"/>
      <c r="C17" s="22"/>
      <c r="D17" s="7"/>
      <c r="E17" s="7"/>
      <c r="F17" s="8"/>
      <c r="G17" s="31"/>
      <c r="H17" s="31"/>
      <c r="I17" s="31"/>
      <c r="J17" s="31"/>
      <c r="K17" s="31"/>
      <c r="L17" s="31"/>
      <c r="M17" s="8"/>
      <c r="N17" s="20"/>
      <c r="O17" s="10"/>
      <c r="P17" s="33"/>
      <c r="Q17" s="36"/>
      <c r="R17" s="34"/>
      <c r="S17" s="10"/>
      <c r="T17" s="33"/>
      <c r="U17" s="36"/>
      <c r="V17" s="38"/>
      <c r="W17" s="36"/>
      <c r="X17" s="40">
        <v>4.25</v>
      </c>
      <c r="Y17" s="12"/>
      <c r="Z17" s="12"/>
      <c r="AA17" s="12"/>
      <c r="AB17" s="12"/>
    </row>
    <row r="18" spans="1:28" ht="15.6">
      <c r="A18" s="5">
        <v>42856</v>
      </c>
      <c r="B18" s="22"/>
      <c r="C18" s="22"/>
      <c r="D18" s="7"/>
      <c r="E18" s="7"/>
      <c r="F18" s="8"/>
      <c r="G18" s="31"/>
      <c r="H18" s="31"/>
      <c r="I18" s="31"/>
      <c r="J18" s="31"/>
      <c r="K18" s="31"/>
      <c r="L18" s="31"/>
      <c r="M18" s="8"/>
      <c r="N18" s="20"/>
      <c r="O18" s="10"/>
      <c r="P18" s="33"/>
      <c r="Q18" s="36"/>
      <c r="R18" s="34"/>
      <c r="S18" s="10"/>
      <c r="T18" s="33"/>
      <c r="U18" s="36"/>
      <c r="V18" s="38"/>
      <c r="W18" s="36"/>
      <c r="X18" s="40">
        <v>4.25</v>
      </c>
      <c r="Y18" s="12"/>
      <c r="Z18" s="12"/>
      <c r="AA18" s="12"/>
      <c r="AB18" s="12"/>
    </row>
    <row r="19" spans="1:28" ht="15.6">
      <c r="A19" s="5">
        <v>42887</v>
      </c>
      <c r="B19" s="22"/>
      <c r="C19" s="22"/>
      <c r="D19" s="7"/>
      <c r="E19" s="7"/>
      <c r="F19" s="8"/>
      <c r="G19" s="31"/>
      <c r="H19" s="31"/>
      <c r="I19" s="31"/>
      <c r="J19" s="31"/>
      <c r="K19" s="31"/>
      <c r="L19" s="31"/>
      <c r="M19" s="8"/>
      <c r="N19" s="20"/>
      <c r="O19" s="10"/>
      <c r="P19" s="33"/>
      <c r="Q19" s="36"/>
      <c r="R19" s="34"/>
      <c r="S19" s="10"/>
      <c r="T19" s="33"/>
      <c r="U19" s="36"/>
      <c r="V19" s="38"/>
      <c r="W19" s="36"/>
      <c r="X19" s="40">
        <v>4.25</v>
      </c>
      <c r="Y19" s="12"/>
      <c r="Z19" s="12"/>
      <c r="AA19" s="12"/>
      <c r="AB19" s="12"/>
    </row>
    <row r="20" spans="1:28" ht="15.6">
      <c r="A20" s="5">
        <v>42917</v>
      </c>
      <c r="B20" s="22"/>
      <c r="C20" s="22"/>
      <c r="D20" s="7"/>
      <c r="E20" s="7"/>
      <c r="F20" s="8"/>
      <c r="G20" s="31"/>
      <c r="H20" s="31"/>
      <c r="I20" s="31"/>
      <c r="J20" s="31"/>
      <c r="K20" s="31"/>
      <c r="L20" s="31"/>
      <c r="M20" s="8"/>
      <c r="N20" s="20"/>
      <c r="O20" s="10"/>
      <c r="P20" s="33"/>
      <c r="Q20" s="36"/>
      <c r="R20" s="34"/>
      <c r="S20" s="10"/>
      <c r="T20" s="33"/>
      <c r="U20" s="36"/>
      <c r="V20" s="38"/>
      <c r="W20" s="36"/>
      <c r="X20" s="40">
        <v>4.25</v>
      </c>
      <c r="Y20" s="12"/>
      <c r="Z20" s="12"/>
      <c r="AA20" s="12"/>
      <c r="AB20" s="12"/>
    </row>
    <row r="21" spans="1:28" ht="15.6">
      <c r="A21" s="5">
        <v>42948</v>
      </c>
      <c r="B21" s="22"/>
      <c r="C21" s="22"/>
      <c r="D21" s="7"/>
      <c r="E21" s="7"/>
      <c r="F21" s="8"/>
      <c r="G21" s="31"/>
      <c r="H21" s="31"/>
      <c r="I21" s="31"/>
      <c r="J21" s="31"/>
      <c r="K21" s="31"/>
      <c r="L21" s="31"/>
      <c r="M21" s="8"/>
      <c r="N21" s="20"/>
      <c r="O21" s="10"/>
      <c r="P21" s="33"/>
      <c r="Q21" s="36"/>
      <c r="R21" s="34"/>
      <c r="S21" s="10"/>
      <c r="T21" s="33"/>
      <c r="U21" s="36"/>
      <c r="V21" s="38"/>
      <c r="W21" s="36"/>
      <c r="X21" s="40">
        <v>4.25</v>
      </c>
      <c r="Y21" s="12"/>
      <c r="Z21" s="12"/>
      <c r="AA21" s="12"/>
      <c r="AB21" s="12"/>
    </row>
    <row r="22" spans="1:28" ht="15.6">
      <c r="A22" s="5">
        <v>42979</v>
      </c>
      <c r="B22" s="22"/>
      <c r="C22" s="22"/>
      <c r="D22" s="7"/>
      <c r="E22" s="7"/>
      <c r="F22" s="8"/>
      <c r="G22" s="31"/>
      <c r="H22" s="31"/>
      <c r="I22" s="31"/>
      <c r="J22" s="31"/>
      <c r="K22" s="31"/>
      <c r="L22" s="31"/>
      <c r="M22" s="8"/>
      <c r="N22" s="20"/>
      <c r="O22" s="10"/>
      <c r="P22" s="33"/>
      <c r="Q22" s="36"/>
      <c r="R22" s="34"/>
      <c r="S22" s="10"/>
      <c r="T22" s="33"/>
      <c r="U22" s="36"/>
      <c r="V22" s="38"/>
      <c r="W22" s="36"/>
      <c r="X22" s="40">
        <v>4.25</v>
      </c>
      <c r="Y22" s="12"/>
      <c r="Z22" s="12"/>
      <c r="AA22" s="12"/>
      <c r="AB22" s="12"/>
    </row>
    <row r="23" spans="1:28" ht="15.6">
      <c r="A23" s="5">
        <v>43009</v>
      </c>
      <c r="B23" s="22"/>
      <c r="C23" s="22"/>
      <c r="D23" s="7"/>
      <c r="E23" s="7"/>
      <c r="F23" s="8"/>
      <c r="G23" s="31"/>
      <c r="H23" s="31"/>
      <c r="I23" s="31"/>
      <c r="J23" s="31"/>
      <c r="K23" s="31"/>
      <c r="L23" s="31"/>
      <c r="M23" s="8"/>
      <c r="N23" s="20"/>
      <c r="O23" s="10"/>
      <c r="P23" s="33"/>
      <c r="Q23" s="36"/>
      <c r="R23" s="34"/>
      <c r="S23" s="10"/>
      <c r="T23" s="33"/>
      <c r="U23" s="36"/>
      <c r="V23" s="38"/>
      <c r="W23" s="36"/>
      <c r="X23" s="40">
        <v>4.25</v>
      </c>
      <c r="Y23" s="12"/>
      <c r="Z23" s="12"/>
      <c r="AA23" s="12"/>
      <c r="AB23" s="12"/>
    </row>
    <row r="24" spans="1:28" ht="15.6">
      <c r="A24" s="5">
        <v>43040</v>
      </c>
      <c r="B24" s="22"/>
      <c r="C24" s="22"/>
      <c r="D24" s="7"/>
      <c r="E24" s="7"/>
      <c r="F24" s="8"/>
      <c r="G24" s="31"/>
      <c r="H24" s="31"/>
      <c r="I24" s="31"/>
      <c r="J24" s="31"/>
      <c r="K24" s="31"/>
      <c r="L24" s="31"/>
      <c r="M24" s="8"/>
      <c r="N24" s="20"/>
      <c r="O24" s="10"/>
      <c r="P24" s="33"/>
      <c r="Q24" s="36"/>
      <c r="R24" s="34"/>
      <c r="S24" s="10"/>
      <c r="T24" s="33"/>
      <c r="U24" s="36"/>
      <c r="V24" s="38"/>
      <c r="W24" s="36"/>
      <c r="X24" s="40">
        <v>4.25</v>
      </c>
      <c r="Y24" s="12"/>
      <c r="Z24" s="12"/>
      <c r="AA24" s="12"/>
      <c r="AB24" s="12"/>
    </row>
    <row r="25" spans="1:28" ht="15.6">
      <c r="A25" s="5">
        <v>43070</v>
      </c>
      <c r="B25" s="22"/>
      <c r="C25" s="22"/>
      <c r="D25" s="7"/>
      <c r="E25" s="7"/>
      <c r="F25" s="8"/>
      <c r="G25" s="31"/>
      <c r="H25" s="31"/>
      <c r="I25" s="31"/>
      <c r="J25" s="31"/>
      <c r="K25" s="31"/>
      <c r="L25" s="31"/>
      <c r="M25" s="8"/>
      <c r="N25" s="20"/>
      <c r="O25" s="10"/>
      <c r="P25" s="33"/>
      <c r="Q25" s="36"/>
      <c r="R25" s="34"/>
      <c r="S25" s="10"/>
      <c r="T25" s="33"/>
      <c r="U25" s="36"/>
      <c r="V25" s="38"/>
      <c r="W25" s="36"/>
      <c r="X25" s="40">
        <v>4.25</v>
      </c>
      <c r="Y25" s="12"/>
      <c r="Z25" s="12"/>
      <c r="AA25" s="12"/>
      <c r="AB25" s="12"/>
    </row>
    <row r="26" spans="1:28" ht="15.6">
      <c r="A26" s="5">
        <v>43101</v>
      </c>
      <c r="B26" s="22"/>
      <c r="C26" s="22"/>
      <c r="D26" s="7"/>
      <c r="E26" s="7"/>
      <c r="F26" s="8"/>
      <c r="G26" s="31"/>
      <c r="H26" s="31"/>
      <c r="I26" s="31"/>
      <c r="J26" s="31"/>
      <c r="K26" s="31"/>
      <c r="L26" s="31"/>
      <c r="M26" s="8"/>
      <c r="N26" s="20"/>
      <c r="O26" s="10"/>
      <c r="P26" s="33"/>
      <c r="Q26" s="36"/>
      <c r="R26" s="34"/>
      <c r="S26" s="10"/>
      <c r="T26" s="33"/>
      <c r="U26" s="36"/>
      <c r="V26" s="38"/>
      <c r="W26" s="36"/>
      <c r="X26" s="40"/>
      <c r="Y26" s="12">
        <v>4</v>
      </c>
      <c r="Z26" s="12"/>
      <c r="AA26" s="12"/>
      <c r="AB26" s="12"/>
    </row>
    <row r="27" spans="1:28" ht="15.6">
      <c r="A27" s="5">
        <v>43132</v>
      </c>
      <c r="B27" s="22"/>
      <c r="C27" s="22"/>
      <c r="D27" s="7"/>
      <c r="E27" s="7"/>
      <c r="F27" s="8"/>
      <c r="G27" s="31"/>
      <c r="H27" s="31"/>
      <c r="I27" s="31"/>
      <c r="J27" s="31"/>
      <c r="K27" s="31"/>
      <c r="L27" s="31"/>
      <c r="M27" s="8"/>
      <c r="N27" s="20"/>
      <c r="O27" s="10"/>
      <c r="P27" s="33"/>
      <c r="Q27" s="36"/>
      <c r="R27" s="34"/>
      <c r="S27" s="10"/>
      <c r="T27" s="33"/>
      <c r="U27" s="36"/>
      <c r="V27" s="38"/>
      <c r="W27" s="36"/>
      <c r="X27" s="40"/>
      <c r="Y27" s="12">
        <v>4</v>
      </c>
      <c r="Z27" s="12"/>
      <c r="AA27" s="12"/>
      <c r="AB27" s="12"/>
    </row>
    <row r="28" spans="1:28" ht="15.6">
      <c r="A28" s="5">
        <v>43160</v>
      </c>
      <c r="B28" s="22"/>
      <c r="C28" s="22"/>
      <c r="D28" s="7"/>
      <c r="E28" s="7"/>
      <c r="F28" s="8"/>
      <c r="G28" s="31"/>
      <c r="H28" s="31"/>
      <c r="I28" s="31"/>
      <c r="J28" s="31"/>
      <c r="K28" s="31"/>
      <c r="L28" s="31"/>
      <c r="M28" s="8"/>
      <c r="N28" s="20"/>
      <c r="O28" s="10"/>
      <c r="P28" s="33"/>
      <c r="Q28" s="36"/>
      <c r="R28" s="34"/>
      <c r="S28" s="10"/>
      <c r="T28" s="33"/>
      <c r="U28" s="36"/>
      <c r="V28" s="38"/>
      <c r="W28" s="36"/>
      <c r="X28" s="40"/>
      <c r="Y28" s="12">
        <v>4</v>
      </c>
      <c r="Z28" s="12"/>
      <c r="AA28" s="12"/>
      <c r="AB28" s="12"/>
    </row>
    <row r="29" spans="1:28" ht="15.6">
      <c r="A29" s="5">
        <v>43191</v>
      </c>
      <c r="B29" s="22"/>
      <c r="C29" s="22"/>
      <c r="D29" s="7"/>
      <c r="E29" s="7"/>
      <c r="F29" s="8"/>
      <c r="G29" s="31"/>
      <c r="H29" s="31"/>
      <c r="I29" s="31"/>
      <c r="J29" s="31"/>
      <c r="K29" s="31"/>
      <c r="L29" s="31"/>
      <c r="M29" s="8"/>
      <c r="N29" s="20"/>
      <c r="O29" s="10"/>
      <c r="P29" s="33"/>
      <c r="Q29" s="36"/>
      <c r="R29" s="34"/>
      <c r="S29" s="10"/>
      <c r="T29" s="33"/>
      <c r="U29" s="36"/>
      <c r="V29" s="38"/>
      <c r="W29" s="36"/>
      <c r="X29" s="40"/>
      <c r="Y29" s="12">
        <v>4</v>
      </c>
      <c r="Z29" s="12"/>
      <c r="AA29" s="12"/>
      <c r="AB29" s="12"/>
    </row>
    <row r="30" spans="1:28" ht="15.6">
      <c r="A30" s="5">
        <v>43221</v>
      </c>
      <c r="B30" s="22"/>
      <c r="C30" s="22"/>
      <c r="D30" s="7"/>
      <c r="E30" s="7"/>
      <c r="F30" s="8"/>
      <c r="G30" s="31"/>
      <c r="H30" s="31"/>
      <c r="I30" s="31"/>
      <c r="J30" s="31"/>
      <c r="K30" s="31"/>
      <c r="L30" s="31"/>
      <c r="M30" s="8"/>
      <c r="N30" s="20"/>
      <c r="O30" s="10"/>
      <c r="P30" s="33"/>
      <c r="Q30" s="36"/>
      <c r="R30" s="34"/>
      <c r="S30" s="10"/>
      <c r="T30" s="33"/>
      <c r="U30" s="36"/>
      <c r="V30" s="38"/>
      <c r="W30" s="36"/>
      <c r="X30" s="40"/>
      <c r="Y30" s="12">
        <v>4</v>
      </c>
      <c r="Z30" s="12"/>
      <c r="AA30" s="12"/>
      <c r="AB30" s="12"/>
    </row>
    <row r="31" spans="1:28" ht="15.6">
      <c r="A31" s="5">
        <v>43252</v>
      </c>
      <c r="B31" s="22"/>
      <c r="C31" s="22"/>
      <c r="D31" s="7"/>
      <c r="E31" s="7"/>
      <c r="F31" s="8"/>
      <c r="G31" s="31"/>
      <c r="H31" s="31"/>
      <c r="I31" s="31"/>
      <c r="J31" s="31"/>
      <c r="K31" s="31"/>
      <c r="L31" s="31"/>
      <c r="M31" s="8"/>
      <c r="N31" s="20"/>
      <c r="O31" s="10"/>
      <c r="P31" s="33"/>
      <c r="Q31" s="36"/>
      <c r="R31" s="34"/>
      <c r="S31" s="10"/>
      <c r="T31" s="33"/>
      <c r="U31" s="36"/>
      <c r="V31" s="38"/>
      <c r="W31" s="36"/>
      <c r="X31" s="40"/>
      <c r="Y31" s="12">
        <v>4</v>
      </c>
      <c r="Z31" s="12"/>
      <c r="AA31" s="12"/>
      <c r="AB31" s="12"/>
    </row>
    <row r="32" spans="1:28" ht="15.6">
      <c r="A32" s="5">
        <v>43282</v>
      </c>
      <c r="B32" s="22"/>
      <c r="C32" s="22"/>
      <c r="D32" s="7"/>
      <c r="E32" s="7"/>
      <c r="F32" s="8"/>
      <c r="G32" s="31"/>
      <c r="H32" s="31"/>
      <c r="I32" s="31"/>
      <c r="J32" s="31"/>
      <c r="K32" s="31"/>
      <c r="L32" s="31"/>
      <c r="M32" s="8"/>
      <c r="N32" s="20"/>
      <c r="O32" s="10"/>
      <c r="P32" s="33"/>
      <c r="Q32" s="36"/>
      <c r="R32" s="34"/>
      <c r="S32" s="10"/>
      <c r="T32" s="33"/>
      <c r="U32" s="36"/>
      <c r="V32" s="38"/>
      <c r="W32" s="36"/>
      <c r="X32" s="40"/>
      <c r="Y32" s="12">
        <v>4</v>
      </c>
      <c r="Z32" s="12"/>
      <c r="AA32" s="12"/>
      <c r="AB32" s="12"/>
    </row>
    <row r="33" spans="1:28" ht="15.6">
      <c r="A33" s="5">
        <v>43313</v>
      </c>
      <c r="B33" s="22"/>
      <c r="C33" s="22"/>
      <c r="D33" s="7"/>
      <c r="E33" s="7"/>
      <c r="F33" s="8"/>
      <c r="G33" s="31"/>
      <c r="H33" s="31"/>
      <c r="I33" s="31"/>
      <c r="J33" s="31"/>
      <c r="K33" s="31"/>
      <c r="L33" s="31"/>
      <c r="M33" s="8"/>
      <c r="N33" s="20"/>
      <c r="O33" s="10"/>
      <c r="P33" s="33"/>
      <c r="Q33" s="36"/>
      <c r="R33" s="34"/>
      <c r="S33" s="10"/>
      <c r="T33" s="33"/>
      <c r="U33" s="36"/>
      <c r="V33" s="38"/>
      <c r="W33" s="36"/>
      <c r="X33" s="40"/>
      <c r="Y33" s="12">
        <v>4</v>
      </c>
      <c r="Z33" s="12"/>
      <c r="AA33" s="12"/>
      <c r="AB33" s="12"/>
    </row>
    <row r="34" spans="1:28" ht="15.6">
      <c r="A34" s="5">
        <v>43344</v>
      </c>
      <c r="B34" s="22"/>
      <c r="C34" s="22"/>
      <c r="D34" s="7"/>
      <c r="E34" s="7"/>
      <c r="G34" s="31"/>
      <c r="H34" s="31"/>
      <c r="I34" s="31"/>
      <c r="J34" s="31"/>
      <c r="K34" s="31"/>
      <c r="L34" s="31"/>
      <c r="N34" s="20"/>
      <c r="O34" s="10"/>
      <c r="P34" s="33"/>
      <c r="Q34" s="36"/>
      <c r="R34" s="34"/>
      <c r="S34" s="10"/>
      <c r="T34" s="33"/>
      <c r="U34" s="36"/>
      <c r="V34" s="38"/>
      <c r="W34" s="36"/>
      <c r="X34" s="41"/>
      <c r="Y34" s="1">
        <v>4</v>
      </c>
      <c r="Z34" s="1"/>
      <c r="AA34" s="1"/>
      <c r="AB34" s="1"/>
    </row>
    <row r="35" spans="1:28" ht="15.6">
      <c r="A35" s="5">
        <v>43374</v>
      </c>
      <c r="B35" s="22"/>
      <c r="C35" s="22"/>
      <c r="D35" s="7"/>
      <c r="E35" s="7"/>
      <c r="G35" s="31"/>
      <c r="H35" s="31"/>
      <c r="I35" s="31"/>
      <c r="J35" s="31"/>
      <c r="K35" s="31"/>
      <c r="L35" s="31"/>
      <c r="N35" s="20"/>
      <c r="O35" s="10"/>
      <c r="P35" s="33"/>
      <c r="Q35" s="36"/>
      <c r="R35" s="34"/>
      <c r="S35" s="10"/>
      <c r="T35" s="33"/>
      <c r="U35" s="36"/>
      <c r="V35" s="38"/>
      <c r="W35" s="36"/>
      <c r="X35" s="41"/>
      <c r="Y35" s="1">
        <v>4</v>
      </c>
      <c r="Z35" s="1"/>
      <c r="AA35" s="1"/>
      <c r="AB35" s="1"/>
    </row>
    <row r="36" spans="1:28" ht="15.6">
      <c r="A36" s="5">
        <v>43405</v>
      </c>
      <c r="B36" s="22"/>
      <c r="C36" s="22"/>
      <c r="D36" s="7"/>
      <c r="E36" s="7"/>
      <c r="G36" s="31"/>
      <c r="H36" s="31"/>
      <c r="I36" s="31"/>
      <c r="J36" s="31"/>
      <c r="K36" s="31"/>
      <c r="L36" s="31"/>
      <c r="N36" s="20"/>
      <c r="O36" s="10"/>
      <c r="P36" s="33"/>
      <c r="Q36" s="36"/>
      <c r="R36" s="34"/>
      <c r="S36" s="10"/>
      <c r="T36" s="33"/>
      <c r="U36" s="36"/>
      <c r="V36" s="38"/>
      <c r="W36" s="36"/>
      <c r="X36" s="41"/>
      <c r="Y36" s="1">
        <v>4</v>
      </c>
      <c r="Z36" s="1"/>
      <c r="AA36" s="1"/>
      <c r="AB36" s="1"/>
    </row>
    <row r="37" spans="1:28" ht="15.6">
      <c r="A37" s="5">
        <v>43435</v>
      </c>
      <c r="B37" s="22"/>
      <c r="C37" s="22"/>
      <c r="D37" s="7"/>
      <c r="E37" s="7"/>
      <c r="G37" s="31"/>
      <c r="H37" s="31"/>
      <c r="I37" s="31"/>
      <c r="J37" s="31"/>
      <c r="K37" s="31"/>
      <c r="L37" s="31"/>
      <c r="N37" s="20"/>
      <c r="O37" s="10"/>
      <c r="P37" s="33"/>
      <c r="Q37" s="36"/>
      <c r="R37" s="34"/>
      <c r="S37" s="10"/>
      <c r="T37" s="33"/>
      <c r="U37" s="36"/>
      <c r="V37" s="38"/>
      <c r="W37" s="36"/>
      <c r="X37" s="41"/>
      <c r="Y37" s="1">
        <v>4</v>
      </c>
      <c r="Z37" s="1"/>
      <c r="AA37" s="1"/>
      <c r="AB37" s="1"/>
    </row>
    <row r="38" spans="1:28" ht="15.6">
      <c r="A38" s="5">
        <v>43466</v>
      </c>
      <c r="B38" s="22"/>
      <c r="C38" s="22"/>
      <c r="D38" s="7"/>
      <c r="E38" s="7"/>
      <c r="G38" s="31"/>
      <c r="H38" s="31"/>
      <c r="I38" s="31"/>
      <c r="J38" s="31"/>
      <c r="K38" s="31"/>
      <c r="L38" s="31"/>
      <c r="N38" s="20"/>
      <c r="O38" s="10"/>
      <c r="P38" s="33"/>
      <c r="Q38" s="36"/>
      <c r="R38" s="34"/>
      <c r="S38" s="10"/>
      <c r="T38" s="33"/>
      <c r="U38" s="36"/>
      <c r="V38" s="38"/>
      <c r="W38" s="36"/>
      <c r="X38" s="41"/>
      <c r="Y38" s="1"/>
      <c r="Z38" s="1">
        <v>3.5</v>
      </c>
      <c r="AA38" s="1"/>
      <c r="AB38" s="1"/>
    </row>
    <row r="39" spans="1:28" ht="15.6">
      <c r="A39" s="5">
        <v>43497</v>
      </c>
      <c r="B39" s="22"/>
      <c r="C39" s="22"/>
      <c r="D39" s="7"/>
      <c r="E39" s="7"/>
      <c r="G39" s="31"/>
      <c r="H39" s="31"/>
      <c r="I39" s="31"/>
      <c r="J39" s="31"/>
      <c r="K39" s="31"/>
      <c r="L39" s="31"/>
      <c r="N39" s="20"/>
      <c r="O39" s="10"/>
      <c r="P39" s="33"/>
      <c r="Q39" s="36"/>
      <c r="R39" s="34"/>
      <c r="S39" s="10"/>
      <c r="T39" s="33"/>
      <c r="U39" s="36"/>
      <c r="V39" s="38"/>
      <c r="W39" s="36"/>
      <c r="X39" s="41"/>
      <c r="Y39" s="1"/>
      <c r="Z39" s="1">
        <v>3.5</v>
      </c>
      <c r="AA39" s="1"/>
      <c r="AB39" s="1"/>
    </row>
    <row r="40" spans="1:28" ht="15.6">
      <c r="A40" s="5">
        <v>43525</v>
      </c>
      <c r="B40" s="22"/>
      <c r="C40" s="22"/>
      <c r="D40" s="7"/>
      <c r="E40" s="7"/>
      <c r="G40" s="31"/>
      <c r="H40" s="31"/>
      <c r="I40" s="31"/>
      <c r="J40" s="31"/>
      <c r="K40" s="31"/>
      <c r="L40" s="31"/>
      <c r="N40" s="20"/>
      <c r="O40" s="10"/>
      <c r="P40" s="33"/>
      <c r="Q40" s="36"/>
      <c r="R40" s="34"/>
      <c r="S40" s="10"/>
      <c r="T40" s="33"/>
      <c r="U40" s="36"/>
      <c r="V40" s="38"/>
      <c r="W40" s="36"/>
      <c r="X40" s="41"/>
      <c r="Y40" s="1"/>
      <c r="Z40" s="1">
        <v>3.5</v>
      </c>
      <c r="AA40" s="1"/>
      <c r="AB40" s="1"/>
    </row>
    <row r="41" spans="1:28" ht="15.6">
      <c r="A41" s="5">
        <v>43556</v>
      </c>
      <c r="B41" s="22"/>
      <c r="C41" s="22"/>
      <c r="D41" s="7"/>
      <c r="E41" s="7"/>
      <c r="G41" s="31"/>
      <c r="H41" s="31"/>
      <c r="I41" s="31"/>
      <c r="J41" s="31"/>
      <c r="K41" s="31"/>
      <c r="L41" s="31"/>
      <c r="N41" s="20"/>
      <c r="O41" s="10"/>
      <c r="P41" s="33"/>
      <c r="Q41" s="36"/>
      <c r="R41" s="34"/>
      <c r="S41" s="10"/>
      <c r="T41" s="33"/>
      <c r="U41" s="36"/>
      <c r="V41" s="38"/>
      <c r="W41" s="36"/>
      <c r="X41" s="41"/>
      <c r="Y41" s="1"/>
      <c r="Z41" s="1">
        <v>3.5</v>
      </c>
      <c r="AA41" s="1"/>
      <c r="AB41" s="1"/>
    </row>
    <row r="42" spans="1:28" ht="15.6">
      <c r="A42" s="5">
        <v>43586</v>
      </c>
      <c r="B42" s="22"/>
      <c r="C42" s="22"/>
      <c r="D42" s="7"/>
      <c r="E42" s="7"/>
      <c r="G42" s="31"/>
      <c r="H42" s="31"/>
      <c r="I42" s="31"/>
      <c r="J42" s="31"/>
      <c r="K42" s="31"/>
      <c r="L42" s="31"/>
      <c r="N42" s="20"/>
      <c r="O42" s="10"/>
      <c r="P42" s="33"/>
      <c r="Q42" s="36"/>
      <c r="R42" s="34"/>
      <c r="S42" s="10"/>
      <c r="T42" s="33"/>
      <c r="U42" s="36"/>
      <c r="V42" s="38"/>
      <c r="W42" s="36"/>
      <c r="X42" s="41"/>
      <c r="Y42" s="1"/>
      <c r="Z42" s="1">
        <v>3.5</v>
      </c>
      <c r="AA42" s="1"/>
      <c r="AB42" s="1"/>
    </row>
    <row r="43" spans="1:28" ht="15.6">
      <c r="A43" s="5">
        <v>43617</v>
      </c>
      <c r="B43" s="22"/>
      <c r="C43" s="22"/>
      <c r="D43" s="7"/>
      <c r="E43" s="7"/>
      <c r="G43" s="31"/>
      <c r="H43" s="31"/>
      <c r="I43" s="31"/>
      <c r="J43" s="31"/>
      <c r="K43" s="31"/>
      <c r="L43" s="31"/>
      <c r="N43" s="20"/>
      <c r="O43" s="10"/>
      <c r="P43" s="33"/>
      <c r="Q43" s="36"/>
      <c r="R43" s="34"/>
      <c r="S43" s="10"/>
      <c r="T43" s="33"/>
      <c r="U43" s="36"/>
      <c r="V43" s="38"/>
      <c r="W43" s="36"/>
      <c r="X43" s="41"/>
      <c r="Y43" s="1"/>
      <c r="Z43" s="1">
        <v>3.5</v>
      </c>
      <c r="AA43" s="1"/>
      <c r="AB43" s="1"/>
    </row>
    <row r="44" spans="1:28" ht="15.6">
      <c r="A44" s="5">
        <v>43647</v>
      </c>
      <c r="B44" s="22"/>
      <c r="C44" s="22"/>
      <c r="D44" s="7"/>
      <c r="E44" s="7"/>
      <c r="G44" s="31"/>
      <c r="H44" s="31"/>
      <c r="I44" s="31"/>
      <c r="J44" s="31"/>
      <c r="K44" s="31"/>
      <c r="L44" s="31"/>
      <c r="N44" s="20"/>
      <c r="O44" s="10"/>
      <c r="P44" s="33"/>
      <c r="Q44" s="36"/>
      <c r="R44" s="34"/>
      <c r="S44" s="10"/>
      <c r="T44" s="33"/>
      <c r="U44" s="36"/>
      <c r="V44" s="38"/>
      <c r="W44" s="36"/>
      <c r="X44" s="41"/>
      <c r="Y44" s="1"/>
      <c r="Z44" s="1">
        <v>3.5</v>
      </c>
      <c r="AA44" s="1"/>
      <c r="AB44" s="1"/>
    </row>
    <row r="45" spans="1:28" ht="15.6">
      <c r="A45" s="5">
        <v>43678</v>
      </c>
      <c r="B45" s="22"/>
      <c r="C45" s="22"/>
      <c r="D45" s="7"/>
      <c r="E45" s="7"/>
      <c r="G45" s="31"/>
      <c r="H45" s="31"/>
      <c r="I45" s="31"/>
      <c r="J45" s="31"/>
      <c r="K45" s="31"/>
      <c r="L45" s="31"/>
      <c r="N45" s="20"/>
      <c r="O45" s="10"/>
      <c r="P45" s="33"/>
      <c r="Q45" s="36"/>
      <c r="R45" s="34"/>
      <c r="S45" s="10"/>
      <c r="T45" s="33"/>
      <c r="U45" s="36"/>
      <c r="V45" s="38"/>
      <c r="W45" s="36"/>
      <c r="X45" s="41"/>
      <c r="Y45" s="1"/>
      <c r="Z45" s="1">
        <v>3.5</v>
      </c>
      <c r="AA45" s="1"/>
      <c r="AB45" s="1"/>
    </row>
    <row r="46" spans="1:28" ht="15.6">
      <c r="A46" s="5">
        <v>43709</v>
      </c>
      <c r="B46" s="22"/>
      <c r="C46" s="22"/>
      <c r="D46" s="7"/>
      <c r="E46" s="7"/>
      <c r="G46" s="31"/>
      <c r="H46" s="31"/>
      <c r="I46" s="31"/>
      <c r="J46" s="31"/>
      <c r="K46" s="31"/>
      <c r="L46" s="31"/>
      <c r="N46" s="20"/>
      <c r="O46" s="10"/>
      <c r="P46" s="33"/>
      <c r="Q46" s="36"/>
      <c r="R46" s="34"/>
      <c r="S46" s="10"/>
      <c r="T46" s="33"/>
      <c r="U46" s="36"/>
      <c r="V46" s="38"/>
      <c r="W46" s="36"/>
      <c r="X46" s="41"/>
      <c r="Y46" s="1"/>
      <c r="Z46" s="1">
        <v>3.5</v>
      </c>
      <c r="AA46" s="1"/>
      <c r="AB46" s="1"/>
    </row>
    <row r="47" spans="1:28" ht="15.6">
      <c r="A47" s="5">
        <v>43739</v>
      </c>
      <c r="B47" s="22"/>
      <c r="C47" s="22"/>
      <c r="D47" s="7"/>
      <c r="E47" s="7"/>
      <c r="G47" s="31"/>
      <c r="H47" s="31"/>
      <c r="I47" s="31"/>
      <c r="J47" s="31"/>
      <c r="K47" s="31"/>
      <c r="L47" s="31"/>
      <c r="N47" s="20"/>
      <c r="O47" s="10"/>
      <c r="P47" s="33"/>
      <c r="Q47" s="36"/>
      <c r="R47" s="34"/>
      <c r="S47" s="10"/>
      <c r="T47" s="33"/>
      <c r="U47" s="36"/>
      <c r="V47" s="38"/>
      <c r="W47" s="36"/>
      <c r="X47" s="41"/>
      <c r="Y47" s="1"/>
      <c r="Z47" s="1">
        <v>3.5</v>
      </c>
      <c r="AA47" s="1"/>
      <c r="AB47" s="1"/>
    </row>
    <row r="48" spans="1:28" ht="15.6">
      <c r="A48" s="5">
        <v>43770</v>
      </c>
      <c r="B48" s="22"/>
      <c r="C48" s="22"/>
      <c r="D48" s="7"/>
      <c r="E48" s="7"/>
      <c r="G48" s="31"/>
      <c r="H48" s="31"/>
      <c r="I48" s="31"/>
      <c r="J48" s="31"/>
      <c r="K48" s="31"/>
      <c r="L48" s="31"/>
      <c r="N48" s="20"/>
      <c r="O48" s="10"/>
      <c r="P48" s="33"/>
      <c r="Q48" s="36"/>
      <c r="R48" s="34"/>
      <c r="S48" s="10"/>
      <c r="T48" s="33"/>
      <c r="U48" s="36"/>
      <c r="V48" s="38"/>
      <c r="W48" s="36"/>
      <c r="X48" s="41"/>
      <c r="Y48" s="1"/>
      <c r="Z48" s="1">
        <v>3.5</v>
      </c>
      <c r="AA48" s="1"/>
      <c r="AB48" s="1"/>
    </row>
    <row r="49" spans="1:28" ht="15.6">
      <c r="A49" s="5">
        <v>43800</v>
      </c>
      <c r="B49" s="22"/>
      <c r="C49" s="22"/>
      <c r="D49" s="7"/>
      <c r="E49" s="7"/>
      <c r="G49" s="31"/>
      <c r="H49" s="31"/>
      <c r="I49" s="31"/>
      <c r="J49" s="31"/>
      <c r="K49" s="31"/>
      <c r="L49" s="31"/>
      <c r="N49" s="20"/>
      <c r="O49" s="10"/>
      <c r="P49" s="33"/>
      <c r="Q49" s="36"/>
      <c r="R49" s="34"/>
      <c r="S49" s="10"/>
      <c r="T49" s="33"/>
      <c r="U49" s="36"/>
      <c r="V49" s="38"/>
      <c r="W49" s="36"/>
      <c r="X49" s="41"/>
      <c r="Y49" s="1"/>
      <c r="Z49" s="1">
        <v>3.5</v>
      </c>
      <c r="AA49" s="1"/>
      <c r="AB49" s="1"/>
    </row>
    <row r="50" spans="1:28" ht="15.6">
      <c r="A50" s="5">
        <v>43831</v>
      </c>
      <c r="B50" s="22"/>
      <c r="C50" s="22"/>
      <c r="D50" s="7"/>
      <c r="E50" s="7"/>
      <c r="G50" s="31"/>
      <c r="H50" s="31"/>
      <c r="I50" s="31"/>
      <c r="J50" s="31"/>
      <c r="K50" s="31"/>
      <c r="L50" s="31"/>
      <c r="N50" s="20"/>
      <c r="O50" s="10"/>
      <c r="P50" s="33"/>
      <c r="Q50" s="36"/>
      <c r="R50" s="34"/>
      <c r="S50" s="10"/>
      <c r="T50" s="33"/>
      <c r="U50" s="36"/>
      <c r="V50" s="38"/>
      <c r="W50" s="36"/>
      <c r="X50" s="41"/>
      <c r="Y50" s="1"/>
      <c r="Z50" s="1"/>
      <c r="AA50" s="1">
        <v>3</v>
      </c>
      <c r="AB50" s="1"/>
    </row>
    <row r="51" spans="1:28" ht="15.6">
      <c r="A51" s="5">
        <v>43862</v>
      </c>
      <c r="B51" s="22"/>
      <c r="C51" s="22"/>
      <c r="D51" s="7"/>
      <c r="E51" s="7"/>
      <c r="G51" s="31"/>
      <c r="H51" s="31"/>
      <c r="I51" s="31"/>
      <c r="J51" s="31"/>
      <c r="K51" s="31"/>
      <c r="L51" s="31"/>
      <c r="N51" s="20"/>
      <c r="O51" s="10"/>
      <c r="P51" s="33"/>
      <c r="Q51" s="36"/>
      <c r="R51" s="34"/>
      <c r="S51" s="10"/>
      <c r="T51" s="33"/>
      <c r="U51" s="36"/>
      <c r="V51" s="38"/>
      <c r="W51" s="36"/>
      <c r="X51" s="41"/>
      <c r="Y51" s="1"/>
      <c r="Z51" s="1"/>
      <c r="AA51" s="1">
        <v>3</v>
      </c>
      <c r="AB51" s="1"/>
    </row>
    <row r="52" spans="1:28" ht="15.6">
      <c r="A52" s="5">
        <v>43891</v>
      </c>
      <c r="B52" s="22"/>
      <c r="C52" s="22"/>
      <c r="D52" s="7"/>
      <c r="E52" s="7"/>
      <c r="G52" s="31"/>
      <c r="H52" s="31"/>
      <c r="I52" s="31"/>
      <c r="J52" s="31"/>
      <c r="K52" s="31"/>
      <c r="L52" s="31"/>
      <c r="N52" s="20"/>
      <c r="O52" s="10"/>
      <c r="P52" s="33"/>
      <c r="Q52" s="36"/>
      <c r="R52" s="34"/>
      <c r="S52" s="10"/>
      <c r="T52" s="33"/>
      <c r="U52" s="36"/>
      <c r="V52" s="38"/>
      <c r="W52" s="36"/>
      <c r="X52" s="41"/>
      <c r="Y52" s="1"/>
      <c r="Z52" s="1"/>
      <c r="AA52" s="1">
        <v>3</v>
      </c>
      <c r="AB52" s="1"/>
    </row>
    <row r="53" spans="1:28" ht="15.6">
      <c r="A53" s="5">
        <v>43922</v>
      </c>
      <c r="B53" s="22"/>
      <c r="C53" s="22"/>
      <c r="D53" s="7"/>
      <c r="E53" s="7"/>
      <c r="G53" s="31"/>
      <c r="H53" s="31"/>
      <c r="I53" s="31"/>
      <c r="J53" s="31"/>
      <c r="K53" s="31"/>
      <c r="L53" s="31"/>
      <c r="N53" s="20"/>
      <c r="O53" s="10"/>
      <c r="P53" s="33"/>
      <c r="Q53" s="36"/>
      <c r="R53" s="34"/>
      <c r="S53" s="10"/>
      <c r="T53" s="33"/>
      <c r="U53" s="36"/>
      <c r="V53" s="38"/>
      <c r="W53" s="36"/>
      <c r="X53" s="41"/>
      <c r="Y53" s="1"/>
      <c r="Z53" s="1"/>
      <c r="AA53" s="1">
        <v>3</v>
      </c>
      <c r="AB53" s="1"/>
    </row>
    <row r="54" spans="1:28" ht="15.6">
      <c r="A54" s="5">
        <v>43952</v>
      </c>
      <c r="B54" s="22"/>
      <c r="C54" s="22"/>
      <c r="D54" s="7"/>
      <c r="E54" s="7"/>
      <c r="G54" s="31"/>
      <c r="H54" s="31"/>
      <c r="I54" s="31"/>
      <c r="J54" s="31"/>
      <c r="K54" s="31"/>
      <c r="L54" s="31"/>
      <c r="N54" s="20"/>
      <c r="O54" s="10"/>
      <c r="P54" s="33"/>
      <c r="Q54" s="36"/>
      <c r="R54" s="34"/>
      <c r="S54" s="10"/>
      <c r="T54" s="33"/>
      <c r="U54" s="36"/>
      <c r="V54" s="38"/>
      <c r="W54" s="36"/>
      <c r="X54" s="41"/>
      <c r="Y54" s="1"/>
      <c r="Z54" s="1"/>
      <c r="AA54" s="1">
        <v>3</v>
      </c>
      <c r="AB54" s="1"/>
    </row>
    <row r="55" spans="1:28" ht="15.6">
      <c r="A55" s="5">
        <v>43983</v>
      </c>
      <c r="B55" s="22">
        <v>18</v>
      </c>
      <c r="C55" s="22">
        <v>36</v>
      </c>
      <c r="D55" s="7"/>
      <c r="E55" s="7"/>
      <c r="G55" s="31"/>
      <c r="H55" s="31"/>
      <c r="I55" s="31"/>
      <c r="J55" s="31"/>
      <c r="K55" s="31"/>
      <c r="L55" s="31"/>
      <c r="N55" s="20"/>
      <c r="O55" s="10"/>
      <c r="P55" s="33"/>
      <c r="Q55" s="36"/>
      <c r="R55" s="34"/>
      <c r="S55" s="10"/>
      <c r="T55" s="33"/>
      <c r="U55" s="36"/>
      <c r="V55" s="38"/>
      <c r="W55" s="36"/>
      <c r="X55" s="41"/>
      <c r="Y55" s="1"/>
      <c r="Z55" s="1"/>
      <c r="AA55" s="1">
        <v>3</v>
      </c>
      <c r="AB55" s="1"/>
    </row>
    <row r="56" spans="1:28" ht="15.6">
      <c r="A56" s="5">
        <v>44013</v>
      </c>
      <c r="B56" s="22">
        <v>1037</v>
      </c>
      <c r="C56" s="22">
        <v>81</v>
      </c>
      <c r="D56" s="7">
        <f>'BI1903'!E56</f>
        <v>0</v>
      </c>
      <c r="E56" s="7">
        <f>'BI1903'!F56</f>
        <v>0</v>
      </c>
      <c r="G56" s="31">
        <f>'BI1903'!H56</f>
        <v>0</v>
      </c>
      <c r="H56" s="31">
        <f>'BI1903'!I56</f>
        <v>0</v>
      </c>
      <c r="I56" s="31">
        <f>'BI1903'!J56</f>
        <v>0</v>
      </c>
      <c r="J56" s="31">
        <f>'BI1903'!K56</f>
        <v>0</v>
      </c>
      <c r="K56" s="31">
        <f>'BI1903'!L56</f>
        <v>0</v>
      </c>
      <c r="L56" s="31">
        <f>'BI1903'!M56</f>
        <v>0</v>
      </c>
      <c r="N56" s="20">
        <f t="shared" ref="N56:N64" si="0">SUM(B56:E56)</f>
        <v>1118</v>
      </c>
      <c r="O56" s="10">
        <f t="shared" ref="O56:O64" si="1">SUM(N45:N56)</f>
        <v>1118</v>
      </c>
      <c r="P56" s="33">
        <f t="shared" ref="P56:P64" si="2">SUM(G45:H56)</f>
        <v>0</v>
      </c>
      <c r="Q56" s="36">
        <f t="shared" ref="Q56:Q64" si="3">(P56*1000000)/O56</f>
        <v>0</v>
      </c>
      <c r="R56" s="34">
        <f t="shared" ref="R56:R64" si="4">SUM(B56,D56:E56)</f>
        <v>1037</v>
      </c>
      <c r="S56" s="10">
        <f t="shared" ref="S56:S64" si="5">SUM(R45:R56)</f>
        <v>1037</v>
      </c>
      <c r="T56" s="33">
        <f t="shared" ref="T56:T64" si="6">SUM(G45:H56)</f>
        <v>0</v>
      </c>
      <c r="U56" s="36">
        <f t="shared" ref="U56:U64" si="7">(T56*1000000)/S56</f>
        <v>0</v>
      </c>
      <c r="V56" s="38">
        <f t="shared" ref="V56:V64" si="8">SUM(G45:G56)</f>
        <v>0</v>
      </c>
      <c r="W56" s="36">
        <f t="shared" ref="W56:W64" si="9">(V56*100000)/O56</f>
        <v>0</v>
      </c>
      <c r="X56" s="41"/>
      <c r="Y56" s="1"/>
      <c r="Z56" s="1"/>
      <c r="AA56" s="1">
        <v>3</v>
      </c>
      <c r="AB56" s="1"/>
    </row>
    <row r="57" spans="1:28" ht="15.6">
      <c r="A57" s="5">
        <v>44044</v>
      </c>
      <c r="B57" s="22">
        <v>3073</v>
      </c>
      <c r="C57" s="22">
        <v>72</v>
      </c>
      <c r="D57" s="7">
        <f>'BI1903'!E57</f>
        <v>0</v>
      </c>
      <c r="E57" s="7">
        <f>'BI1903'!F57</f>
        <v>234</v>
      </c>
      <c r="G57" s="31">
        <f>'BI1903'!H57</f>
        <v>0</v>
      </c>
      <c r="H57" s="31">
        <f>'BI1903'!I57</f>
        <v>0</v>
      </c>
      <c r="I57" s="31">
        <f>'BI1903'!J57</f>
        <v>0</v>
      </c>
      <c r="J57" s="31">
        <f>'BI1903'!K57</f>
        <v>0</v>
      </c>
      <c r="K57" s="31">
        <f>'BI1903'!L57</f>
        <v>0</v>
      </c>
      <c r="L57" s="31">
        <f>'BI1903'!M57</f>
        <v>0</v>
      </c>
      <c r="N57" s="20">
        <f t="shared" si="0"/>
        <v>3379</v>
      </c>
      <c r="O57" s="10">
        <f t="shared" si="1"/>
        <v>4497</v>
      </c>
      <c r="P57" s="33">
        <f t="shared" si="2"/>
        <v>0</v>
      </c>
      <c r="Q57" s="36">
        <f t="shared" si="3"/>
        <v>0</v>
      </c>
      <c r="R57" s="34">
        <f t="shared" si="4"/>
        <v>3307</v>
      </c>
      <c r="S57" s="10">
        <f t="shared" si="5"/>
        <v>4344</v>
      </c>
      <c r="T57" s="33">
        <f t="shared" si="6"/>
        <v>0</v>
      </c>
      <c r="U57" s="36">
        <f t="shared" si="7"/>
        <v>0</v>
      </c>
      <c r="V57" s="38">
        <f t="shared" si="8"/>
        <v>0</v>
      </c>
      <c r="W57" s="36">
        <f t="shared" si="9"/>
        <v>0</v>
      </c>
      <c r="X57" s="41"/>
      <c r="Y57" s="1"/>
      <c r="Z57" s="1"/>
      <c r="AA57" s="1">
        <v>3</v>
      </c>
      <c r="AB57" s="1"/>
    </row>
    <row r="58" spans="1:28" ht="15.6">
      <c r="A58" s="5">
        <v>44075</v>
      </c>
      <c r="B58" s="29">
        <v>4050</v>
      </c>
      <c r="C58" s="29">
        <v>369</v>
      </c>
      <c r="D58" s="7">
        <f>'BI1903'!E58</f>
        <v>0</v>
      </c>
      <c r="E58" s="7">
        <f>'BI1903'!F58</f>
        <v>2547</v>
      </c>
      <c r="G58" s="31">
        <f>'BI1903'!H58</f>
        <v>1</v>
      </c>
      <c r="H58" s="31">
        <f>'BI1903'!I58</f>
        <v>0</v>
      </c>
      <c r="I58" s="31">
        <f>'BI1903'!J58</f>
        <v>0</v>
      </c>
      <c r="J58" s="31">
        <f>'BI1903'!K58</f>
        <v>0</v>
      </c>
      <c r="K58" s="31">
        <f>'BI1903'!L58</f>
        <v>0</v>
      </c>
      <c r="L58" s="31">
        <f>'BI1903'!M58</f>
        <v>0</v>
      </c>
      <c r="N58" s="20">
        <f t="shared" si="0"/>
        <v>6966</v>
      </c>
      <c r="O58" s="10">
        <f t="shared" si="1"/>
        <v>11463</v>
      </c>
      <c r="P58" s="33">
        <f t="shared" si="2"/>
        <v>1</v>
      </c>
      <c r="Q58" s="36">
        <f t="shared" si="3"/>
        <v>87.237197941202126</v>
      </c>
      <c r="R58" s="34">
        <f t="shared" si="4"/>
        <v>6597</v>
      </c>
      <c r="S58" s="10">
        <f t="shared" si="5"/>
        <v>10941</v>
      </c>
      <c r="T58" s="33">
        <f t="shared" si="6"/>
        <v>1</v>
      </c>
      <c r="U58" s="36">
        <f t="shared" si="7"/>
        <v>91.399323645005026</v>
      </c>
      <c r="V58" s="38">
        <f t="shared" si="8"/>
        <v>1</v>
      </c>
      <c r="W58" s="36">
        <f t="shared" si="9"/>
        <v>8.7237197941202123</v>
      </c>
      <c r="X58" s="41"/>
      <c r="Y58" s="1"/>
      <c r="Z58" s="1"/>
      <c r="AA58" s="1">
        <v>3</v>
      </c>
      <c r="AB58" s="1"/>
    </row>
    <row r="59" spans="1:28" ht="15.6">
      <c r="A59" s="5">
        <v>44105</v>
      </c>
      <c r="B59" s="29">
        <v>3659</v>
      </c>
      <c r="C59" s="29">
        <v>234</v>
      </c>
      <c r="D59" s="7">
        <f>'BI1903'!E59</f>
        <v>0</v>
      </c>
      <c r="E59" s="7">
        <f>'BI1903'!F59</f>
        <v>2547</v>
      </c>
      <c r="G59" s="31">
        <f>'BI1903'!H59</f>
        <v>0</v>
      </c>
      <c r="H59" s="31">
        <f>'BI1903'!I59</f>
        <v>0</v>
      </c>
      <c r="I59" s="31">
        <f>'BI1903'!J59</f>
        <v>0</v>
      </c>
      <c r="J59" s="31">
        <f>'BI1903'!K59</f>
        <v>0</v>
      </c>
      <c r="K59" s="31">
        <f>'BI1903'!L59</f>
        <v>0</v>
      </c>
      <c r="L59" s="31">
        <f>'BI1903'!M59</f>
        <v>0</v>
      </c>
      <c r="N59" s="20">
        <f t="shared" si="0"/>
        <v>6440</v>
      </c>
      <c r="O59" s="10">
        <f t="shared" si="1"/>
        <v>17903</v>
      </c>
      <c r="P59" s="33">
        <f t="shared" si="2"/>
        <v>1</v>
      </c>
      <c r="Q59" s="36">
        <f t="shared" si="3"/>
        <v>55.856560353013464</v>
      </c>
      <c r="R59" s="34">
        <f t="shared" si="4"/>
        <v>6206</v>
      </c>
      <c r="S59" s="10">
        <f t="shared" si="5"/>
        <v>17147</v>
      </c>
      <c r="T59" s="33">
        <f t="shared" si="6"/>
        <v>1</v>
      </c>
      <c r="U59" s="36">
        <f t="shared" si="7"/>
        <v>58.319239517116699</v>
      </c>
      <c r="V59" s="38">
        <f t="shared" si="8"/>
        <v>1</v>
      </c>
      <c r="W59" s="36">
        <f t="shared" si="9"/>
        <v>5.585656035301346</v>
      </c>
      <c r="X59" s="41"/>
      <c r="Y59" s="1"/>
      <c r="Z59" s="1"/>
      <c r="AA59" s="1">
        <v>3</v>
      </c>
      <c r="AB59" s="1"/>
    </row>
    <row r="60" spans="1:28" ht="15.6">
      <c r="A60" s="5">
        <v>44136</v>
      </c>
      <c r="B60" s="29">
        <v>3766</v>
      </c>
      <c r="C60" s="29">
        <v>270</v>
      </c>
      <c r="D60" s="7">
        <f>'BI1903'!E60</f>
        <v>0</v>
      </c>
      <c r="E60" s="7">
        <f>'BI1903'!F60</f>
        <v>2547</v>
      </c>
      <c r="G60" s="31">
        <f>'BI1903'!H60</f>
        <v>1</v>
      </c>
      <c r="H60" s="31">
        <f>'BI1903'!I60</f>
        <v>0</v>
      </c>
      <c r="I60" s="31">
        <f>'BI1903'!J60</f>
        <v>0</v>
      </c>
      <c r="J60" s="31">
        <f>'BI1903'!K60</f>
        <v>0</v>
      </c>
      <c r="K60" s="31">
        <f>'BI1903'!L60</f>
        <v>0</v>
      </c>
      <c r="L60" s="31">
        <f>'BI1903'!M60</f>
        <v>0</v>
      </c>
      <c r="N60" s="20">
        <f t="shared" si="0"/>
        <v>6583</v>
      </c>
      <c r="O60" s="10">
        <f t="shared" si="1"/>
        <v>24486</v>
      </c>
      <c r="P60" s="33">
        <f t="shared" si="2"/>
        <v>2</v>
      </c>
      <c r="Q60" s="36">
        <f t="shared" si="3"/>
        <v>81.679326962345826</v>
      </c>
      <c r="R60" s="34">
        <f t="shared" si="4"/>
        <v>6313</v>
      </c>
      <c r="S60" s="10">
        <f t="shared" si="5"/>
        <v>23460</v>
      </c>
      <c r="T60" s="33">
        <f t="shared" si="6"/>
        <v>2</v>
      </c>
      <c r="U60" s="36">
        <f t="shared" si="7"/>
        <v>85.251491901108267</v>
      </c>
      <c r="V60" s="38">
        <f t="shared" si="8"/>
        <v>2</v>
      </c>
      <c r="W60" s="36">
        <f t="shared" si="9"/>
        <v>8.1679326962345833</v>
      </c>
      <c r="X60" s="41"/>
      <c r="Y60" s="1"/>
      <c r="Z60" s="1"/>
      <c r="AA60" s="1">
        <v>3</v>
      </c>
      <c r="AB60" s="1"/>
    </row>
    <row r="61" spans="1:28" ht="15.6">
      <c r="A61" s="5">
        <v>44166</v>
      </c>
      <c r="B61" s="29">
        <v>2455</v>
      </c>
      <c r="C61" s="29">
        <v>288</v>
      </c>
      <c r="D61" s="7">
        <f>'BI1903'!E61</f>
        <v>0</v>
      </c>
      <c r="E61" s="7">
        <f>'BI1903'!F61</f>
        <v>797</v>
      </c>
      <c r="G61" s="31">
        <f>'BI1903'!H61</f>
        <v>1</v>
      </c>
      <c r="H61" s="31">
        <f>'BI1903'!I61</f>
        <v>0</v>
      </c>
      <c r="I61" s="31">
        <f>'BI1903'!J61</f>
        <v>0</v>
      </c>
      <c r="J61" s="31">
        <f>'BI1903'!K61</f>
        <v>0</v>
      </c>
      <c r="K61" s="31">
        <f>'BI1903'!L61</f>
        <v>0</v>
      </c>
      <c r="L61" s="31">
        <f>'BI1903'!M61</f>
        <v>0</v>
      </c>
      <c r="N61" s="20">
        <f t="shared" si="0"/>
        <v>3540</v>
      </c>
      <c r="O61" s="10">
        <f t="shared" si="1"/>
        <v>28026</v>
      </c>
      <c r="P61" s="33">
        <f t="shared" si="2"/>
        <v>3</v>
      </c>
      <c r="Q61" s="36">
        <f t="shared" si="3"/>
        <v>107.04345964461571</v>
      </c>
      <c r="R61" s="34">
        <f t="shared" si="4"/>
        <v>3252</v>
      </c>
      <c r="S61" s="10">
        <f t="shared" si="5"/>
        <v>26712</v>
      </c>
      <c r="T61" s="33">
        <f t="shared" si="6"/>
        <v>3</v>
      </c>
      <c r="U61" s="36">
        <f t="shared" si="7"/>
        <v>112.30907457322552</v>
      </c>
      <c r="V61" s="38">
        <f t="shared" si="8"/>
        <v>3</v>
      </c>
      <c r="W61" s="36">
        <f t="shared" si="9"/>
        <v>10.704345964461572</v>
      </c>
      <c r="X61" s="41"/>
      <c r="Y61" s="1"/>
      <c r="Z61" s="1"/>
      <c r="AA61" s="1">
        <v>3</v>
      </c>
      <c r="AB61" s="1"/>
    </row>
    <row r="62" spans="1:28" ht="15.6">
      <c r="A62" s="5">
        <v>44197</v>
      </c>
      <c r="B62" s="29">
        <v>1507</v>
      </c>
      <c r="C62" s="29">
        <v>342</v>
      </c>
      <c r="D62" s="7">
        <f>'BI1903'!E62</f>
        <v>0</v>
      </c>
      <c r="E62" s="7">
        <f>'BI1903'!F62</f>
        <v>797</v>
      </c>
      <c r="G62" s="31">
        <f>'BI1903'!H62</f>
        <v>0</v>
      </c>
      <c r="H62" s="31">
        <f>'BI1903'!I62</f>
        <v>0</v>
      </c>
      <c r="I62" s="31">
        <f>'BI1903'!J62</f>
        <v>0</v>
      </c>
      <c r="J62" s="31">
        <f>'BI1903'!K62</f>
        <v>0</v>
      </c>
      <c r="K62" s="31">
        <f>'BI1903'!L62</f>
        <v>0</v>
      </c>
      <c r="L62" s="31">
        <f>'BI1903'!M62</f>
        <v>0</v>
      </c>
      <c r="N62" s="20">
        <f t="shared" si="0"/>
        <v>2646</v>
      </c>
      <c r="O62" s="10">
        <f t="shared" si="1"/>
        <v>30672</v>
      </c>
      <c r="P62" s="33">
        <f t="shared" si="2"/>
        <v>3</v>
      </c>
      <c r="Q62" s="36">
        <f t="shared" si="3"/>
        <v>97.809076682316118</v>
      </c>
      <c r="R62" s="34">
        <f t="shared" si="4"/>
        <v>2304</v>
      </c>
      <c r="S62" s="10">
        <f t="shared" si="5"/>
        <v>29016</v>
      </c>
      <c r="T62" s="33">
        <f t="shared" si="6"/>
        <v>3</v>
      </c>
      <c r="U62" s="36">
        <f t="shared" si="7"/>
        <v>103.39123242349049</v>
      </c>
      <c r="V62" s="38">
        <f t="shared" si="8"/>
        <v>3</v>
      </c>
      <c r="W62" s="36">
        <f t="shared" si="9"/>
        <v>9.7809076682316114</v>
      </c>
      <c r="X62" s="41"/>
      <c r="Y62" s="1"/>
      <c r="Z62" s="1"/>
      <c r="AA62" s="1"/>
      <c r="AB62" s="1">
        <v>2</v>
      </c>
    </row>
    <row r="63" spans="1:28" ht="15.6">
      <c r="A63" s="5">
        <v>44228</v>
      </c>
      <c r="B63" s="29">
        <v>1588</v>
      </c>
      <c r="C63" s="29">
        <v>279</v>
      </c>
      <c r="D63" s="7">
        <f>'BI1903'!E63</f>
        <v>0</v>
      </c>
      <c r="E63" s="7">
        <v>512</v>
      </c>
      <c r="G63" s="31">
        <f>'BI1903'!H63</f>
        <v>0</v>
      </c>
      <c r="H63" s="31">
        <f>'BI1903'!I63</f>
        <v>0</v>
      </c>
      <c r="I63" s="31">
        <f>'BI1903'!J63</f>
        <v>0</v>
      </c>
      <c r="J63" s="31">
        <f>'BI1903'!K63</f>
        <v>0</v>
      </c>
      <c r="K63" s="31">
        <f>'BI1903'!L63</f>
        <v>0</v>
      </c>
      <c r="L63" s="31">
        <f>'BI1903'!M63</f>
        <v>0</v>
      </c>
      <c r="N63" s="20">
        <f t="shared" si="0"/>
        <v>2379</v>
      </c>
      <c r="O63" s="10">
        <f t="shared" si="1"/>
        <v>33051</v>
      </c>
      <c r="P63" s="33">
        <f t="shared" si="2"/>
        <v>3</v>
      </c>
      <c r="Q63" s="36">
        <f t="shared" si="3"/>
        <v>90.768811836253064</v>
      </c>
      <c r="R63" s="34">
        <f t="shared" si="4"/>
        <v>2100</v>
      </c>
      <c r="S63" s="10">
        <f t="shared" si="5"/>
        <v>31116</v>
      </c>
      <c r="T63" s="33">
        <f t="shared" si="6"/>
        <v>3</v>
      </c>
      <c r="U63" s="36">
        <f t="shared" si="7"/>
        <v>96.41342074816815</v>
      </c>
      <c r="V63" s="38">
        <f t="shared" si="8"/>
        <v>3</v>
      </c>
      <c r="W63" s="36">
        <f t="shared" si="9"/>
        <v>9.0768811836253072</v>
      </c>
      <c r="X63" s="41"/>
      <c r="Y63" s="1"/>
      <c r="Z63" s="1"/>
      <c r="AA63" s="1"/>
      <c r="AB63" s="1">
        <v>2</v>
      </c>
    </row>
    <row r="64" spans="1:28" ht="15.6">
      <c r="A64" s="5">
        <v>44256</v>
      </c>
      <c r="B64" s="29">
        <v>4578</v>
      </c>
      <c r="C64" s="29">
        <v>639</v>
      </c>
      <c r="D64" s="7">
        <f>'BI1903'!E64</f>
        <v>0</v>
      </c>
      <c r="E64" s="7">
        <v>1019</v>
      </c>
      <c r="G64" s="31">
        <f>'BI1903'!H64</f>
        <v>0</v>
      </c>
      <c r="H64" s="31">
        <f>'BI1903'!I64</f>
        <v>0</v>
      </c>
      <c r="I64" s="31">
        <f>'BI1903'!J64</f>
        <v>0</v>
      </c>
      <c r="J64" s="31">
        <f>'BI1903'!K64</f>
        <v>0</v>
      </c>
      <c r="K64" s="31">
        <f>'BI1903'!L64</f>
        <v>0</v>
      </c>
      <c r="L64" s="31">
        <f>'BI1903'!M64</f>
        <v>0</v>
      </c>
      <c r="N64" s="20">
        <f t="shared" si="0"/>
        <v>6236</v>
      </c>
      <c r="O64" s="10">
        <f t="shared" si="1"/>
        <v>39287</v>
      </c>
      <c r="P64" s="33">
        <f t="shared" si="2"/>
        <v>3</v>
      </c>
      <c r="Q64" s="36">
        <f t="shared" si="3"/>
        <v>76.361137271871101</v>
      </c>
      <c r="R64" s="34">
        <f t="shared" si="4"/>
        <v>5597</v>
      </c>
      <c r="S64" s="10">
        <f t="shared" si="5"/>
        <v>36713</v>
      </c>
      <c r="T64" s="33">
        <f t="shared" si="6"/>
        <v>3</v>
      </c>
      <c r="U64" s="36">
        <f t="shared" si="7"/>
        <v>81.714923868929262</v>
      </c>
      <c r="V64" s="38">
        <f t="shared" si="8"/>
        <v>3</v>
      </c>
      <c r="W64" s="36">
        <f t="shared" si="9"/>
        <v>7.6361137271871105</v>
      </c>
      <c r="X64" s="41"/>
      <c r="Y64" s="1"/>
      <c r="Z64" s="1"/>
      <c r="AA64" s="1"/>
      <c r="AB64" s="1">
        <v>2</v>
      </c>
    </row>
    <row r="65" spans="1:28" ht="15.6">
      <c r="A65" s="5">
        <v>44287</v>
      </c>
      <c r="B65" s="29">
        <v>3294</v>
      </c>
      <c r="C65" s="29">
        <v>398</v>
      </c>
      <c r="D65" s="7">
        <f>'BI1903'!E65</f>
        <v>0</v>
      </c>
      <c r="E65" s="7">
        <v>1211</v>
      </c>
      <c r="G65" s="31">
        <f>'BI1903'!H65</f>
        <v>0</v>
      </c>
      <c r="H65" s="31">
        <f>'BI1903'!I65</f>
        <v>0</v>
      </c>
      <c r="I65" s="31">
        <f>'BI1903'!J65</f>
        <v>0</v>
      </c>
      <c r="J65" s="31">
        <f>'BI1903'!K65</f>
        <v>0</v>
      </c>
      <c r="K65" s="31">
        <f>'BI1903'!L65</f>
        <v>0</v>
      </c>
      <c r="L65" s="31">
        <f>'BI1903'!M65</f>
        <v>0</v>
      </c>
      <c r="N65" s="20">
        <f t="shared" ref="N65:N66" si="10">SUM(B65:E65)</f>
        <v>4903</v>
      </c>
      <c r="O65" s="10">
        <f t="shared" ref="O65:O66" si="11">SUM(N54:N65)</f>
        <v>44190</v>
      </c>
      <c r="P65" s="33">
        <f t="shared" ref="P65:P66" si="12">SUM(G54:H65)</f>
        <v>3</v>
      </c>
      <c r="Q65" s="36">
        <f t="shared" ref="Q65:Q66" si="13">(P65*1000000)/O65</f>
        <v>67.888662593346908</v>
      </c>
      <c r="R65" s="34">
        <f t="shared" ref="R65:R66" si="14">SUM(B65,D65:E65)</f>
        <v>4505</v>
      </c>
      <c r="S65" s="10">
        <f t="shared" ref="S65:S66" si="15">SUM(R54:R65)</f>
        <v>41218</v>
      </c>
      <c r="T65" s="33">
        <f t="shared" ref="T65:T66" si="16">SUM(G54:H65)</f>
        <v>3</v>
      </c>
      <c r="U65" s="36">
        <f t="shared" ref="U65:U66" si="17">(T65*1000000)/S65</f>
        <v>72.783735261293614</v>
      </c>
      <c r="V65" s="38">
        <f t="shared" ref="V65:V66" si="18">SUM(G54:G65)</f>
        <v>3</v>
      </c>
      <c r="W65" s="36">
        <f t="shared" ref="W65:W66" si="19">(V65*100000)/O65</f>
        <v>6.7888662593346911</v>
      </c>
      <c r="X65" s="41"/>
      <c r="Y65" s="1"/>
      <c r="Z65" s="1"/>
      <c r="AA65" s="1"/>
      <c r="AB65" s="1">
        <v>2</v>
      </c>
    </row>
    <row r="66" spans="1:28" ht="15.6">
      <c r="A66" s="5">
        <v>44317</v>
      </c>
      <c r="B66" s="29">
        <v>2575</v>
      </c>
      <c r="C66" s="29">
        <v>337</v>
      </c>
      <c r="D66" s="7">
        <f>'BI1903'!E66</f>
        <v>0</v>
      </c>
      <c r="E66" s="7">
        <v>1521</v>
      </c>
      <c r="G66" s="31">
        <f>'BI1903'!H66</f>
        <v>0</v>
      </c>
      <c r="H66" s="31">
        <f>'BI1903'!I66</f>
        <v>0</v>
      </c>
      <c r="I66" s="31">
        <f>'BI1903'!J66</f>
        <v>0</v>
      </c>
      <c r="J66" s="31">
        <f>'BI1903'!K66</f>
        <v>0</v>
      </c>
      <c r="K66" s="31">
        <f>'BI1903'!L66</f>
        <v>0</v>
      </c>
      <c r="L66" s="31">
        <f>'BI1903'!M66</f>
        <v>0</v>
      </c>
      <c r="N66" s="20">
        <f t="shared" si="10"/>
        <v>4433</v>
      </c>
      <c r="O66" s="10">
        <f t="shared" si="11"/>
        <v>48623</v>
      </c>
      <c r="P66" s="33">
        <f t="shared" si="12"/>
        <v>3</v>
      </c>
      <c r="Q66" s="36">
        <f t="shared" si="13"/>
        <v>61.699195853814039</v>
      </c>
      <c r="R66" s="34">
        <f t="shared" si="14"/>
        <v>4096</v>
      </c>
      <c r="S66" s="10">
        <f t="shared" si="15"/>
        <v>45314</v>
      </c>
      <c r="T66" s="33">
        <f t="shared" si="16"/>
        <v>3</v>
      </c>
      <c r="U66" s="36">
        <f t="shared" si="17"/>
        <v>66.204704947698289</v>
      </c>
      <c r="V66" s="38">
        <f t="shared" si="18"/>
        <v>3</v>
      </c>
      <c r="W66" s="36">
        <f t="shared" si="19"/>
        <v>6.1699195853814039</v>
      </c>
      <c r="X66" s="41"/>
      <c r="Y66" s="1"/>
      <c r="Z66" s="1"/>
      <c r="AA66" s="1"/>
      <c r="AB66" s="1">
        <v>2</v>
      </c>
    </row>
    <row r="67" spans="1:28" ht="15.6">
      <c r="A67" s="5">
        <v>44348</v>
      </c>
      <c r="B67" s="29">
        <v>2187</v>
      </c>
      <c r="C67" s="29">
        <v>234</v>
      </c>
      <c r="D67" s="7">
        <f>'BI1903'!E67</f>
        <v>0</v>
      </c>
      <c r="E67" s="7">
        <v>1967</v>
      </c>
      <c r="G67" s="31">
        <f>'BI1903'!H67</f>
        <v>0</v>
      </c>
      <c r="H67" s="31">
        <f>'BI1903'!I67</f>
        <v>0</v>
      </c>
      <c r="I67" s="31">
        <f>'BI1903'!J67</f>
        <v>0</v>
      </c>
      <c r="J67" s="31">
        <f>'BI1903'!K67</f>
        <v>0</v>
      </c>
      <c r="K67" s="31">
        <f>'BI1903'!L67</f>
        <v>0</v>
      </c>
      <c r="L67" s="31">
        <f>'BI1903'!M67</f>
        <v>0</v>
      </c>
      <c r="N67" s="20">
        <f t="shared" ref="N67:N68" si="20">SUM(B67:E67)</f>
        <v>4388</v>
      </c>
      <c r="O67" s="10">
        <f t="shared" ref="O67:O68" si="21">SUM(N56:N67)</f>
        <v>53011</v>
      </c>
      <c r="P67" s="33">
        <f t="shared" ref="P67:P68" si="22">SUM(G56:H67)</f>
        <v>3</v>
      </c>
      <c r="Q67" s="36">
        <f t="shared" ref="Q67:Q68" si="23">(P67*1000000)/O67</f>
        <v>56.59202806964592</v>
      </c>
      <c r="R67" s="34">
        <f t="shared" ref="R67:R68" si="24">SUM(B67,D67:E67)</f>
        <v>4154</v>
      </c>
      <c r="S67" s="10">
        <f t="shared" ref="S67:S68" si="25">SUM(R56:R67)</f>
        <v>49468</v>
      </c>
      <c r="T67" s="33">
        <f t="shared" ref="T67:T68" si="26">SUM(G56:H67)</f>
        <v>3</v>
      </c>
      <c r="U67" s="36">
        <f t="shared" ref="U67:U68" si="27">(T67*1000000)/S67</f>
        <v>60.645265626263445</v>
      </c>
      <c r="V67" s="38">
        <f t="shared" ref="V67:V68" si="28">SUM(G56:G67)</f>
        <v>3</v>
      </c>
      <c r="W67" s="36">
        <f t="shared" ref="W67:W68" si="29">(V67*100000)/O67</f>
        <v>5.6592028069645925</v>
      </c>
      <c r="X67" s="41"/>
      <c r="Y67" s="1"/>
      <c r="Z67" s="1"/>
      <c r="AA67" s="1"/>
      <c r="AB67" s="1">
        <v>2</v>
      </c>
    </row>
    <row r="68" spans="1:28" ht="15.6">
      <c r="A68" s="5">
        <v>44378</v>
      </c>
      <c r="B68" s="29">
        <v>1633</v>
      </c>
      <c r="C68" s="29">
        <v>162</v>
      </c>
      <c r="D68" s="7">
        <f>'BI1903'!E68</f>
        <v>0</v>
      </c>
      <c r="E68" s="7">
        <v>1908</v>
      </c>
      <c r="G68" s="31">
        <f>'BI1903'!H68</f>
        <v>0</v>
      </c>
      <c r="H68" s="31">
        <f>'BI1903'!I68</f>
        <v>0</v>
      </c>
      <c r="I68" s="31">
        <f>'BI1903'!J68</f>
        <v>0</v>
      </c>
      <c r="J68" s="31">
        <f>'BI1903'!K68</f>
        <v>0</v>
      </c>
      <c r="K68" s="31">
        <f>'BI1903'!L68</f>
        <v>0</v>
      </c>
      <c r="L68" s="31">
        <v>1</v>
      </c>
      <c r="N68" s="20">
        <f t="shared" si="20"/>
        <v>3703</v>
      </c>
      <c r="O68" s="10">
        <f t="shared" si="21"/>
        <v>55596</v>
      </c>
      <c r="P68" s="33">
        <f t="shared" si="22"/>
        <v>3</v>
      </c>
      <c r="Q68" s="36">
        <f t="shared" si="23"/>
        <v>53.960716598316424</v>
      </c>
      <c r="R68" s="34">
        <f t="shared" si="24"/>
        <v>3541</v>
      </c>
      <c r="S68" s="10">
        <f t="shared" si="25"/>
        <v>51972</v>
      </c>
      <c r="T68" s="33">
        <f t="shared" si="26"/>
        <v>3</v>
      </c>
      <c r="U68" s="36">
        <f t="shared" si="27"/>
        <v>57.723389517432466</v>
      </c>
      <c r="V68" s="38">
        <f t="shared" si="28"/>
        <v>3</v>
      </c>
      <c r="W68" s="36">
        <f t="shared" si="29"/>
        <v>5.3960716598316427</v>
      </c>
      <c r="X68" s="41"/>
      <c r="Y68" s="1"/>
      <c r="Z68" s="1"/>
      <c r="AA68" s="1"/>
      <c r="AB68" s="1">
        <v>2</v>
      </c>
    </row>
    <row r="69" spans="1:28" ht="15.6">
      <c r="A69" s="5">
        <v>44409</v>
      </c>
      <c r="B69" s="29">
        <v>569</v>
      </c>
      <c r="C69" s="29">
        <v>252</v>
      </c>
      <c r="D69" s="7">
        <f>'BI1903'!E69</f>
        <v>0</v>
      </c>
      <c r="E69" s="7">
        <v>1909</v>
      </c>
      <c r="G69" s="31">
        <f>'BI1903'!H69</f>
        <v>0</v>
      </c>
      <c r="H69" s="31">
        <f>'BI1903'!I69</f>
        <v>0</v>
      </c>
      <c r="I69" s="31">
        <f>'BI1903'!J69</f>
        <v>0</v>
      </c>
      <c r="J69" s="31">
        <f>'BI1903'!K69</f>
        <v>0</v>
      </c>
      <c r="K69" s="31">
        <f>'BI1903'!L69</f>
        <v>0</v>
      </c>
      <c r="L69" s="31">
        <v>0</v>
      </c>
      <c r="N69" s="20">
        <f t="shared" ref="N69:N70" si="30">SUM(B69:E69)</f>
        <v>2730</v>
      </c>
      <c r="O69" s="10">
        <f t="shared" ref="O69:O70" si="31">SUM(N58:N69)</f>
        <v>54947</v>
      </c>
      <c r="P69" s="33">
        <f t="shared" ref="P69:P70" si="32">SUM(G58:H69)</f>
        <v>3</v>
      </c>
      <c r="Q69" s="36">
        <f t="shared" ref="Q69:Q70" si="33">(P69*1000000)/O69</f>
        <v>54.598067228420113</v>
      </c>
      <c r="R69" s="34">
        <f t="shared" ref="R69:R70" si="34">SUM(B69,D69:E69)</f>
        <v>2478</v>
      </c>
      <c r="S69" s="10">
        <f t="shared" ref="S69:S70" si="35">SUM(R58:R69)</f>
        <v>51143</v>
      </c>
      <c r="T69" s="33">
        <f t="shared" ref="T69:T70" si="36">SUM(G58:H69)</f>
        <v>3</v>
      </c>
      <c r="U69" s="36">
        <f t="shared" ref="U69:U70" si="37">(T69*1000000)/S69</f>
        <v>58.659054024988755</v>
      </c>
      <c r="V69" s="38">
        <f t="shared" ref="V69:V70" si="38">SUM(G58:G69)</f>
        <v>3</v>
      </c>
      <c r="W69" s="36">
        <f t="shared" ref="W69:W70" si="39">(V69*100000)/O69</f>
        <v>5.4598067228420115</v>
      </c>
      <c r="X69" s="41"/>
      <c r="Y69" s="1"/>
      <c r="Z69" s="1"/>
      <c r="AA69" s="1"/>
      <c r="AB69" s="1">
        <v>2</v>
      </c>
    </row>
    <row r="70" spans="1:28" ht="15.6">
      <c r="A70" s="5">
        <v>44440</v>
      </c>
      <c r="B70" s="29">
        <v>0</v>
      </c>
      <c r="C70" s="29">
        <v>0</v>
      </c>
      <c r="D70" s="7">
        <f>'BI1903'!E70</f>
        <v>0</v>
      </c>
      <c r="E70" s="7">
        <v>1910</v>
      </c>
      <c r="G70" s="31">
        <f>'BI1903'!H70</f>
        <v>0</v>
      </c>
      <c r="H70" s="31">
        <f>'BI1903'!I70</f>
        <v>0</v>
      </c>
      <c r="I70" s="31">
        <f>'BI1903'!J70</f>
        <v>0</v>
      </c>
      <c r="J70" s="31">
        <f>'BI1903'!K70</f>
        <v>0</v>
      </c>
      <c r="K70" s="31">
        <f>'BI1903'!L70</f>
        <v>0</v>
      </c>
      <c r="L70" s="31">
        <v>0</v>
      </c>
      <c r="N70" s="20">
        <f t="shared" si="30"/>
        <v>1910</v>
      </c>
      <c r="O70" s="10">
        <f t="shared" si="31"/>
        <v>49891</v>
      </c>
      <c r="P70" s="33">
        <f t="shared" si="32"/>
        <v>2</v>
      </c>
      <c r="Q70" s="36">
        <f t="shared" si="33"/>
        <v>40.087390511314666</v>
      </c>
      <c r="R70" s="34">
        <f t="shared" si="34"/>
        <v>1910</v>
      </c>
      <c r="S70" s="10">
        <f t="shared" si="35"/>
        <v>46456</v>
      </c>
      <c r="T70" s="33">
        <f t="shared" si="36"/>
        <v>2</v>
      </c>
      <c r="U70" s="36">
        <f t="shared" si="37"/>
        <v>43.051489581539521</v>
      </c>
      <c r="V70" s="38">
        <f t="shared" si="38"/>
        <v>2</v>
      </c>
      <c r="W70" s="36">
        <f t="shared" si="39"/>
        <v>4.0087390511314664</v>
      </c>
      <c r="X70" s="41"/>
      <c r="Y70" s="1"/>
      <c r="Z70" s="1"/>
      <c r="AA70" s="1"/>
      <c r="AB70" s="1">
        <v>2</v>
      </c>
    </row>
  </sheetData>
  <phoneticPr fontId="9" type="noConversion"/>
  <conditionalFormatting sqref="G2:L70">
    <cfRule type="cellIs" dxfId="3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C62"/>
  <sheetViews>
    <sheetView zoomScale="85" zoomScaleNormal="85" workbookViewId="0">
      <pane ySplit="1" topLeftCell="A38" activePane="bottomLeft" state="frozen"/>
      <selection activeCell="P91" sqref="P91"/>
      <selection pane="bottomLeft" activeCell="AC63" sqref="AC63"/>
    </sheetView>
  </sheetViews>
  <sheetFormatPr defaultColWidth="9.109375" defaultRowHeight="14.4"/>
  <cols>
    <col min="1" max="1" width="9.109375" style="2"/>
    <col min="2" max="3" width="15" style="16" customWidth="1"/>
    <col min="4" max="6" width="10.6640625" style="16" customWidth="1"/>
    <col min="7" max="7" width="2.109375" style="2" customWidth="1"/>
    <col min="8" max="8" width="10.44140625" style="2" bestFit="1" customWidth="1"/>
    <col min="9" max="9" width="9" style="2" bestFit="1" customWidth="1"/>
    <col min="10" max="10" width="10.44140625" style="2" bestFit="1" customWidth="1"/>
    <col min="11" max="11" width="9.88671875" style="2" bestFit="1" customWidth="1"/>
    <col min="12" max="12" width="9.88671875" style="2" customWidth="1"/>
    <col min="13" max="13" width="9.88671875" style="2" bestFit="1" customWidth="1"/>
    <col min="14" max="14" width="2.109375" style="2" customWidth="1"/>
    <col min="15" max="15" width="14.88671875" style="16" bestFit="1" customWidth="1"/>
    <col min="16" max="16" width="15.6640625" style="16" customWidth="1"/>
    <col min="17" max="17" width="9.33203125" style="16" customWidth="1"/>
    <col min="18" max="18" width="13.109375" style="2" customWidth="1"/>
    <col min="19" max="19" width="14.88671875" style="16" bestFit="1" customWidth="1"/>
    <col min="20" max="20" width="15.6640625" style="16" customWidth="1"/>
    <col min="21" max="21" width="10.6640625" style="16" customWidth="1"/>
    <col min="22" max="22" width="13.33203125" style="16" customWidth="1"/>
    <col min="23" max="23" width="9.6640625" style="2" bestFit="1" customWidth="1"/>
    <col min="24" max="24" width="11.109375" style="2" customWidth="1"/>
    <col min="25" max="28" width="7.109375" style="2" customWidth="1"/>
    <col min="29" max="16384" width="9.109375" style="2"/>
  </cols>
  <sheetData>
    <row r="1" spans="1:29" ht="47.4" thickTop="1">
      <c r="A1" s="1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24"/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10</v>
      </c>
      <c r="N1" s="24"/>
      <c r="O1" s="44" t="s">
        <v>11</v>
      </c>
      <c r="P1" s="45" t="s">
        <v>12</v>
      </c>
      <c r="Q1" s="46" t="s">
        <v>13</v>
      </c>
      <c r="R1" s="47" t="s">
        <v>14</v>
      </c>
      <c r="S1" s="48" t="s">
        <v>15</v>
      </c>
      <c r="T1" s="49" t="s">
        <v>16</v>
      </c>
      <c r="U1" s="50" t="s">
        <v>17</v>
      </c>
      <c r="V1" s="51" t="s">
        <v>18</v>
      </c>
      <c r="W1" s="37" t="s">
        <v>19</v>
      </c>
      <c r="X1" s="42" t="s">
        <v>20</v>
      </c>
      <c r="Y1" s="39" t="s">
        <v>21</v>
      </c>
      <c r="Z1" s="25" t="s">
        <v>22</v>
      </c>
      <c r="AA1" s="25" t="s">
        <v>23</v>
      </c>
      <c r="AB1" s="25" t="s">
        <v>24</v>
      </c>
      <c r="AC1" s="25" t="s">
        <v>31</v>
      </c>
    </row>
    <row r="2" spans="1:29" ht="15.6">
      <c r="A2" s="5">
        <v>42370</v>
      </c>
      <c r="B2" s="6"/>
      <c r="C2" s="7"/>
      <c r="D2" s="7"/>
      <c r="E2" s="6"/>
      <c r="F2" s="6"/>
      <c r="G2" s="8"/>
      <c r="H2" s="28"/>
      <c r="I2" s="29"/>
      <c r="J2" s="29"/>
      <c r="K2" s="29"/>
      <c r="L2" s="29"/>
      <c r="M2" s="29"/>
      <c r="N2" s="8"/>
      <c r="O2" s="20"/>
      <c r="P2" s="10"/>
      <c r="Q2" s="33"/>
      <c r="R2" s="36"/>
      <c r="S2" s="34"/>
      <c r="T2" s="10"/>
      <c r="U2" s="33"/>
      <c r="V2" s="36"/>
      <c r="W2" s="38"/>
      <c r="X2" s="36" t="e">
        <f>(W2*100000)/P2</f>
        <v>#DIV/0!</v>
      </c>
      <c r="Y2" s="40"/>
      <c r="Z2" s="12"/>
      <c r="AA2" s="12"/>
      <c r="AB2" s="12"/>
      <c r="AC2" s="12"/>
    </row>
    <row r="3" spans="1:29" ht="15.6">
      <c r="A3" s="5">
        <v>42401</v>
      </c>
      <c r="B3" s="6"/>
      <c r="C3" s="7"/>
      <c r="D3" s="7"/>
      <c r="E3" s="6"/>
      <c r="F3" s="6"/>
      <c r="G3" s="8"/>
      <c r="H3" s="29"/>
      <c r="I3" s="28"/>
      <c r="J3" s="29"/>
      <c r="K3" s="29"/>
      <c r="L3" s="29"/>
      <c r="M3" s="29"/>
      <c r="N3" s="8"/>
      <c r="O3" s="20"/>
      <c r="P3" s="10"/>
      <c r="Q3" s="33"/>
      <c r="R3" s="36"/>
      <c r="S3" s="34"/>
      <c r="T3" s="10"/>
      <c r="U3" s="33"/>
      <c r="V3" s="36"/>
      <c r="W3" s="38"/>
      <c r="X3" s="36" t="e">
        <f t="shared" ref="X3:X59" si="0">(W3*100000)/P3</f>
        <v>#DIV/0!</v>
      </c>
      <c r="Y3" s="40"/>
      <c r="Z3" s="12"/>
      <c r="AA3" s="12"/>
      <c r="AB3" s="12"/>
      <c r="AC3" s="12"/>
    </row>
    <row r="4" spans="1:29" ht="15.6">
      <c r="A4" s="5">
        <v>42430</v>
      </c>
      <c r="B4" s="6"/>
      <c r="C4" s="7"/>
      <c r="D4" s="7"/>
      <c r="E4" s="6"/>
      <c r="F4" s="6"/>
      <c r="G4" s="8"/>
      <c r="H4" s="28"/>
      <c r="I4" s="28"/>
      <c r="J4" s="28"/>
      <c r="K4" s="28"/>
      <c r="L4" s="28"/>
      <c r="M4" s="28"/>
      <c r="N4" s="8"/>
      <c r="O4" s="20"/>
      <c r="P4" s="10"/>
      <c r="Q4" s="33"/>
      <c r="R4" s="36"/>
      <c r="S4" s="34"/>
      <c r="T4" s="10"/>
      <c r="U4" s="33"/>
      <c r="V4" s="36"/>
      <c r="W4" s="38"/>
      <c r="X4" s="36" t="e">
        <f t="shared" si="0"/>
        <v>#DIV/0!</v>
      </c>
      <c r="Y4" s="40"/>
      <c r="Z4" s="12"/>
      <c r="AA4" s="12"/>
      <c r="AB4" s="12"/>
      <c r="AC4" s="12"/>
    </row>
    <row r="5" spans="1:29" ht="15.6">
      <c r="A5" s="5">
        <v>42461</v>
      </c>
      <c r="B5" s="6"/>
      <c r="C5" s="7"/>
      <c r="D5" s="7"/>
      <c r="E5" s="6"/>
      <c r="F5" s="6"/>
      <c r="G5" s="8"/>
      <c r="H5" s="28"/>
      <c r="I5" s="28"/>
      <c r="J5" s="28"/>
      <c r="K5" s="28"/>
      <c r="L5" s="28"/>
      <c r="M5" s="28"/>
      <c r="N5" s="8"/>
      <c r="O5" s="20"/>
      <c r="P5" s="10"/>
      <c r="Q5" s="33"/>
      <c r="R5" s="36"/>
      <c r="S5" s="34"/>
      <c r="T5" s="10"/>
      <c r="U5" s="33"/>
      <c r="V5" s="36"/>
      <c r="W5" s="38"/>
      <c r="X5" s="36" t="e">
        <f t="shared" si="0"/>
        <v>#DIV/0!</v>
      </c>
      <c r="Y5" s="40"/>
      <c r="Z5" s="12"/>
      <c r="AA5" s="12"/>
      <c r="AB5" s="12"/>
      <c r="AC5" s="12"/>
    </row>
    <row r="6" spans="1:29" ht="15.6">
      <c r="A6" s="5">
        <v>42491</v>
      </c>
      <c r="B6" s="6"/>
      <c r="C6" s="7"/>
      <c r="D6" s="7"/>
      <c r="E6" s="6"/>
      <c r="F6" s="6"/>
      <c r="G6" s="8"/>
      <c r="H6" s="28"/>
      <c r="I6" s="28"/>
      <c r="J6" s="28"/>
      <c r="K6" s="28"/>
      <c r="L6" s="28"/>
      <c r="M6" s="28"/>
      <c r="N6" s="8"/>
      <c r="O6" s="20"/>
      <c r="P6" s="10"/>
      <c r="Q6" s="33"/>
      <c r="R6" s="36"/>
      <c r="S6" s="34"/>
      <c r="T6" s="10"/>
      <c r="U6" s="33"/>
      <c r="V6" s="36"/>
      <c r="W6" s="38"/>
      <c r="X6" s="36" t="e">
        <f t="shared" si="0"/>
        <v>#DIV/0!</v>
      </c>
      <c r="Y6" s="40"/>
      <c r="Z6" s="12"/>
      <c r="AA6" s="12"/>
      <c r="AB6" s="12"/>
      <c r="AC6" s="12"/>
    </row>
    <row r="7" spans="1:29" ht="15.6">
      <c r="A7" s="5">
        <v>42522</v>
      </c>
      <c r="B7" s="6"/>
      <c r="C7" s="7"/>
      <c r="D7" s="7"/>
      <c r="E7" s="6"/>
      <c r="F7" s="6"/>
      <c r="G7" s="8"/>
      <c r="H7" s="28"/>
      <c r="I7" s="28"/>
      <c r="J7" s="28"/>
      <c r="K7" s="28"/>
      <c r="L7" s="28"/>
      <c r="M7" s="28"/>
      <c r="N7" s="8"/>
      <c r="O7" s="20"/>
      <c r="P7" s="10"/>
      <c r="Q7" s="33"/>
      <c r="R7" s="36"/>
      <c r="S7" s="34"/>
      <c r="T7" s="10"/>
      <c r="U7" s="33"/>
      <c r="V7" s="36"/>
      <c r="W7" s="38"/>
      <c r="X7" s="36" t="e">
        <f t="shared" si="0"/>
        <v>#DIV/0!</v>
      </c>
      <c r="Y7" s="40"/>
      <c r="Z7" s="12"/>
      <c r="AA7" s="12"/>
      <c r="AB7" s="12"/>
      <c r="AC7" s="12"/>
    </row>
    <row r="8" spans="1:29" ht="15.6">
      <c r="A8" s="5">
        <v>42552</v>
      </c>
      <c r="B8" s="6"/>
      <c r="C8" s="7"/>
      <c r="D8" s="7"/>
      <c r="E8" s="6"/>
      <c r="F8" s="6"/>
      <c r="G8" s="8"/>
      <c r="H8" s="28"/>
      <c r="I8" s="28"/>
      <c r="J8" s="28"/>
      <c r="K8" s="28"/>
      <c r="L8" s="28"/>
      <c r="M8" s="28"/>
      <c r="N8" s="8"/>
      <c r="O8" s="20"/>
      <c r="P8" s="10"/>
      <c r="Q8" s="33"/>
      <c r="R8" s="36"/>
      <c r="S8" s="34"/>
      <c r="T8" s="10"/>
      <c r="U8" s="33"/>
      <c r="V8" s="36"/>
      <c r="W8" s="38"/>
      <c r="X8" s="36" t="e">
        <f t="shared" si="0"/>
        <v>#DIV/0!</v>
      </c>
      <c r="Y8" s="40"/>
      <c r="Z8" s="12"/>
      <c r="AA8" s="12"/>
      <c r="AB8" s="12"/>
      <c r="AC8" s="12"/>
    </row>
    <row r="9" spans="1:29" ht="15.6">
      <c r="A9" s="5">
        <v>42583</v>
      </c>
      <c r="B9" s="6"/>
      <c r="C9" s="7"/>
      <c r="D9" s="7"/>
      <c r="E9" s="6"/>
      <c r="F9" s="6"/>
      <c r="G9" s="8"/>
      <c r="H9" s="28"/>
      <c r="I9" s="28"/>
      <c r="J9" s="28"/>
      <c r="K9" s="28"/>
      <c r="L9" s="28"/>
      <c r="M9" s="28"/>
      <c r="N9" s="8"/>
      <c r="O9" s="20"/>
      <c r="P9" s="10"/>
      <c r="Q9" s="33"/>
      <c r="R9" s="36"/>
      <c r="S9" s="34"/>
      <c r="T9" s="10"/>
      <c r="U9" s="33"/>
      <c r="V9" s="36"/>
      <c r="W9" s="38"/>
      <c r="X9" s="36" t="e">
        <f t="shared" si="0"/>
        <v>#DIV/0!</v>
      </c>
      <c r="Y9" s="40"/>
      <c r="Z9" s="12"/>
      <c r="AA9" s="12"/>
      <c r="AB9" s="12"/>
      <c r="AC9" s="12"/>
    </row>
    <row r="10" spans="1:29" ht="15.6">
      <c r="A10" s="5">
        <v>42614</v>
      </c>
      <c r="B10" s="6"/>
      <c r="C10" s="7"/>
      <c r="D10" s="7"/>
      <c r="E10" s="6"/>
      <c r="F10" s="6"/>
      <c r="G10" s="8"/>
      <c r="H10" s="28"/>
      <c r="I10" s="28"/>
      <c r="J10" s="28"/>
      <c r="K10" s="28"/>
      <c r="L10" s="28"/>
      <c r="M10" s="28"/>
      <c r="N10" s="8"/>
      <c r="O10" s="20"/>
      <c r="P10" s="10"/>
      <c r="Q10" s="33"/>
      <c r="R10" s="36"/>
      <c r="S10" s="34"/>
      <c r="T10" s="10"/>
      <c r="U10" s="33"/>
      <c r="V10" s="36"/>
      <c r="W10" s="38"/>
      <c r="X10" s="36" t="e">
        <f t="shared" si="0"/>
        <v>#DIV/0!</v>
      </c>
      <c r="Y10" s="40"/>
      <c r="Z10" s="12"/>
      <c r="AA10" s="12"/>
      <c r="AB10" s="12"/>
      <c r="AC10" s="12"/>
    </row>
    <row r="11" spans="1:29" ht="15.6">
      <c r="A11" s="5">
        <v>42644</v>
      </c>
      <c r="B11" s="6"/>
      <c r="C11" s="7"/>
      <c r="D11" s="7"/>
      <c r="E11" s="6"/>
      <c r="F11" s="6"/>
      <c r="G11" s="8"/>
      <c r="H11" s="28"/>
      <c r="I11" s="28"/>
      <c r="J11" s="28"/>
      <c r="K11" s="28"/>
      <c r="L11" s="28"/>
      <c r="M11" s="28"/>
      <c r="N11" s="8"/>
      <c r="O11" s="20"/>
      <c r="P11" s="10"/>
      <c r="Q11" s="33"/>
      <c r="R11" s="36"/>
      <c r="S11" s="34"/>
      <c r="T11" s="10"/>
      <c r="U11" s="33"/>
      <c r="V11" s="36"/>
      <c r="W11" s="38"/>
      <c r="X11" s="36" t="e">
        <f t="shared" si="0"/>
        <v>#DIV/0!</v>
      </c>
      <c r="Y11" s="40"/>
      <c r="Z11" s="12"/>
      <c r="AA11" s="12"/>
      <c r="AB11" s="12"/>
      <c r="AC11" s="12"/>
    </row>
    <row r="12" spans="1:29" ht="15.6">
      <c r="A12" s="5">
        <v>42675</v>
      </c>
      <c r="B12" s="6"/>
      <c r="C12" s="7"/>
      <c r="D12" s="7"/>
      <c r="E12" s="6"/>
      <c r="F12" s="6"/>
      <c r="G12" s="8"/>
      <c r="H12" s="28"/>
      <c r="I12" s="28"/>
      <c r="J12" s="28"/>
      <c r="K12" s="28"/>
      <c r="L12" s="28"/>
      <c r="M12" s="28"/>
      <c r="N12" s="8"/>
      <c r="O12" s="20"/>
      <c r="P12" s="10"/>
      <c r="Q12" s="33"/>
      <c r="R12" s="36"/>
      <c r="S12" s="34"/>
      <c r="T12" s="10"/>
      <c r="U12" s="33"/>
      <c r="V12" s="36"/>
      <c r="W12" s="38"/>
      <c r="X12" s="36" t="e">
        <f t="shared" si="0"/>
        <v>#DIV/0!</v>
      </c>
      <c r="Y12" s="40"/>
      <c r="Z12" s="12"/>
      <c r="AA12" s="12"/>
      <c r="AB12" s="12"/>
      <c r="AC12" s="12"/>
    </row>
    <row r="13" spans="1:29" ht="15.6">
      <c r="A13" s="5">
        <v>42705</v>
      </c>
      <c r="B13" s="13"/>
      <c r="C13" s="23"/>
      <c r="D13" s="23"/>
      <c r="E13" s="6"/>
      <c r="F13" s="6"/>
      <c r="G13" s="8"/>
      <c r="H13" s="28"/>
      <c r="I13" s="28"/>
      <c r="J13" s="28"/>
      <c r="K13" s="28"/>
      <c r="L13" s="28"/>
      <c r="M13" s="28"/>
      <c r="N13" s="8"/>
      <c r="O13" s="20"/>
      <c r="P13" s="10"/>
      <c r="Q13" s="33"/>
      <c r="R13" s="36"/>
      <c r="S13" s="34"/>
      <c r="T13" s="10"/>
      <c r="U13" s="33"/>
      <c r="V13" s="36"/>
      <c r="W13" s="38"/>
      <c r="X13" s="36" t="e">
        <f t="shared" si="0"/>
        <v>#DIV/0!</v>
      </c>
      <c r="Y13" s="40"/>
      <c r="Z13" s="12"/>
      <c r="AA13" s="12"/>
      <c r="AB13" s="12"/>
      <c r="AC13" s="12"/>
    </row>
    <row r="14" spans="1:29" ht="15.6">
      <c r="A14" s="5">
        <v>42736</v>
      </c>
      <c r="B14" s="6"/>
      <c r="C14" s="23"/>
      <c r="D14" s="23"/>
      <c r="E14" s="6"/>
      <c r="F14" s="6"/>
      <c r="G14" s="8"/>
      <c r="H14" s="28"/>
      <c r="I14" s="28"/>
      <c r="J14" s="28"/>
      <c r="K14" s="28"/>
      <c r="L14" s="28"/>
      <c r="M14" s="28"/>
      <c r="N14" s="8"/>
      <c r="O14" s="20"/>
      <c r="P14" s="10"/>
      <c r="Q14" s="33"/>
      <c r="R14" s="36"/>
      <c r="S14" s="34"/>
      <c r="T14" s="10"/>
      <c r="U14" s="33"/>
      <c r="V14" s="36"/>
      <c r="W14" s="38"/>
      <c r="X14" s="36" t="e">
        <f t="shared" si="0"/>
        <v>#DIV/0!</v>
      </c>
      <c r="Y14" s="40">
        <v>4.25</v>
      </c>
      <c r="Z14" s="12"/>
      <c r="AA14" s="12"/>
      <c r="AB14" s="12"/>
      <c r="AC14" s="12"/>
    </row>
    <row r="15" spans="1:29" ht="15.6">
      <c r="A15" s="5">
        <v>42767</v>
      </c>
      <c r="B15" s="6"/>
      <c r="C15" s="23"/>
      <c r="D15" s="23"/>
      <c r="E15" s="6"/>
      <c r="F15" s="6"/>
      <c r="G15" s="8"/>
      <c r="H15" s="28"/>
      <c r="I15" s="28"/>
      <c r="J15" s="28"/>
      <c r="K15" s="28"/>
      <c r="L15" s="28"/>
      <c r="M15" s="28"/>
      <c r="N15" s="8"/>
      <c r="O15" s="20"/>
      <c r="P15" s="10"/>
      <c r="Q15" s="33"/>
      <c r="R15" s="36"/>
      <c r="S15" s="34"/>
      <c r="T15" s="10"/>
      <c r="U15" s="33"/>
      <c r="V15" s="36"/>
      <c r="W15" s="38"/>
      <c r="X15" s="36" t="e">
        <f t="shared" si="0"/>
        <v>#DIV/0!</v>
      </c>
      <c r="Y15" s="40">
        <v>4.25</v>
      </c>
      <c r="Z15" s="12"/>
      <c r="AA15" s="12"/>
      <c r="AB15" s="12"/>
      <c r="AC15" s="12"/>
    </row>
    <row r="16" spans="1:29" ht="15.6">
      <c r="A16" s="5">
        <v>42795</v>
      </c>
      <c r="B16" s="6"/>
      <c r="C16" s="23"/>
      <c r="D16" s="23"/>
      <c r="E16" s="6"/>
      <c r="F16" s="6"/>
      <c r="G16" s="8"/>
      <c r="H16" s="28"/>
      <c r="I16" s="28"/>
      <c r="J16" s="28"/>
      <c r="K16" s="28"/>
      <c r="L16" s="28"/>
      <c r="M16" s="28"/>
      <c r="N16" s="8"/>
      <c r="O16" s="20"/>
      <c r="P16" s="10"/>
      <c r="Q16" s="33"/>
      <c r="R16" s="36"/>
      <c r="S16" s="34"/>
      <c r="T16" s="10"/>
      <c r="U16" s="33"/>
      <c r="V16" s="36"/>
      <c r="W16" s="38"/>
      <c r="X16" s="36" t="e">
        <f t="shared" si="0"/>
        <v>#DIV/0!</v>
      </c>
      <c r="Y16" s="40">
        <v>4.25</v>
      </c>
      <c r="Z16" s="12"/>
      <c r="AA16" s="12"/>
      <c r="AB16" s="12"/>
      <c r="AC16" s="12"/>
    </row>
    <row r="17" spans="1:29" ht="15.6">
      <c r="A17" s="5">
        <v>42826</v>
      </c>
      <c r="B17" s="6"/>
      <c r="C17" s="23"/>
      <c r="D17" s="23"/>
      <c r="E17" s="6"/>
      <c r="F17" s="6"/>
      <c r="G17" s="8"/>
      <c r="H17" s="28"/>
      <c r="I17" s="28"/>
      <c r="J17" s="28"/>
      <c r="K17" s="28"/>
      <c r="L17" s="28"/>
      <c r="M17" s="28"/>
      <c r="N17" s="8"/>
      <c r="O17" s="20"/>
      <c r="P17" s="10"/>
      <c r="Q17" s="33"/>
      <c r="R17" s="36"/>
      <c r="S17" s="34"/>
      <c r="T17" s="10"/>
      <c r="U17" s="33"/>
      <c r="V17" s="36"/>
      <c r="W17" s="38"/>
      <c r="X17" s="36" t="e">
        <f t="shared" si="0"/>
        <v>#DIV/0!</v>
      </c>
      <c r="Y17" s="40">
        <v>4.25</v>
      </c>
      <c r="Z17" s="12"/>
      <c r="AA17" s="12"/>
      <c r="AB17" s="12"/>
      <c r="AC17" s="12"/>
    </row>
    <row r="18" spans="1:29" ht="15.6">
      <c r="A18" s="5">
        <v>42856</v>
      </c>
      <c r="B18" s="6"/>
      <c r="C18" s="23"/>
      <c r="D18" s="23"/>
      <c r="E18" s="6"/>
      <c r="F18" s="6"/>
      <c r="G18" s="8"/>
      <c r="H18" s="28"/>
      <c r="I18" s="28"/>
      <c r="J18" s="28"/>
      <c r="K18" s="28"/>
      <c r="L18" s="28"/>
      <c r="M18" s="28"/>
      <c r="N18" s="8"/>
      <c r="O18" s="20"/>
      <c r="P18" s="10"/>
      <c r="Q18" s="33"/>
      <c r="R18" s="36"/>
      <c r="S18" s="34"/>
      <c r="T18" s="10"/>
      <c r="U18" s="33"/>
      <c r="V18" s="36"/>
      <c r="W18" s="38"/>
      <c r="X18" s="36" t="e">
        <f t="shared" si="0"/>
        <v>#DIV/0!</v>
      </c>
      <c r="Y18" s="40">
        <v>4.25</v>
      </c>
      <c r="Z18" s="12"/>
      <c r="AA18" s="12"/>
      <c r="AB18" s="12"/>
      <c r="AC18" s="12"/>
    </row>
    <row r="19" spans="1:29" ht="15.6">
      <c r="A19" s="5">
        <v>42887</v>
      </c>
      <c r="B19" s="6"/>
      <c r="C19" s="23"/>
      <c r="D19" s="23"/>
      <c r="E19" s="6"/>
      <c r="F19" s="6"/>
      <c r="G19" s="8"/>
      <c r="H19" s="28"/>
      <c r="I19" s="28"/>
      <c r="J19" s="28"/>
      <c r="K19" s="28"/>
      <c r="L19" s="28"/>
      <c r="M19" s="28"/>
      <c r="N19" s="8"/>
      <c r="O19" s="20"/>
      <c r="P19" s="10"/>
      <c r="Q19" s="33"/>
      <c r="R19" s="36"/>
      <c r="S19" s="34"/>
      <c r="T19" s="10"/>
      <c r="U19" s="33"/>
      <c r="V19" s="36"/>
      <c r="W19" s="38"/>
      <c r="X19" s="36" t="e">
        <f t="shared" si="0"/>
        <v>#DIV/0!</v>
      </c>
      <c r="Y19" s="40">
        <v>4.25</v>
      </c>
      <c r="Z19" s="12"/>
      <c r="AA19" s="12"/>
      <c r="AB19" s="12"/>
      <c r="AC19" s="12"/>
    </row>
    <row r="20" spans="1:29" ht="15.6">
      <c r="A20" s="5">
        <v>42917</v>
      </c>
      <c r="B20" s="6"/>
      <c r="C20" s="23"/>
      <c r="D20" s="23"/>
      <c r="E20" s="6"/>
      <c r="F20" s="6"/>
      <c r="G20" s="8"/>
      <c r="H20" s="28"/>
      <c r="I20" s="28"/>
      <c r="J20" s="28"/>
      <c r="K20" s="28"/>
      <c r="L20" s="28"/>
      <c r="M20" s="28"/>
      <c r="N20" s="8"/>
      <c r="O20" s="20"/>
      <c r="P20" s="10"/>
      <c r="Q20" s="33"/>
      <c r="R20" s="36"/>
      <c r="S20" s="34"/>
      <c r="T20" s="10"/>
      <c r="U20" s="33"/>
      <c r="V20" s="36"/>
      <c r="W20" s="38"/>
      <c r="X20" s="36" t="e">
        <f t="shared" si="0"/>
        <v>#DIV/0!</v>
      </c>
      <c r="Y20" s="40">
        <v>4.25</v>
      </c>
      <c r="Z20" s="12"/>
      <c r="AA20" s="12"/>
      <c r="AB20" s="12"/>
      <c r="AC20" s="12"/>
    </row>
    <row r="21" spans="1:29" ht="15.6">
      <c r="A21" s="5">
        <v>42948</v>
      </c>
      <c r="B21" s="6"/>
      <c r="C21" s="23"/>
      <c r="D21" s="23"/>
      <c r="E21" s="6"/>
      <c r="F21" s="6"/>
      <c r="G21" s="8"/>
      <c r="H21" s="28"/>
      <c r="I21" s="28"/>
      <c r="J21" s="28"/>
      <c r="K21" s="28"/>
      <c r="L21" s="28"/>
      <c r="M21" s="28"/>
      <c r="N21" s="8"/>
      <c r="O21" s="20"/>
      <c r="P21" s="10"/>
      <c r="Q21" s="33"/>
      <c r="R21" s="36"/>
      <c r="S21" s="34"/>
      <c r="T21" s="10"/>
      <c r="U21" s="33"/>
      <c r="V21" s="36"/>
      <c r="W21" s="38"/>
      <c r="X21" s="36" t="e">
        <f t="shared" si="0"/>
        <v>#DIV/0!</v>
      </c>
      <c r="Y21" s="40">
        <v>4.25</v>
      </c>
      <c r="Z21" s="12"/>
      <c r="AA21" s="12"/>
      <c r="AB21" s="12"/>
      <c r="AC21" s="12"/>
    </row>
    <row r="22" spans="1:29" ht="15.6">
      <c r="A22" s="5">
        <v>42979</v>
      </c>
      <c r="B22" s="6"/>
      <c r="C22" s="23"/>
      <c r="D22" s="23"/>
      <c r="E22" s="6"/>
      <c r="F22" s="6"/>
      <c r="G22" s="8"/>
      <c r="H22" s="28"/>
      <c r="I22" s="28"/>
      <c r="J22" s="28"/>
      <c r="K22" s="28"/>
      <c r="L22" s="28"/>
      <c r="M22" s="28"/>
      <c r="N22" s="8"/>
      <c r="O22" s="20"/>
      <c r="P22" s="10"/>
      <c r="Q22" s="33"/>
      <c r="R22" s="36"/>
      <c r="S22" s="34"/>
      <c r="T22" s="10"/>
      <c r="U22" s="33"/>
      <c r="V22" s="36"/>
      <c r="W22" s="38"/>
      <c r="X22" s="36" t="e">
        <f t="shared" si="0"/>
        <v>#DIV/0!</v>
      </c>
      <c r="Y22" s="40">
        <v>4.25</v>
      </c>
      <c r="Z22" s="12"/>
      <c r="AA22" s="12"/>
      <c r="AB22" s="12"/>
      <c r="AC22" s="12"/>
    </row>
    <row r="23" spans="1:29" ht="15.6">
      <c r="A23" s="5">
        <v>43009</v>
      </c>
      <c r="B23" s="6"/>
      <c r="C23" s="23"/>
      <c r="D23" s="23"/>
      <c r="E23" s="6"/>
      <c r="F23" s="6"/>
      <c r="G23" s="8"/>
      <c r="H23" s="28"/>
      <c r="I23" s="28"/>
      <c r="J23" s="28"/>
      <c r="K23" s="28"/>
      <c r="L23" s="28"/>
      <c r="M23" s="28"/>
      <c r="N23" s="8"/>
      <c r="O23" s="20"/>
      <c r="P23" s="10"/>
      <c r="Q23" s="33"/>
      <c r="R23" s="36"/>
      <c r="S23" s="34"/>
      <c r="T23" s="10"/>
      <c r="U23" s="33"/>
      <c r="V23" s="36"/>
      <c r="W23" s="38"/>
      <c r="X23" s="36" t="e">
        <f t="shared" si="0"/>
        <v>#DIV/0!</v>
      </c>
      <c r="Y23" s="40">
        <v>4.25</v>
      </c>
      <c r="Z23" s="12"/>
      <c r="AA23" s="12"/>
      <c r="AB23" s="12"/>
      <c r="AC23" s="12"/>
    </row>
    <row r="24" spans="1:29" ht="15.6">
      <c r="A24" s="5">
        <v>43040</v>
      </c>
      <c r="B24" s="6"/>
      <c r="C24" s="23"/>
      <c r="D24" s="23"/>
      <c r="E24" s="6"/>
      <c r="F24" s="6"/>
      <c r="G24" s="8"/>
      <c r="H24" s="28"/>
      <c r="I24" s="28"/>
      <c r="J24" s="28"/>
      <c r="K24" s="28"/>
      <c r="L24" s="28"/>
      <c r="M24" s="28"/>
      <c r="N24" s="8"/>
      <c r="O24" s="20"/>
      <c r="P24" s="10"/>
      <c r="Q24" s="33"/>
      <c r="R24" s="36"/>
      <c r="S24" s="34"/>
      <c r="T24" s="10"/>
      <c r="U24" s="33"/>
      <c r="V24" s="36"/>
      <c r="W24" s="38"/>
      <c r="X24" s="36" t="e">
        <f t="shared" si="0"/>
        <v>#DIV/0!</v>
      </c>
      <c r="Y24" s="40">
        <v>4.25</v>
      </c>
      <c r="Z24" s="12"/>
      <c r="AA24" s="12"/>
      <c r="AB24" s="12"/>
      <c r="AC24" s="12"/>
    </row>
    <row r="25" spans="1:29" ht="15.6">
      <c r="A25" s="5">
        <v>43070</v>
      </c>
      <c r="B25" s="13"/>
      <c r="C25" s="23"/>
      <c r="D25" s="23"/>
      <c r="E25" s="6"/>
      <c r="F25" s="6"/>
      <c r="G25" s="8"/>
      <c r="H25" s="28"/>
      <c r="I25" s="28"/>
      <c r="J25" s="28"/>
      <c r="K25" s="28"/>
      <c r="L25" s="28"/>
      <c r="M25" s="28"/>
      <c r="N25" s="8"/>
      <c r="O25" s="20"/>
      <c r="P25" s="10"/>
      <c r="Q25" s="33"/>
      <c r="R25" s="36"/>
      <c r="S25" s="34"/>
      <c r="T25" s="10"/>
      <c r="U25" s="33"/>
      <c r="V25" s="36"/>
      <c r="W25" s="38"/>
      <c r="X25" s="36" t="e">
        <f t="shared" si="0"/>
        <v>#DIV/0!</v>
      </c>
      <c r="Y25" s="40">
        <v>4.25</v>
      </c>
      <c r="Z25" s="12"/>
      <c r="AA25" s="12"/>
      <c r="AB25" s="12"/>
      <c r="AC25" s="12"/>
    </row>
    <row r="26" spans="1:29" ht="15.6">
      <c r="A26" s="5">
        <v>43101</v>
      </c>
      <c r="B26" s="6"/>
      <c r="C26" s="23"/>
      <c r="D26" s="23"/>
      <c r="E26" s="6"/>
      <c r="F26" s="6"/>
      <c r="G26" s="8"/>
      <c r="H26" s="28"/>
      <c r="I26" s="28"/>
      <c r="J26" s="28"/>
      <c r="K26" s="28"/>
      <c r="L26" s="28"/>
      <c r="M26" s="28"/>
      <c r="N26" s="8"/>
      <c r="O26" s="20"/>
      <c r="P26" s="10"/>
      <c r="Q26" s="33"/>
      <c r="R26" s="36"/>
      <c r="S26" s="34"/>
      <c r="T26" s="10"/>
      <c r="U26" s="33"/>
      <c r="V26" s="36"/>
      <c r="W26" s="38"/>
      <c r="X26" s="36" t="e">
        <f t="shared" si="0"/>
        <v>#DIV/0!</v>
      </c>
      <c r="Y26" s="40"/>
      <c r="Z26" s="12">
        <v>4</v>
      </c>
      <c r="AA26" s="12"/>
      <c r="AB26" s="12"/>
      <c r="AC26" s="12"/>
    </row>
    <row r="27" spans="1:29" ht="15.6">
      <c r="A27" s="5">
        <v>43132</v>
      </c>
      <c r="B27" s="6"/>
      <c r="C27" s="23"/>
      <c r="D27" s="23"/>
      <c r="E27" s="6"/>
      <c r="F27" s="6"/>
      <c r="G27" s="8"/>
      <c r="H27" s="28"/>
      <c r="I27" s="28"/>
      <c r="J27" s="28"/>
      <c r="K27" s="28"/>
      <c r="L27" s="28"/>
      <c r="M27" s="28"/>
      <c r="N27" s="8"/>
      <c r="O27" s="20"/>
      <c r="P27" s="10"/>
      <c r="Q27" s="33"/>
      <c r="R27" s="36"/>
      <c r="S27" s="34"/>
      <c r="T27" s="10"/>
      <c r="U27" s="33"/>
      <c r="V27" s="36"/>
      <c r="W27" s="38"/>
      <c r="X27" s="36" t="e">
        <f t="shared" si="0"/>
        <v>#DIV/0!</v>
      </c>
      <c r="Y27" s="40"/>
      <c r="Z27" s="12">
        <v>4</v>
      </c>
      <c r="AA27" s="12"/>
      <c r="AB27" s="12"/>
      <c r="AC27" s="12"/>
    </row>
    <row r="28" spans="1:29" ht="15.6">
      <c r="A28" s="5">
        <v>43160</v>
      </c>
      <c r="B28" s="6"/>
      <c r="C28" s="23"/>
      <c r="D28" s="23"/>
      <c r="E28" s="6"/>
      <c r="F28" s="6"/>
      <c r="G28" s="8"/>
      <c r="H28" s="28"/>
      <c r="I28" s="28"/>
      <c r="J28" s="28"/>
      <c r="K28" s="28"/>
      <c r="L28" s="28"/>
      <c r="M28" s="28"/>
      <c r="N28" s="8"/>
      <c r="O28" s="20"/>
      <c r="P28" s="10"/>
      <c r="Q28" s="33"/>
      <c r="R28" s="36"/>
      <c r="S28" s="34"/>
      <c r="T28" s="10"/>
      <c r="U28" s="33"/>
      <c r="V28" s="36"/>
      <c r="W28" s="38"/>
      <c r="X28" s="36" t="e">
        <f t="shared" si="0"/>
        <v>#DIV/0!</v>
      </c>
      <c r="Y28" s="40"/>
      <c r="Z28" s="12">
        <v>4</v>
      </c>
      <c r="AA28" s="12"/>
      <c r="AB28" s="12"/>
      <c r="AC28" s="12"/>
    </row>
    <row r="29" spans="1:29" ht="15.6">
      <c r="A29" s="5">
        <v>43191</v>
      </c>
      <c r="B29" s="6"/>
      <c r="C29" s="23"/>
      <c r="D29" s="23"/>
      <c r="E29" s="6"/>
      <c r="F29" s="6"/>
      <c r="G29" s="8"/>
      <c r="H29" s="28"/>
      <c r="I29" s="28"/>
      <c r="J29" s="28"/>
      <c r="K29" s="28"/>
      <c r="L29" s="28"/>
      <c r="M29" s="28"/>
      <c r="N29" s="8"/>
      <c r="O29" s="20"/>
      <c r="P29" s="10"/>
      <c r="Q29" s="33"/>
      <c r="R29" s="36"/>
      <c r="S29" s="34"/>
      <c r="T29" s="10"/>
      <c r="U29" s="33"/>
      <c r="V29" s="36"/>
      <c r="W29" s="38"/>
      <c r="X29" s="36" t="e">
        <f t="shared" si="0"/>
        <v>#DIV/0!</v>
      </c>
      <c r="Y29" s="40"/>
      <c r="Z29" s="12">
        <v>4</v>
      </c>
      <c r="AA29" s="12"/>
      <c r="AB29" s="12"/>
      <c r="AC29" s="12"/>
    </row>
    <row r="30" spans="1:29" ht="15.6">
      <c r="A30" s="5">
        <v>43221</v>
      </c>
      <c r="B30" s="6"/>
      <c r="C30" s="23"/>
      <c r="D30" s="23"/>
      <c r="E30" s="6"/>
      <c r="F30" s="6"/>
      <c r="G30" s="8"/>
      <c r="H30" s="28"/>
      <c r="I30" s="28"/>
      <c r="J30" s="28"/>
      <c r="K30" s="28"/>
      <c r="L30" s="28"/>
      <c r="M30" s="28"/>
      <c r="N30" s="8"/>
      <c r="O30" s="20"/>
      <c r="P30" s="10"/>
      <c r="Q30" s="33"/>
      <c r="R30" s="36"/>
      <c r="S30" s="34"/>
      <c r="T30" s="10"/>
      <c r="U30" s="33"/>
      <c r="V30" s="36"/>
      <c r="W30" s="38"/>
      <c r="X30" s="36" t="e">
        <f t="shared" si="0"/>
        <v>#DIV/0!</v>
      </c>
      <c r="Y30" s="40"/>
      <c r="Z30" s="12">
        <v>4</v>
      </c>
      <c r="AA30" s="12"/>
      <c r="AB30" s="12"/>
      <c r="AC30" s="12"/>
    </row>
    <row r="31" spans="1:29" ht="15.6">
      <c r="A31" s="5">
        <v>43252</v>
      </c>
      <c r="B31" s="6"/>
      <c r="C31" s="23"/>
      <c r="D31" s="23"/>
      <c r="E31" s="6"/>
      <c r="F31" s="6"/>
      <c r="G31" s="8"/>
      <c r="H31" s="28"/>
      <c r="I31" s="28"/>
      <c r="J31" s="28"/>
      <c r="K31" s="28"/>
      <c r="L31" s="28"/>
      <c r="M31" s="28"/>
      <c r="N31" s="8"/>
      <c r="O31" s="20"/>
      <c r="P31" s="10"/>
      <c r="Q31" s="33"/>
      <c r="R31" s="36"/>
      <c r="S31" s="34"/>
      <c r="T31" s="10"/>
      <c r="U31" s="33"/>
      <c r="V31" s="36"/>
      <c r="W31" s="38"/>
      <c r="X31" s="36" t="e">
        <f t="shared" si="0"/>
        <v>#DIV/0!</v>
      </c>
      <c r="Y31" s="40"/>
      <c r="Z31" s="12">
        <v>4</v>
      </c>
      <c r="AA31" s="12"/>
      <c r="AB31" s="12"/>
      <c r="AC31" s="12"/>
    </row>
    <row r="32" spans="1:29" ht="15.6">
      <c r="A32" s="5">
        <v>43282</v>
      </c>
      <c r="B32" s="6"/>
      <c r="C32" s="23"/>
      <c r="D32" s="23"/>
      <c r="E32" s="6"/>
      <c r="F32" s="6"/>
      <c r="G32" s="8"/>
      <c r="H32" s="28"/>
      <c r="I32" s="28"/>
      <c r="J32" s="28"/>
      <c r="K32" s="28"/>
      <c r="L32" s="28"/>
      <c r="M32" s="28"/>
      <c r="N32" s="8"/>
      <c r="O32" s="20"/>
      <c r="P32" s="10"/>
      <c r="Q32" s="33"/>
      <c r="R32" s="36"/>
      <c r="S32" s="34"/>
      <c r="T32" s="10"/>
      <c r="U32" s="33"/>
      <c r="V32" s="36"/>
      <c r="W32" s="38"/>
      <c r="X32" s="36" t="e">
        <f t="shared" si="0"/>
        <v>#DIV/0!</v>
      </c>
      <c r="Y32" s="40"/>
      <c r="Z32" s="12">
        <v>4</v>
      </c>
      <c r="AA32" s="12"/>
      <c r="AB32" s="12"/>
      <c r="AC32" s="12"/>
    </row>
    <row r="33" spans="1:29" ht="15.6">
      <c r="A33" s="5">
        <v>43313</v>
      </c>
      <c r="B33" s="6"/>
      <c r="C33" s="23"/>
      <c r="D33" s="23"/>
      <c r="E33" s="6"/>
      <c r="F33" s="6"/>
      <c r="G33" s="8"/>
      <c r="H33" s="28"/>
      <c r="I33" s="28"/>
      <c r="J33" s="28"/>
      <c r="K33" s="28"/>
      <c r="L33" s="28"/>
      <c r="M33" s="28"/>
      <c r="N33" s="8"/>
      <c r="O33" s="20"/>
      <c r="P33" s="10"/>
      <c r="Q33" s="33"/>
      <c r="R33" s="36"/>
      <c r="S33" s="34"/>
      <c r="T33" s="10"/>
      <c r="U33" s="33"/>
      <c r="V33" s="36"/>
      <c r="W33" s="38"/>
      <c r="X33" s="36" t="e">
        <f t="shared" si="0"/>
        <v>#DIV/0!</v>
      </c>
      <c r="Y33" s="40"/>
      <c r="Z33" s="12">
        <v>4</v>
      </c>
      <c r="AA33" s="12"/>
      <c r="AB33" s="12"/>
      <c r="AC33" s="12"/>
    </row>
    <row r="34" spans="1:29" ht="15.6">
      <c r="A34" s="5">
        <v>43344</v>
      </c>
      <c r="B34" s="6"/>
      <c r="C34" s="23"/>
      <c r="D34" s="23"/>
      <c r="E34" s="6"/>
      <c r="F34" s="6"/>
      <c r="H34" s="28"/>
      <c r="I34" s="28"/>
      <c r="J34" s="28"/>
      <c r="K34" s="28"/>
      <c r="L34" s="28"/>
      <c r="M34" s="28"/>
      <c r="O34" s="20"/>
      <c r="P34" s="10"/>
      <c r="Q34" s="33"/>
      <c r="R34" s="36"/>
      <c r="S34" s="34"/>
      <c r="T34" s="10"/>
      <c r="U34" s="33"/>
      <c r="V34" s="36"/>
      <c r="W34" s="38"/>
      <c r="X34" s="36" t="e">
        <f t="shared" si="0"/>
        <v>#DIV/0!</v>
      </c>
      <c r="Y34" s="41"/>
      <c r="Z34" s="1">
        <v>4</v>
      </c>
      <c r="AA34" s="1"/>
      <c r="AB34" s="1"/>
      <c r="AC34" s="1"/>
    </row>
    <row r="35" spans="1:29" ht="15.6">
      <c r="A35" s="5">
        <v>43374</v>
      </c>
      <c r="B35" s="6"/>
      <c r="C35" s="23"/>
      <c r="D35" s="23"/>
      <c r="E35" s="6"/>
      <c r="F35" s="6"/>
      <c r="H35" s="28"/>
      <c r="I35" s="28"/>
      <c r="J35" s="28"/>
      <c r="K35" s="28"/>
      <c r="L35" s="28"/>
      <c r="M35" s="28"/>
      <c r="O35" s="20"/>
      <c r="P35" s="10"/>
      <c r="Q35" s="33"/>
      <c r="R35" s="36"/>
      <c r="S35" s="34"/>
      <c r="T35" s="10"/>
      <c r="U35" s="33"/>
      <c r="V35" s="36"/>
      <c r="W35" s="38"/>
      <c r="X35" s="36" t="e">
        <f t="shared" si="0"/>
        <v>#DIV/0!</v>
      </c>
      <c r="Y35" s="41"/>
      <c r="Z35" s="1">
        <v>4</v>
      </c>
      <c r="AA35" s="1"/>
      <c r="AB35" s="1"/>
      <c r="AC35" s="1"/>
    </row>
    <row r="36" spans="1:29">
      <c r="A36" s="5">
        <v>43405</v>
      </c>
      <c r="B36" s="6"/>
      <c r="C36" s="23"/>
      <c r="D36" s="23"/>
      <c r="E36" s="6"/>
      <c r="F36" s="6"/>
      <c r="H36" s="29"/>
      <c r="I36" s="29"/>
      <c r="J36" s="29"/>
      <c r="K36" s="29"/>
      <c r="L36" s="29"/>
      <c r="M36" s="29"/>
      <c r="O36" s="20"/>
      <c r="P36" s="10"/>
      <c r="Q36" s="33"/>
      <c r="R36" s="36"/>
      <c r="S36" s="34"/>
      <c r="T36" s="10"/>
      <c r="U36" s="33"/>
      <c r="V36" s="36"/>
      <c r="W36" s="38"/>
      <c r="X36" s="36" t="e">
        <f t="shared" si="0"/>
        <v>#DIV/0!</v>
      </c>
      <c r="Y36" s="41"/>
      <c r="Z36" s="1">
        <v>4</v>
      </c>
      <c r="AA36" s="1"/>
      <c r="AB36" s="1"/>
      <c r="AC36" s="1"/>
    </row>
    <row r="37" spans="1:29">
      <c r="A37" s="5">
        <v>43435</v>
      </c>
      <c r="B37" s="6"/>
      <c r="C37" s="23"/>
      <c r="D37" s="23"/>
      <c r="E37" s="6"/>
      <c r="F37" s="6"/>
      <c r="H37" s="29"/>
      <c r="I37" s="29"/>
      <c r="J37" s="29"/>
      <c r="K37" s="29"/>
      <c r="L37" s="29"/>
      <c r="M37" s="29"/>
      <c r="O37" s="20"/>
      <c r="P37" s="10"/>
      <c r="Q37" s="33"/>
      <c r="R37" s="36"/>
      <c r="S37" s="34"/>
      <c r="T37" s="10"/>
      <c r="U37" s="33"/>
      <c r="V37" s="36"/>
      <c r="W37" s="38"/>
      <c r="X37" s="36" t="e">
        <f t="shared" si="0"/>
        <v>#DIV/0!</v>
      </c>
      <c r="Y37" s="41"/>
      <c r="Z37" s="1">
        <v>4</v>
      </c>
      <c r="AA37" s="1"/>
      <c r="AB37" s="1"/>
      <c r="AC37" s="1"/>
    </row>
    <row r="38" spans="1:29">
      <c r="A38" s="5">
        <v>43466</v>
      </c>
      <c r="B38" s="15"/>
      <c r="C38" s="23"/>
      <c r="D38" s="23"/>
      <c r="E38" s="15"/>
      <c r="F38" s="15"/>
      <c r="H38" s="29"/>
      <c r="I38" s="29"/>
      <c r="J38" s="29"/>
      <c r="K38" s="29"/>
      <c r="L38" s="29"/>
      <c r="M38" s="29"/>
      <c r="O38" s="20"/>
      <c r="P38" s="10"/>
      <c r="Q38" s="33"/>
      <c r="R38" s="36"/>
      <c r="S38" s="34"/>
      <c r="T38" s="10"/>
      <c r="U38" s="33"/>
      <c r="V38" s="36"/>
      <c r="W38" s="38"/>
      <c r="X38" s="36" t="e">
        <f t="shared" si="0"/>
        <v>#DIV/0!</v>
      </c>
      <c r="Y38" s="41"/>
      <c r="Z38" s="1"/>
      <c r="AA38" s="1">
        <v>3.5</v>
      </c>
      <c r="AB38" s="1"/>
      <c r="AC38" s="1"/>
    </row>
    <row r="39" spans="1:29">
      <c r="A39" s="5">
        <v>43497</v>
      </c>
      <c r="B39" s="6"/>
      <c r="C39" s="23"/>
      <c r="D39" s="23"/>
      <c r="E39" s="6"/>
      <c r="F39" s="6"/>
      <c r="H39" s="29"/>
      <c r="I39" s="29"/>
      <c r="J39" s="29"/>
      <c r="K39" s="29"/>
      <c r="L39" s="29"/>
      <c r="M39" s="29"/>
      <c r="O39" s="20"/>
      <c r="P39" s="10"/>
      <c r="Q39" s="33"/>
      <c r="R39" s="36"/>
      <c r="S39" s="34"/>
      <c r="T39" s="10"/>
      <c r="U39" s="33"/>
      <c r="V39" s="36"/>
      <c r="W39" s="38"/>
      <c r="X39" s="36" t="e">
        <f t="shared" si="0"/>
        <v>#DIV/0!</v>
      </c>
      <c r="Y39" s="41"/>
      <c r="Z39" s="1"/>
      <c r="AA39" s="1">
        <v>3.5</v>
      </c>
      <c r="AB39" s="1"/>
      <c r="AC39" s="1"/>
    </row>
    <row r="40" spans="1:29">
      <c r="A40" s="5">
        <v>43525</v>
      </c>
      <c r="B40" s="6"/>
      <c r="C40" s="23"/>
      <c r="D40" s="23"/>
      <c r="E40" s="6"/>
      <c r="F40" s="6"/>
      <c r="H40" s="29"/>
      <c r="I40" s="29"/>
      <c r="J40" s="29"/>
      <c r="K40" s="29"/>
      <c r="L40" s="29"/>
      <c r="M40" s="29"/>
      <c r="O40" s="20"/>
      <c r="P40" s="10"/>
      <c r="Q40" s="33"/>
      <c r="R40" s="36"/>
      <c r="S40" s="34"/>
      <c r="T40" s="10"/>
      <c r="U40" s="33"/>
      <c r="V40" s="36"/>
      <c r="W40" s="38"/>
      <c r="X40" s="36" t="e">
        <f t="shared" si="0"/>
        <v>#DIV/0!</v>
      </c>
      <c r="Y40" s="41"/>
      <c r="Z40" s="1"/>
      <c r="AA40" s="1">
        <v>3.5</v>
      </c>
      <c r="AB40" s="1"/>
      <c r="AC40" s="1"/>
    </row>
    <row r="41" spans="1:29">
      <c r="A41" s="5">
        <v>43556</v>
      </c>
      <c r="B41" s="6"/>
      <c r="C41" s="23"/>
      <c r="D41" s="23"/>
      <c r="E41" s="6"/>
      <c r="F41" s="6"/>
      <c r="H41" s="29"/>
      <c r="I41" s="29"/>
      <c r="J41" s="29"/>
      <c r="K41" s="29"/>
      <c r="L41" s="29"/>
      <c r="M41" s="29"/>
      <c r="O41" s="20"/>
      <c r="P41" s="10"/>
      <c r="Q41" s="33"/>
      <c r="R41" s="36"/>
      <c r="S41" s="34"/>
      <c r="T41" s="10"/>
      <c r="U41" s="33"/>
      <c r="V41" s="36"/>
      <c r="W41" s="38"/>
      <c r="X41" s="36" t="e">
        <f t="shared" si="0"/>
        <v>#DIV/0!</v>
      </c>
      <c r="Y41" s="41"/>
      <c r="Z41" s="1"/>
      <c r="AA41" s="1">
        <v>3.5</v>
      </c>
      <c r="AB41" s="1"/>
      <c r="AC41" s="1"/>
    </row>
    <row r="42" spans="1:29">
      <c r="A42" s="5">
        <v>43586</v>
      </c>
      <c r="B42" s="6"/>
      <c r="C42" s="23"/>
      <c r="D42" s="23"/>
      <c r="E42" s="6"/>
      <c r="F42" s="6"/>
      <c r="H42" s="29"/>
      <c r="I42" s="29"/>
      <c r="J42" s="29"/>
      <c r="K42" s="29"/>
      <c r="L42" s="29"/>
      <c r="M42" s="29"/>
      <c r="O42" s="20"/>
      <c r="P42" s="10"/>
      <c r="Q42" s="33"/>
      <c r="R42" s="36"/>
      <c r="S42" s="34"/>
      <c r="T42" s="10"/>
      <c r="U42" s="33"/>
      <c r="V42" s="36"/>
      <c r="W42" s="38"/>
      <c r="X42" s="36" t="e">
        <f t="shared" si="0"/>
        <v>#DIV/0!</v>
      </c>
      <c r="Y42" s="41"/>
      <c r="Z42" s="1"/>
      <c r="AA42" s="1">
        <v>3.5</v>
      </c>
      <c r="AB42" s="1"/>
      <c r="AC42" s="1"/>
    </row>
    <row r="43" spans="1:29">
      <c r="A43" s="5">
        <v>43617</v>
      </c>
      <c r="B43" s="6"/>
      <c r="C43" s="23"/>
      <c r="D43" s="23"/>
      <c r="E43" s="6"/>
      <c r="F43" s="6"/>
      <c r="H43" s="29"/>
      <c r="I43" s="29"/>
      <c r="J43" s="29"/>
      <c r="K43" s="29"/>
      <c r="L43" s="29"/>
      <c r="M43" s="29"/>
      <c r="O43" s="20"/>
      <c r="P43" s="10"/>
      <c r="Q43" s="33"/>
      <c r="R43" s="36"/>
      <c r="S43" s="34"/>
      <c r="T43" s="10"/>
      <c r="U43" s="33"/>
      <c r="V43" s="36"/>
      <c r="W43" s="38"/>
      <c r="X43" s="36" t="e">
        <f t="shared" si="0"/>
        <v>#DIV/0!</v>
      </c>
      <c r="Y43" s="41"/>
      <c r="Z43" s="1"/>
      <c r="AA43" s="1">
        <v>3.5</v>
      </c>
      <c r="AB43" s="1"/>
      <c r="AC43" s="1"/>
    </row>
    <row r="44" spans="1:29">
      <c r="A44" s="5">
        <v>43647</v>
      </c>
      <c r="B44" s="6"/>
      <c r="C44" s="23"/>
      <c r="D44" s="23"/>
      <c r="E44" s="6"/>
      <c r="F44" s="6"/>
      <c r="H44" s="29"/>
      <c r="I44" s="29"/>
      <c r="J44" s="29"/>
      <c r="K44" s="29"/>
      <c r="L44" s="29"/>
      <c r="M44" s="29"/>
      <c r="O44" s="20"/>
      <c r="P44" s="10"/>
      <c r="Q44" s="33"/>
      <c r="R44" s="36"/>
      <c r="S44" s="34"/>
      <c r="T44" s="10"/>
      <c r="U44" s="33"/>
      <c r="V44" s="36"/>
      <c r="W44" s="38"/>
      <c r="X44" s="36" t="e">
        <f t="shared" si="0"/>
        <v>#DIV/0!</v>
      </c>
      <c r="Y44" s="41"/>
      <c r="Z44" s="1"/>
      <c r="AA44" s="1">
        <v>3.5</v>
      </c>
      <c r="AB44" s="1"/>
      <c r="AC44" s="1"/>
    </row>
    <row r="45" spans="1:29">
      <c r="A45" s="5">
        <v>43678</v>
      </c>
      <c r="B45" s="6"/>
      <c r="C45" s="23"/>
      <c r="D45" s="23"/>
      <c r="E45" s="6"/>
      <c r="F45" s="6"/>
      <c r="H45" s="29"/>
      <c r="I45" s="29"/>
      <c r="J45" s="29"/>
      <c r="K45" s="29"/>
      <c r="L45" s="29"/>
      <c r="M45" s="29"/>
      <c r="O45" s="20"/>
      <c r="P45" s="10"/>
      <c r="Q45" s="33"/>
      <c r="R45" s="36"/>
      <c r="S45" s="34"/>
      <c r="T45" s="10"/>
      <c r="U45" s="33"/>
      <c r="V45" s="36"/>
      <c r="W45" s="38"/>
      <c r="X45" s="36" t="e">
        <f t="shared" si="0"/>
        <v>#DIV/0!</v>
      </c>
      <c r="Y45" s="41"/>
      <c r="Z45" s="1"/>
      <c r="AA45" s="1">
        <v>3.5</v>
      </c>
      <c r="AB45" s="1"/>
      <c r="AC45" s="1"/>
    </row>
    <row r="46" spans="1:29">
      <c r="A46" s="5">
        <v>43709</v>
      </c>
      <c r="B46" s="6"/>
      <c r="C46" s="23"/>
      <c r="D46" s="23"/>
      <c r="E46" s="6"/>
      <c r="F46" s="6"/>
      <c r="H46" s="29"/>
      <c r="I46" s="29"/>
      <c r="J46" s="29"/>
      <c r="K46" s="29"/>
      <c r="L46" s="29"/>
      <c r="M46" s="29"/>
      <c r="O46" s="20"/>
      <c r="P46" s="10"/>
      <c r="Q46" s="33"/>
      <c r="R46" s="36"/>
      <c r="S46" s="34"/>
      <c r="T46" s="10"/>
      <c r="U46" s="33"/>
      <c r="V46" s="36"/>
      <c r="W46" s="38"/>
      <c r="X46" s="36" t="e">
        <f t="shared" si="0"/>
        <v>#DIV/0!</v>
      </c>
      <c r="Y46" s="41"/>
      <c r="Z46" s="1"/>
      <c r="AA46" s="1">
        <v>3.5</v>
      </c>
      <c r="AB46" s="1"/>
      <c r="AC46" s="1"/>
    </row>
    <row r="47" spans="1:29">
      <c r="A47" s="5">
        <v>43739</v>
      </c>
      <c r="B47" s="6"/>
      <c r="C47" s="23"/>
      <c r="D47" s="23"/>
      <c r="E47" s="6"/>
      <c r="F47" s="6"/>
      <c r="H47" s="29"/>
      <c r="I47" s="29"/>
      <c r="J47" s="29"/>
      <c r="K47" s="29"/>
      <c r="L47" s="29"/>
      <c r="M47" s="29"/>
      <c r="O47" s="20"/>
      <c r="P47" s="10"/>
      <c r="Q47" s="33"/>
      <c r="R47" s="36"/>
      <c r="S47" s="34"/>
      <c r="T47" s="10"/>
      <c r="U47" s="33"/>
      <c r="V47" s="36"/>
      <c r="W47" s="38"/>
      <c r="X47" s="36" t="e">
        <f t="shared" si="0"/>
        <v>#DIV/0!</v>
      </c>
      <c r="Y47" s="41"/>
      <c r="Z47" s="1"/>
      <c r="AA47" s="1">
        <v>3.5</v>
      </c>
      <c r="AB47" s="1"/>
      <c r="AC47" s="1"/>
    </row>
    <row r="48" spans="1:29">
      <c r="A48" s="5">
        <v>43770</v>
      </c>
      <c r="B48" s="6"/>
      <c r="C48" s="23"/>
      <c r="D48" s="23"/>
      <c r="E48" s="6"/>
      <c r="F48" s="6"/>
      <c r="H48" s="29"/>
      <c r="I48" s="29"/>
      <c r="J48" s="29"/>
      <c r="K48" s="29"/>
      <c r="L48" s="29"/>
      <c r="M48" s="29"/>
      <c r="O48" s="20"/>
      <c r="P48" s="10"/>
      <c r="Q48" s="33"/>
      <c r="R48" s="36"/>
      <c r="S48" s="34"/>
      <c r="T48" s="10"/>
      <c r="U48" s="33"/>
      <c r="V48" s="36"/>
      <c r="W48" s="38"/>
      <c r="X48" s="36" t="e">
        <f t="shared" si="0"/>
        <v>#DIV/0!</v>
      </c>
      <c r="Y48" s="41"/>
      <c r="Z48" s="1"/>
      <c r="AA48" s="1">
        <v>3.5</v>
      </c>
      <c r="AB48" s="1"/>
      <c r="AC48" s="1"/>
    </row>
    <row r="49" spans="1:29">
      <c r="A49" s="5">
        <v>43800</v>
      </c>
      <c r="B49" s="6"/>
      <c r="C49" s="23"/>
      <c r="D49" s="23"/>
      <c r="E49" s="6"/>
      <c r="F49" s="6"/>
      <c r="H49" s="29"/>
      <c r="I49" s="29"/>
      <c r="J49" s="29"/>
      <c r="K49" s="29"/>
      <c r="L49" s="29"/>
      <c r="M49" s="29"/>
      <c r="O49" s="20"/>
      <c r="P49" s="10"/>
      <c r="Q49" s="33"/>
      <c r="R49" s="36"/>
      <c r="S49" s="34"/>
      <c r="T49" s="10"/>
      <c r="U49" s="33"/>
      <c r="V49" s="36"/>
      <c r="W49" s="38"/>
      <c r="X49" s="36" t="e">
        <f t="shared" si="0"/>
        <v>#DIV/0!</v>
      </c>
      <c r="Y49" s="41"/>
      <c r="Z49" s="1"/>
      <c r="AA49" s="1">
        <v>3.5</v>
      </c>
      <c r="AB49" s="1"/>
      <c r="AC49" s="1"/>
    </row>
    <row r="50" spans="1:29">
      <c r="A50" s="5">
        <v>43831</v>
      </c>
      <c r="B50" s="6"/>
      <c r="C50" s="23"/>
      <c r="D50" s="23"/>
      <c r="E50" s="6"/>
      <c r="F50" s="6"/>
      <c r="H50" s="29"/>
      <c r="I50" s="29"/>
      <c r="J50" s="29"/>
      <c r="K50" s="29"/>
      <c r="L50" s="29"/>
      <c r="M50" s="29"/>
      <c r="O50" s="20"/>
      <c r="P50" s="10"/>
      <c r="Q50" s="33"/>
      <c r="R50" s="36"/>
      <c r="S50" s="34"/>
      <c r="T50" s="10"/>
      <c r="U50" s="33"/>
      <c r="V50" s="36"/>
      <c r="W50" s="38"/>
      <c r="X50" s="36" t="e">
        <f t="shared" si="0"/>
        <v>#DIV/0!</v>
      </c>
      <c r="Y50" s="41"/>
      <c r="Z50" s="1"/>
      <c r="AA50" s="1"/>
      <c r="AB50" s="1">
        <v>3</v>
      </c>
      <c r="AC50" s="1"/>
    </row>
    <row r="51" spans="1:29">
      <c r="A51" s="5">
        <v>43862</v>
      </c>
      <c r="B51" s="6"/>
      <c r="C51" s="23"/>
      <c r="D51" s="23"/>
      <c r="E51" s="6"/>
      <c r="F51" s="6"/>
      <c r="H51" s="29"/>
      <c r="I51" s="29"/>
      <c r="J51" s="29"/>
      <c r="K51" s="29"/>
      <c r="L51" s="29"/>
      <c r="M51" s="29"/>
      <c r="O51" s="20"/>
      <c r="P51" s="10"/>
      <c r="Q51" s="33"/>
      <c r="R51" s="36"/>
      <c r="S51" s="34"/>
      <c r="T51" s="10"/>
      <c r="U51" s="33"/>
      <c r="V51" s="36"/>
      <c r="W51" s="38"/>
      <c r="X51" s="36" t="e">
        <f t="shared" si="0"/>
        <v>#DIV/0!</v>
      </c>
      <c r="Y51" s="41"/>
      <c r="Z51" s="1"/>
      <c r="AA51" s="1"/>
      <c r="AB51" s="1">
        <v>3</v>
      </c>
      <c r="AC51" s="1"/>
    </row>
    <row r="52" spans="1:29">
      <c r="A52" s="5">
        <v>43891</v>
      </c>
      <c r="B52" s="6"/>
      <c r="C52" s="23"/>
      <c r="D52" s="23"/>
      <c r="E52" s="6"/>
      <c r="F52" s="6"/>
      <c r="H52" s="29"/>
      <c r="I52" s="29"/>
      <c r="J52" s="29"/>
      <c r="K52" s="29"/>
      <c r="L52" s="29"/>
      <c r="M52" s="29"/>
      <c r="O52" s="20"/>
      <c r="P52" s="10"/>
      <c r="Q52" s="33"/>
      <c r="R52" s="36"/>
      <c r="S52" s="34"/>
      <c r="T52" s="10"/>
      <c r="U52" s="33"/>
      <c r="V52" s="36"/>
      <c r="W52" s="38"/>
      <c r="X52" s="36" t="e">
        <f t="shared" si="0"/>
        <v>#DIV/0!</v>
      </c>
      <c r="Y52" s="41"/>
      <c r="Z52" s="1"/>
      <c r="AA52" s="1"/>
      <c r="AB52" s="1">
        <v>3</v>
      </c>
      <c r="AC52" s="1"/>
    </row>
    <row r="53" spans="1:29">
      <c r="A53" s="5">
        <v>43922</v>
      </c>
      <c r="B53" s="6">
        <v>4322</v>
      </c>
      <c r="C53" s="23">
        <f t="shared" ref="C53:C59" si="1">B53*0.8</f>
        <v>3457.6000000000004</v>
      </c>
      <c r="D53" s="23">
        <f t="shared" ref="D53:D59" si="2">B53*0.2</f>
        <v>864.40000000000009</v>
      </c>
      <c r="E53" s="6">
        <v>0</v>
      </c>
      <c r="F53" s="6">
        <v>0</v>
      </c>
      <c r="H53" s="29"/>
      <c r="I53" s="29"/>
      <c r="J53" s="29"/>
      <c r="K53" s="29"/>
      <c r="L53" s="29"/>
      <c r="M53" s="29"/>
      <c r="O53" s="20">
        <f t="shared" ref="O53:O59" si="3">SUM(C53:F53)</f>
        <v>4322</v>
      </c>
      <c r="P53" s="10">
        <f t="shared" ref="P53:P59" si="4">SUM(O42:O53)</f>
        <v>4322</v>
      </c>
      <c r="Q53" s="33">
        <f t="shared" ref="Q53:Q59" si="5">SUM(H42:I53)</f>
        <v>0</v>
      </c>
      <c r="R53" s="36">
        <f t="shared" ref="R53:R59" si="6">(Q53*1000000)/P53</f>
        <v>0</v>
      </c>
      <c r="S53" s="34">
        <f t="shared" ref="S53:S59" si="7">SUM(C53,E53:F53)</f>
        <v>3457.6000000000004</v>
      </c>
      <c r="T53" s="10">
        <f t="shared" ref="T53:T59" si="8">SUM(S42:S53)</f>
        <v>3457.6000000000004</v>
      </c>
      <c r="U53" s="33">
        <f t="shared" ref="U53:U59" si="9">SUM(H42:I53)</f>
        <v>0</v>
      </c>
      <c r="V53" s="36">
        <f t="shared" ref="V53:V59" si="10">(U53*1000000)/T53</f>
        <v>0</v>
      </c>
      <c r="W53" s="38">
        <f t="shared" ref="W53:W59" si="11">SUM(H42:H53)</f>
        <v>0</v>
      </c>
      <c r="X53" s="36">
        <f t="shared" si="0"/>
        <v>0</v>
      </c>
      <c r="Y53" s="41"/>
      <c r="Z53" s="1"/>
      <c r="AA53" s="1"/>
      <c r="AB53" s="1">
        <v>3</v>
      </c>
      <c r="AC53" s="1"/>
    </row>
    <row r="54" spans="1:29">
      <c r="A54" s="5">
        <v>43952</v>
      </c>
      <c r="B54" s="6">
        <v>4397</v>
      </c>
      <c r="C54" s="23">
        <f t="shared" si="1"/>
        <v>3517.6000000000004</v>
      </c>
      <c r="D54" s="23">
        <f t="shared" si="2"/>
        <v>879.40000000000009</v>
      </c>
      <c r="E54" s="6">
        <v>408</v>
      </c>
      <c r="F54" s="6">
        <v>0</v>
      </c>
      <c r="H54" s="29"/>
      <c r="I54" s="29"/>
      <c r="J54" s="29"/>
      <c r="K54" s="29"/>
      <c r="L54" s="29"/>
      <c r="M54" s="29"/>
      <c r="O54" s="20">
        <f t="shared" si="3"/>
        <v>4805</v>
      </c>
      <c r="P54" s="10">
        <f t="shared" si="4"/>
        <v>9127</v>
      </c>
      <c r="Q54" s="33">
        <f t="shared" si="5"/>
        <v>0</v>
      </c>
      <c r="R54" s="36">
        <f t="shared" si="6"/>
        <v>0</v>
      </c>
      <c r="S54" s="34">
        <f t="shared" si="7"/>
        <v>3925.6000000000004</v>
      </c>
      <c r="T54" s="10">
        <f t="shared" si="8"/>
        <v>7383.2000000000007</v>
      </c>
      <c r="U54" s="33">
        <f t="shared" si="9"/>
        <v>0</v>
      </c>
      <c r="V54" s="36">
        <f t="shared" si="10"/>
        <v>0</v>
      </c>
      <c r="W54" s="38">
        <f t="shared" si="11"/>
        <v>0</v>
      </c>
      <c r="X54" s="36">
        <f t="shared" si="0"/>
        <v>0</v>
      </c>
      <c r="Y54" s="41"/>
      <c r="Z54" s="1"/>
      <c r="AA54" s="1"/>
      <c r="AB54" s="1">
        <v>3</v>
      </c>
      <c r="AC54" s="1"/>
    </row>
    <row r="55" spans="1:29">
      <c r="A55" s="5">
        <v>43983</v>
      </c>
      <c r="B55" s="6">
        <v>6856</v>
      </c>
      <c r="C55" s="23">
        <f t="shared" si="1"/>
        <v>5484.8</v>
      </c>
      <c r="D55" s="23">
        <f t="shared" si="2"/>
        <v>1371.2</v>
      </c>
      <c r="E55" s="6">
        <v>2108</v>
      </c>
      <c r="F55" s="6">
        <v>0</v>
      </c>
      <c r="H55" s="29"/>
      <c r="I55" s="29"/>
      <c r="J55" s="29"/>
      <c r="K55" s="29"/>
      <c r="L55" s="29"/>
      <c r="M55" s="29"/>
      <c r="O55" s="20">
        <f t="shared" si="3"/>
        <v>8964</v>
      </c>
      <c r="P55" s="10">
        <f t="shared" si="4"/>
        <v>18091</v>
      </c>
      <c r="Q55" s="33">
        <f t="shared" si="5"/>
        <v>0</v>
      </c>
      <c r="R55" s="36">
        <f t="shared" si="6"/>
        <v>0</v>
      </c>
      <c r="S55" s="34">
        <f t="shared" si="7"/>
        <v>7592.8</v>
      </c>
      <c r="T55" s="10">
        <f t="shared" si="8"/>
        <v>14976</v>
      </c>
      <c r="U55" s="33">
        <f t="shared" si="9"/>
        <v>0</v>
      </c>
      <c r="V55" s="36">
        <f t="shared" si="10"/>
        <v>0</v>
      </c>
      <c r="W55" s="38">
        <f t="shared" si="11"/>
        <v>0</v>
      </c>
      <c r="X55" s="36">
        <f t="shared" si="0"/>
        <v>0</v>
      </c>
      <c r="Y55" s="41"/>
      <c r="Z55" s="1"/>
      <c r="AA55" s="1"/>
      <c r="AB55" s="1">
        <v>3</v>
      </c>
      <c r="AC55" s="1"/>
    </row>
    <row r="56" spans="1:29">
      <c r="A56" s="5">
        <v>44013</v>
      </c>
      <c r="B56" s="6">
        <v>2942</v>
      </c>
      <c r="C56" s="23">
        <f t="shared" si="1"/>
        <v>2353.6</v>
      </c>
      <c r="D56" s="23">
        <f t="shared" si="2"/>
        <v>588.4</v>
      </c>
      <c r="E56" s="6">
        <v>218</v>
      </c>
      <c r="F56" s="6">
        <v>0</v>
      </c>
      <c r="H56" s="29"/>
      <c r="I56" s="29"/>
      <c r="J56" s="29"/>
      <c r="K56" s="29"/>
      <c r="L56" s="29"/>
      <c r="M56" s="29"/>
      <c r="O56" s="20">
        <f t="shared" si="3"/>
        <v>3160</v>
      </c>
      <c r="P56" s="10">
        <f t="shared" si="4"/>
        <v>21251</v>
      </c>
      <c r="Q56" s="33">
        <f t="shared" si="5"/>
        <v>0</v>
      </c>
      <c r="R56" s="36">
        <f t="shared" si="6"/>
        <v>0</v>
      </c>
      <c r="S56" s="34">
        <f t="shared" si="7"/>
        <v>2571.6</v>
      </c>
      <c r="T56" s="10">
        <f t="shared" si="8"/>
        <v>17547.599999999999</v>
      </c>
      <c r="U56" s="33">
        <f t="shared" si="9"/>
        <v>0</v>
      </c>
      <c r="V56" s="36">
        <f t="shared" si="10"/>
        <v>0</v>
      </c>
      <c r="W56" s="38">
        <f t="shared" si="11"/>
        <v>0</v>
      </c>
      <c r="X56" s="36">
        <f t="shared" si="0"/>
        <v>0</v>
      </c>
      <c r="Y56" s="41"/>
      <c r="Z56" s="1"/>
      <c r="AA56" s="1"/>
      <c r="AB56" s="1">
        <v>3</v>
      </c>
      <c r="AC56" s="1"/>
    </row>
    <row r="57" spans="1:29">
      <c r="A57" s="5">
        <v>44044</v>
      </c>
      <c r="B57" s="6"/>
      <c r="C57" s="23">
        <f t="shared" si="1"/>
        <v>0</v>
      </c>
      <c r="D57" s="23">
        <f t="shared" si="2"/>
        <v>0</v>
      </c>
      <c r="E57" s="6"/>
      <c r="F57" s="6"/>
      <c r="H57" s="29"/>
      <c r="I57" s="29"/>
      <c r="J57" s="29"/>
      <c r="K57" s="29"/>
      <c r="L57" s="29"/>
      <c r="M57" s="29"/>
      <c r="O57" s="20">
        <f t="shared" si="3"/>
        <v>0</v>
      </c>
      <c r="P57" s="10">
        <f t="shared" si="4"/>
        <v>21251</v>
      </c>
      <c r="Q57" s="33">
        <f t="shared" si="5"/>
        <v>0</v>
      </c>
      <c r="R57" s="36">
        <f t="shared" si="6"/>
        <v>0</v>
      </c>
      <c r="S57" s="34">
        <f t="shared" si="7"/>
        <v>0</v>
      </c>
      <c r="T57" s="10">
        <f t="shared" si="8"/>
        <v>17547.599999999999</v>
      </c>
      <c r="U57" s="33">
        <f t="shared" si="9"/>
        <v>0</v>
      </c>
      <c r="V57" s="36">
        <f t="shared" si="10"/>
        <v>0</v>
      </c>
      <c r="W57" s="38">
        <f t="shared" si="11"/>
        <v>0</v>
      </c>
      <c r="X57" s="36">
        <f t="shared" si="0"/>
        <v>0</v>
      </c>
      <c r="Y57" s="41"/>
      <c r="Z57" s="1"/>
      <c r="AA57" s="1"/>
      <c r="AB57" s="1">
        <v>3</v>
      </c>
      <c r="AC57" s="1"/>
    </row>
    <row r="58" spans="1:29">
      <c r="A58" s="5">
        <v>44075</v>
      </c>
      <c r="B58" s="6">
        <v>6289</v>
      </c>
      <c r="C58" s="21">
        <f t="shared" si="1"/>
        <v>5031.2000000000007</v>
      </c>
      <c r="D58" s="21">
        <f t="shared" si="2"/>
        <v>1257.8000000000002</v>
      </c>
      <c r="E58" s="6">
        <v>1540</v>
      </c>
      <c r="F58" s="6">
        <v>0</v>
      </c>
      <c r="H58" s="43">
        <v>1</v>
      </c>
      <c r="I58" s="29"/>
      <c r="J58" s="29"/>
      <c r="K58" s="29"/>
      <c r="L58" s="29"/>
      <c r="M58" s="29"/>
      <c r="O58" s="20">
        <f t="shared" si="3"/>
        <v>7829.0000000000009</v>
      </c>
      <c r="P58" s="10">
        <f t="shared" si="4"/>
        <v>29080</v>
      </c>
      <c r="Q58" s="33">
        <f t="shared" si="5"/>
        <v>1</v>
      </c>
      <c r="R58" s="36">
        <f t="shared" si="6"/>
        <v>34.3878954607978</v>
      </c>
      <c r="S58" s="34">
        <f t="shared" si="7"/>
        <v>6571.2000000000007</v>
      </c>
      <c r="T58" s="10">
        <f t="shared" si="8"/>
        <v>24118.799999999999</v>
      </c>
      <c r="U58" s="33">
        <f t="shared" si="9"/>
        <v>1</v>
      </c>
      <c r="V58" s="36">
        <f t="shared" si="10"/>
        <v>41.46143257541835</v>
      </c>
      <c r="W58" s="38">
        <f t="shared" si="11"/>
        <v>1</v>
      </c>
      <c r="X58" s="36">
        <f t="shared" si="0"/>
        <v>3.4387895460797799</v>
      </c>
      <c r="Y58" s="41"/>
      <c r="Z58" s="1"/>
      <c r="AA58" s="1"/>
      <c r="AB58" s="1">
        <v>3</v>
      </c>
      <c r="AC58" s="1"/>
    </row>
    <row r="59" spans="1:29">
      <c r="A59" s="5">
        <v>44105</v>
      </c>
      <c r="B59" s="6">
        <v>6380</v>
      </c>
      <c r="C59" s="21">
        <f t="shared" si="1"/>
        <v>5104</v>
      </c>
      <c r="D59" s="21">
        <f t="shared" si="2"/>
        <v>1276</v>
      </c>
      <c r="E59" s="6">
        <v>1582</v>
      </c>
      <c r="F59" s="6">
        <v>0</v>
      </c>
      <c r="H59" s="43"/>
      <c r="I59" s="29"/>
      <c r="J59" s="29"/>
      <c r="K59" s="29"/>
      <c r="L59" s="29">
        <v>1</v>
      </c>
      <c r="M59" s="29"/>
      <c r="O59" s="20">
        <f t="shared" si="3"/>
        <v>7962</v>
      </c>
      <c r="P59" s="10">
        <f t="shared" si="4"/>
        <v>37042</v>
      </c>
      <c r="Q59" s="33">
        <f t="shared" si="5"/>
        <v>1</v>
      </c>
      <c r="R59" s="36">
        <f t="shared" si="6"/>
        <v>26.996382484747045</v>
      </c>
      <c r="S59" s="34">
        <f t="shared" si="7"/>
        <v>6686</v>
      </c>
      <c r="T59" s="10">
        <f t="shared" si="8"/>
        <v>30804.799999999999</v>
      </c>
      <c r="U59" s="33">
        <f t="shared" si="9"/>
        <v>1</v>
      </c>
      <c r="V59" s="36">
        <f t="shared" si="10"/>
        <v>32.462473380771826</v>
      </c>
      <c r="W59" s="38">
        <f t="shared" si="11"/>
        <v>1</v>
      </c>
      <c r="X59" s="36">
        <f t="shared" si="0"/>
        <v>2.6996382484747046</v>
      </c>
      <c r="Y59" s="41"/>
      <c r="Z59" s="1"/>
      <c r="AA59" s="1"/>
      <c r="AB59" s="1">
        <v>3</v>
      </c>
      <c r="AC59" s="1"/>
    </row>
    <row r="60" spans="1:29">
      <c r="A60" s="5">
        <v>44136</v>
      </c>
      <c r="B60" s="6">
        <v>6711</v>
      </c>
      <c r="C60" s="21">
        <f>B60*0.8</f>
        <v>5368.8</v>
      </c>
      <c r="D60" s="21">
        <f>B60*0.2</f>
        <v>1342.2</v>
      </c>
      <c r="E60" s="6">
        <v>2025</v>
      </c>
      <c r="F60" s="6">
        <v>0</v>
      </c>
      <c r="H60" s="43"/>
      <c r="I60" s="29"/>
      <c r="J60" s="29"/>
      <c r="K60" s="29"/>
      <c r="L60" s="29"/>
      <c r="M60" s="29"/>
      <c r="O60" s="20">
        <f>SUM(C60:F60)</f>
        <v>8736</v>
      </c>
      <c r="P60" s="10">
        <f>SUM(O49:O60)</f>
        <v>45778</v>
      </c>
      <c r="Q60" s="33">
        <f>SUM(H49:I60)</f>
        <v>1</v>
      </c>
      <c r="R60" s="36">
        <f>(Q60*1000000)/P60</f>
        <v>21.844554152649746</v>
      </c>
      <c r="S60" s="34">
        <f>SUM(C60,E60:F60)</f>
        <v>7393.8</v>
      </c>
      <c r="T60" s="10">
        <f>SUM(S49:S60)</f>
        <v>38198.6</v>
      </c>
      <c r="U60" s="33">
        <f>SUM(H49:I60)</f>
        <v>1</v>
      </c>
      <c r="V60" s="36">
        <f>(U60*1000000)/T60</f>
        <v>26.178969909891986</v>
      </c>
      <c r="W60" s="38">
        <f>SUM(H49:H60)</f>
        <v>1</v>
      </c>
      <c r="X60" s="36">
        <f>(W60*100000)/P60</f>
        <v>2.1844554152649742</v>
      </c>
      <c r="Y60" s="41"/>
      <c r="Z60" s="1"/>
      <c r="AA60" s="1"/>
      <c r="AB60" s="1">
        <v>3</v>
      </c>
      <c r="AC60" s="1"/>
    </row>
    <row r="61" spans="1:29">
      <c r="A61" s="5">
        <v>44166</v>
      </c>
      <c r="B61" s="6">
        <v>6467</v>
      </c>
      <c r="C61" s="21">
        <f>B61*0.8</f>
        <v>5173.6000000000004</v>
      </c>
      <c r="D61" s="21">
        <f>B61*0.2</f>
        <v>1293.4000000000001</v>
      </c>
      <c r="E61" s="6">
        <v>2068</v>
      </c>
      <c r="F61" s="6">
        <v>0</v>
      </c>
      <c r="H61" s="43"/>
      <c r="I61" s="29"/>
      <c r="J61" s="29"/>
      <c r="K61" s="29"/>
      <c r="L61" s="29"/>
      <c r="M61" s="29"/>
      <c r="O61" s="20">
        <f>SUM(C61:F61)</f>
        <v>8535</v>
      </c>
      <c r="P61" s="10">
        <f>SUM(O50:O61)</f>
        <v>54313</v>
      </c>
      <c r="Q61" s="33">
        <f>SUM(H50:I61)</f>
        <v>1</v>
      </c>
      <c r="R61" s="36">
        <f>(Q61*1000000)/P61</f>
        <v>18.41179828033804</v>
      </c>
      <c r="S61" s="34">
        <f>SUM(C61,E61:F61)</f>
        <v>7241.6</v>
      </c>
      <c r="T61" s="10">
        <f>SUM(S50:S61)</f>
        <v>45440.2</v>
      </c>
      <c r="U61" s="33">
        <f>SUM(H50:I61)</f>
        <v>1</v>
      </c>
      <c r="V61" s="36">
        <f>(U61*1000000)/T61</f>
        <v>22.006945391965704</v>
      </c>
      <c r="W61" s="38">
        <f>SUM(H50:H61)</f>
        <v>1</v>
      </c>
      <c r="X61" s="36">
        <f>(W61*100000)/P61</f>
        <v>1.8411798280338041</v>
      </c>
      <c r="Y61" s="41"/>
      <c r="Z61" s="1"/>
      <c r="AA61" s="1"/>
      <c r="AB61" s="1">
        <v>3</v>
      </c>
      <c r="AC61" s="1"/>
    </row>
    <row r="62" spans="1:29">
      <c r="A62" s="5">
        <v>44197</v>
      </c>
      <c r="B62" s="6"/>
      <c r="C62" s="21">
        <f>B62*0.8</f>
        <v>0</v>
      </c>
      <c r="D62" s="21">
        <f>B62*0.2</f>
        <v>0</v>
      </c>
      <c r="E62" s="6">
        <v>2068</v>
      </c>
      <c r="F62" s="6">
        <v>0</v>
      </c>
      <c r="H62" s="43"/>
      <c r="I62" s="29"/>
      <c r="J62" s="29"/>
      <c r="K62" s="29"/>
      <c r="L62" s="29"/>
      <c r="M62" s="29"/>
      <c r="O62" s="20">
        <f>SUM(C62:F62)</f>
        <v>2068</v>
      </c>
      <c r="P62" s="10">
        <f>SUM(O51:O62)</f>
        <v>56381</v>
      </c>
      <c r="Q62" s="33">
        <f>SUM(H51:I62)</f>
        <v>1</v>
      </c>
      <c r="R62" s="36">
        <f>(Q62*1000000)/P62</f>
        <v>17.736471506358527</v>
      </c>
      <c r="S62" s="34">
        <f>SUM(C62,E62:F62)</f>
        <v>2068</v>
      </c>
      <c r="T62" s="10">
        <f>SUM(S51:S62)</f>
        <v>47508.2</v>
      </c>
      <c r="U62" s="33">
        <f>SUM(H51:I62)</f>
        <v>1</v>
      </c>
      <c r="V62" s="36">
        <f>(U62*1000000)/T62</f>
        <v>21.048997857212019</v>
      </c>
      <c r="W62" s="38">
        <f>SUM(H51:H62)</f>
        <v>1</v>
      </c>
      <c r="X62" s="36">
        <f>(W62*100000)/P62</f>
        <v>1.7736471506358524</v>
      </c>
      <c r="Y62" s="41"/>
      <c r="Z62" s="1"/>
      <c r="AA62" s="1"/>
      <c r="AB62" s="1"/>
      <c r="AC62" s="1">
        <v>2</v>
      </c>
    </row>
  </sheetData>
  <phoneticPr fontId="9" type="noConversion"/>
  <conditionalFormatting sqref="H2:M62">
    <cfRule type="cellIs" dxfId="35" priority="1" operator="greaterThan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eNote Project notebook" ma:contentTypeID="0x010100C36EF9B050EA6C4EABEF73D83D85B37D0026F7B663D93FE54C9C23F659CCB940FE" ma:contentTypeVersion="42" ma:contentTypeDescription="Use this content type for creating a new oneNote notebook inside a project document set." ma:contentTypeScope="" ma:versionID="44057d620bc62266ab4d082a540c77d1">
  <xsd:schema xmlns:xsd="http://www.w3.org/2001/XMLSchema" xmlns:xs="http://www.w3.org/2001/XMLSchema" xmlns:p="http://schemas.microsoft.com/office/2006/metadata/properties" xmlns:ns1="http://schemas.microsoft.com/sharepoint/v3" xmlns:ns2="126516dd-d4fe-47cb-aa94-76a0b8f87052" xmlns:ns3="4585a5a7-640a-412f-99d0-f2a0d7dc153f" xmlns:ns4="http://schemas.microsoft.com/sharepoint/v4" xmlns:ns5="http://schemas.microsoft.com/sharepoint/v3/fields" xmlns:ns6="95235cfd-2d18-42eb-8ffc-01f090d3b392" targetNamespace="http://schemas.microsoft.com/office/2006/metadata/properties" ma:root="true" ma:fieldsID="49c345d7deebde0bc9bb97e58bbaae40" ns1:_="" ns2:_="" ns3:_="" ns4:_="" ns5:_="" ns6:_="">
    <xsd:import namespace="http://schemas.microsoft.com/sharepoint/v3"/>
    <xsd:import namespace="126516dd-d4fe-47cb-aa94-76a0b8f87052"/>
    <xsd:import namespace="4585a5a7-640a-412f-99d0-f2a0d7dc153f"/>
    <xsd:import namespace="http://schemas.microsoft.com/sharepoint/v4"/>
    <xsd:import namespace="http://schemas.microsoft.com/sharepoint/v3/fields"/>
    <xsd:import namespace="95235cfd-2d18-42eb-8ffc-01f090d3b392"/>
    <xsd:element name="properties">
      <xsd:complexType>
        <xsd:sequence>
          <xsd:element name="documentManagement">
            <xsd:complexType>
              <xsd:all>
                <xsd:element ref="ns2:Pr._x0020_N_x00b0_" minOccurs="0"/>
                <xsd:element ref="ns2:Pr._x0020_Name" minOccurs="0"/>
                <xsd:element ref="ns2:VSL_x0020_Entity" minOccurs="0"/>
                <xsd:element ref="ns2:Country" minOccurs="0"/>
                <xsd:element ref="ns2:Year_x0020_of_x0020_Completition1" minOccurs="0"/>
                <xsd:element ref="ns2:Type_x0020_of_x0020_Structure" minOccurs="0"/>
                <xsd:element ref="ns2:Activity" minOccurs="0"/>
                <xsd:element ref="ns2:Repair_x0020_Keywords" minOccurs="0"/>
                <xsd:element ref="ns2:Reference_x0020_Contact" minOccurs="0"/>
                <xsd:element ref="ns2:Job_x0020_Location" minOccurs="0"/>
                <xsd:element ref="ns2:VSL_x0020_Client_x0020_Name" minOccurs="0"/>
                <xsd:element ref="ns2:VSL_x0020_Contract_x0020_Type" minOccurs="0"/>
                <xsd:element ref="ns2:VSL_x0020_Lead" minOccurs="0"/>
                <xsd:element ref="ns2:VSL_x0020_Client_x0020_Type" minOccurs="0"/>
                <xsd:element ref="ns1:DocumentSetDescription" minOccurs="0"/>
                <xsd:element ref="ns2:Owner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2: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." minOccurs="0"/>
                <xsd:element ref="ns3:MediaServiceOCR" minOccurs="0"/>
                <xsd:element ref="ns4:IconOverlay" minOccurs="0"/>
                <xsd:element ref="ns2:Date_x0020_Identified" minOccurs="0"/>
                <xsd:element ref="ns2:Last_x0020_update" minOccurs="0"/>
                <xsd:element ref="ns2:Phase" minOccurs="0"/>
                <xsd:element ref="ns2:Volume_x0020_Estimate" minOccurs="0"/>
                <xsd:element ref="ns2:Success_x0020_Estimate" minOccurs="0"/>
                <xsd:element ref="ns5:_DCDateModified" minOccurs="0"/>
                <xsd:element ref="ns5:_Revision" minOccurs="0"/>
                <xsd:element ref="ns2:Approval" minOccurs="0"/>
                <xsd:element ref="ns3:MediaServiceGenerationTime" minOccurs="0"/>
                <xsd:element ref="ns3:MediaServiceEventHashCode" minOccurs="0"/>
                <xsd:element ref="ns6:b7665f99c0fe44919cb3218cc8e5302c" minOccurs="0"/>
                <xsd:element ref="ns3:MediaServiceAutoKeyPoints" minOccurs="0"/>
                <xsd:element ref="ns3:MediaServiceKeyPoints" minOccurs="0"/>
                <xsd:element ref="ns3:Archived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2" nillable="true" ma:displayName="Description" ma:description="A description of the Document Set" ma:hidden="true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516dd-d4fe-47cb-aa94-76a0b8f87052" elementFormDefault="qualified">
    <xsd:import namespace="http://schemas.microsoft.com/office/2006/documentManagement/types"/>
    <xsd:import namespace="http://schemas.microsoft.com/office/infopath/2007/PartnerControls"/>
    <xsd:element name="Pr._x0020_N_x00b0_" ma:index="2" nillable="true" ma:displayName="Pr. N°" ma:indexed="true" ma:internalName="Pr_x002e__x0020_N_x00B0_">
      <xsd:simpleType>
        <xsd:restriction base="dms:Text">
          <xsd:maxLength value="5"/>
        </xsd:restriction>
      </xsd:simpleType>
    </xsd:element>
    <xsd:element name="Pr._x0020_Name" ma:index="3" nillable="true" ma:displayName="Pr. Name" ma:internalName="Pr_x002e__x0020_Name">
      <xsd:simpleType>
        <xsd:restriction base="dms:Text">
          <xsd:maxLength value="255"/>
        </xsd:restriction>
      </xsd:simpleType>
    </xsd:element>
    <xsd:element name="VSL_x0020_Entity" ma:index="4" nillable="true" ma:displayName="VSL Entity" ma:format="Dropdown" ma:internalName="VSL_x0020_Entity">
      <xsd:simpleType>
        <xsd:restriction base="dms:Choice">
          <xsd:enumeration value="VSL AR"/>
          <xsd:enumeration value="VSL AU"/>
          <xsd:enumeration value="VSL BN"/>
          <xsd:enumeration value="VSL CA"/>
          <xsd:enumeration value="VSL CL"/>
          <xsd:enumeration value="VSL CZ"/>
          <xsd:enumeration value="VSL FR"/>
          <xsd:enumeration value="VSL HK"/>
          <xsd:enumeration value="INT HK"/>
          <xsd:enumeration value="VSL ID"/>
          <xsd:enumeration value="VSL IN"/>
          <xsd:enumeration value="VSL JP"/>
          <xsd:enumeration value="VSL MY"/>
          <xsd:enumeration value="VSL MX"/>
          <xsd:enumeration value="VSL ME"/>
          <xsd:enumeration value="VSL  NZ"/>
          <xsd:enumeration value="Heijmans Civiel b.v."/>
          <xsd:enumeration value="VSL PL"/>
          <xsd:enumeration value="VSL PT"/>
          <xsd:enumeration value="VSL QA"/>
          <xsd:enumeration value="VSL SA"/>
          <xsd:enumeration value="VSL SG"/>
          <xsd:enumeration value="VSL ES"/>
          <xsd:enumeration value="VSL CH"/>
          <xsd:enumeration value="VSL TW"/>
          <xsd:enumeration value="VSL UK"/>
          <xsd:enumeration value="Structural Technologies"/>
          <xsd:enumeration value="VSL VN"/>
          <xsd:enumeration value="VSLI"/>
        </xsd:restriction>
      </xsd:simpleType>
    </xsd:element>
    <xsd:element name="Country" ma:index="5" nillable="true" ma:displayName="Country" ma:internalName="Countr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rgentina"/>
                        <xsd:enumeration value="Australia"/>
                        <xsd:enumeration value="Brunei Darussalam"/>
                        <xsd:enumeration value="Canada"/>
                        <xsd:enumeration value="Chile"/>
                        <xsd:enumeration value="Cuba"/>
                        <xsd:enumeration value="Czech Republic"/>
                        <xsd:enumeration value="France"/>
                        <xsd:enumeration value="Hong Kong"/>
                        <xsd:enumeration value="India"/>
                        <xsd:enumeration value="Indonesia"/>
                        <xsd:enumeration value="Japan"/>
                        <xsd:enumeration value="Malaysia"/>
                        <xsd:enumeration value="Mexico"/>
                        <xsd:enumeration value="Montenegro"/>
                        <xsd:enumeration value="Netherlands"/>
                        <xsd:enumeration value="Poland"/>
                        <xsd:enumeration value="Portugal"/>
                        <xsd:enumeration value="Qatar"/>
                        <xsd:enumeration value="Saudi Arabia"/>
                        <xsd:enumeration value="Singapore"/>
                        <xsd:enumeration value="Spain"/>
                        <xsd:enumeration value="Switzerland"/>
                        <xsd:enumeration value="Taiwan"/>
                        <xsd:enumeration value="United Kingdom"/>
                        <xsd:enumeration value="United States"/>
                        <xsd:enumeration value="Vietna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Year_x0020_of_x0020_Completition1" ma:index="6" nillable="true" ma:displayName="Year of Completion" ma:internalName="Year_x0020_of_x0020_Completition1">
      <xsd:simpleType>
        <xsd:restriction base="dms:Text">
          <xsd:maxLength value="4"/>
        </xsd:restriction>
      </xsd:simpleType>
    </xsd:element>
    <xsd:element name="Type_x0020_of_x0020_Structure" ma:index="7" nillable="true" ma:displayName="Type of Structure" ma:internalName="Type_x0020_of_x0020_Structur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crete Bridge"/>
                        <xsd:enumeration value="Concrete Civil Structure"/>
                        <xsd:enumeration value="Steel Bridge"/>
                        <xsd:enumeration value="Masonry Structure"/>
                        <xsd:enumeration value="Stay Cable Bridge"/>
                        <xsd:enumeration value="Suspension Bridge"/>
                        <xsd:enumeration value="Building"/>
                        <xsd:enumeration value="Heritage Building"/>
                        <xsd:enumeration value="Industrial Facility"/>
                        <xsd:enumeration value="Tanks / Silos"/>
                        <xsd:enumeration value="Hydro Dams"/>
                        <xsd:enumeration value="Marine Structure"/>
                        <xsd:enumeration value="Tunnels and Underground Structures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Activity" ma:index="8" nillable="true" ma:displayName="Activity" ma:internalName="Activit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pair"/>
                    <xsd:enumeration value="Upgrading"/>
                    <xsd:enumeration value="Specialized Maintenance"/>
                    <xsd:enumeration value="Replacement"/>
                  </xsd:restriction>
                </xsd:simpleType>
              </xsd:element>
            </xsd:sequence>
          </xsd:extension>
        </xsd:complexContent>
      </xsd:complexType>
    </xsd:element>
    <xsd:element name="Repair_x0020_Keywords" ma:index="9" nillable="true" ma:displayName="Solution" ma:internalName="Repair_x0020_Keyword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itional PT"/>
                    <xsd:enumeration value="Bearing replacement"/>
                    <xsd:enumeration value="Blast or impact protection"/>
                    <xsd:enumeration value="Cable inspection"/>
                    <xsd:enumeration value="Cable tuning"/>
                    <xsd:enumeration value="Cable upgrading"/>
                    <xsd:enumeration value="Coatings"/>
                    <xsd:enumeration value="Concrete repair"/>
                    <xsd:enumeration value="Corrosion inhibitors"/>
                    <xsd:enumeration value="Corrosion protection (CP)"/>
                    <xsd:enumeration value="Crack injection"/>
                    <xsd:enumeration value="Dampers / Dynamic buffers"/>
                    <xsd:enumeration value="Deck replacement"/>
                    <xsd:enumeration value="Expansion joint replacement"/>
                    <xsd:enumeration value="Fire protection"/>
                    <xsd:enumeration value="FRP reinforcement"/>
                    <xsd:enumeration value="General Inspection"/>
                    <xsd:enumeration value="Ground anchors"/>
                    <xsd:enumeration value="Grouting"/>
                    <xsd:enumeration value="Jacketing"/>
                    <xsd:enumeration value="Jacking"/>
                    <xsd:enumeration value="Masonry restoration"/>
                    <xsd:enumeration value="Monitoring"/>
                    <xsd:enumeration value="Passive reinforcement or section enlargement"/>
                    <xsd:enumeration value="PT Inspection"/>
                    <xsd:enumeration value="PT/cable replacement or repair"/>
                    <xsd:enumeration value="Replacement by heavy lifting"/>
                    <xsd:enumeration value="Replacement of other structural parts"/>
                    <xsd:enumeration value="Seismic strengthening other"/>
                    <xsd:enumeration value="Seismic strengthening with PT"/>
                    <xsd:enumeration value="Shoring"/>
                    <xsd:enumeration value="Steel repair"/>
                    <xsd:enumeration value="Structural assessment"/>
                    <xsd:enumeration value="UHPC overlay"/>
                    <xsd:enumeration value="Underpinning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Reference_x0020_Contact" ma:index="10" nillable="true" ma:displayName="Involved Staff" ma:list="UserInfo" ma:SearchPeopleOnly="false" ma:SharePointGroup="0" ma:internalName="Reference_x0020_Contact" ma:showField="User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Job_x0020_Location" ma:index="17" nillable="true" ma:displayName="Job Location" ma:internalName="Job_x0020_Location">
      <xsd:simpleType>
        <xsd:restriction base="dms:Text">
          <xsd:maxLength value="255"/>
        </xsd:restriction>
      </xsd:simpleType>
    </xsd:element>
    <xsd:element name="VSL_x0020_Client_x0020_Name" ma:index="18" nillable="true" ma:displayName="VSL Client Name" ma:internalName="VSL_x0020_Client_x0020_Name">
      <xsd:simpleType>
        <xsd:restriction base="dms:Text">
          <xsd:maxLength value="255"/>
        </xsd:restriction>
      </xsd:simpleType>
    </xsd:element>
    <xsd:element name="VSL_x0020_Contract_x0020_Type" ma:index="19" nillable="true" ma:displayName="VSL Contract Type" ma:format="Dropdown" ma:internalName="VSL_x0020_Contract_x0020_Type">
      <xsd:simpleType>
        <xsd:restriction base="dms:Choice">
          <xsd:enumeration value="Main-Contractor"/>
          <xsd:enumeration value="Main-Contractor JV"/>
          <xsd:enumeration value="Sub-Contractor"/>
          <xsd:enumeration value="Alliance"/>
          <xsd:enumeration value="Framework"/>
          <xsd:enumeration value="Design&amp;Build"/>
          <xsd:enumeration value="Specialist Consultant"/>
          <xsd:enumeration value="other"/>
        </xsd:restriction>
      </xsd:simpleType>
    </xsd:element>
    <xsd:element name="VSL_x0020_Lead" ma:index="20" nillable="true" ma:displayName="VSL Contact" ma:list="UserInfo" ma:SharePointGroup="0" ma:internalName="VSL_x0020_Lead" ma:showField="User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SL_x0020_Client_x0020_Type" ma:index="21" nillable="true" ma:displayName="VSL Client Type" ma:format="Dropdown" ma:internalName="VSL_x0020_Client_x0020_Type">
      <xsd:simpleType>
        <xsd:union memberTypes="dms:Text">
          <xsd:simpleType>
            <xsd:restriction base="dms:Choice">
              <xsd:enumeration value="Owner"/>
              <xsd:enumeration value="Main Contractor"/>
              <xsd:enumeration value="Contractor"/>
              <xsd:enumeration value="Lead Designer"/>
              <xsd:enumeration value="Consultant"/>
              <xsd:enumeration value="nyd"/>
            </xsd:restriction>
          </xsd:simpleType>
        </xsd:union>
      </xsd:simpleType>
    </xsd:element>
    <xsd:element name="Owner" ma:index="23" nillable="true" ma:displayName="Owner" ma:internalName="Owner">
      <xsd:simpleType>
        <xsd:restriction base="dms:Text">
          <xsd:maxLength value="255"/>
        </xsd:restriction>
      </xsd:simpleType>
    </xsd:element>
    <xsd:element name="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." ma:index="27" nillable="true" ma:displayName="Job Description" ma:internalName="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e_">
      <xsd:simpleType>
        <xsd:restriction base="dms:Text">
          <xsd:maxLength value="255"/>
        </xsd:restriction>
      </xsd:simpleType>
    </xsd:element>
    <xsd:element name="Date_x0020_Identified" ma:index="30" nillable="true" ma:displayName="Date Identified" ma:default="[today]" ma:format="DateOnly" ma:internalName="Date_x0020_Identified">
      <xsd:simpleType>
        <xsd:restriction base="dms:DateTime"/>
      </xsd:simpleType>
    </xsd:element>
    <xsd:element name="Last_x0020_update" ma:index="31" nillable="true" ma:displayName="Last update" ma:default="[today]" ma:format="DateOnly" ma:internalName="Last_x0020_update">
      <xsd:simpleType>
        <xsd:restriction base="dms:DateTime"/>
      </xsd:simpleType>
    </xsd:element>
    <xsd:element name="Phase" ma:index="32" nillable="true" ma:displayName="Phase" ma:format="Dropdown" ma:internalName="Phase">
      <xsd:simpleType>
        <xsd:restriction base="dms:Choice">
          <xsd:enumeration value="Identified"/>
          <xsd:enumeration value="Feasability"/>
          <xsd:enumeration value="Preliminary"/>
          <xsd:enumeration value="Tender"/>
          <xsd:enumeration value="Contracted"/>
          <xsd:enumeration value="Ongoing"/>
          <xsd:enumeration value="Finished"/>
        </xsd:restriction>
      </xsd:simpleType>
    </xsd:element>
    <xsd:element name="Volume_x0020_Estimate" ma:index="33" nillable="true" ma:displayName="Volume Estimate" ma:decimals="2" ma:LCID="1036" ma:internalName="Volume_x0020_Estimate">
      <xsd:simpleType>
        <xsd:restriction base="dms:Currency"/>
      </xsd:simpleType>
    </xsd:element>
    <xsd:element name="Success_x0020_Estimate" ma:index="34" nillable="true" ma:displayName="Success Estimate" ma:decimals="0" ma:internalName="Success_x0020_Estimate" ma:percentage="TRUE">
      <xsd:simpleType>
        <xsd:restriction base="dms:Number">
          <xsd:maxInclusive value="1"/>
          <xsd:minInclusive value="0"/>
        </xsd:restriction>
      </xsd:simpleType>
    </xsd:element>
    <xsd:element name="Approval" ma:index="37" nillable="true" ma:displayName="Approval Status" ma:default="Not Started" ma:format="Dropdown" ma:internalName="Approval">
      <xsd:simpleType>
        <xsd:restriction base="dms:Choice">
          <xsd:enumeration value="Not Started"/>
          <xsd:enumeration value="Scheduled"/>
          <xsd:enumeration value="Work in Progress"/>
          <xsd:enumeration value="Draft"/>
          <xsd:enumeration value="Under Revision"/>
          <xsd:enumeration value="Published"/>
          <xsd:enumeration value="Final (n.A.)"/>
          <xsd:enumeration value="Approved"/>
          <xsd:enumeration value="Superseed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5a5a7-640a-412f-99d0-f2a0d7dc153f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6" nillable="true" ma:displayName="MediaServiceLocation" ma:internalName="MediaServiceLocation" ma:readOnly="true">
      <xsd:simpleType>
        <xsd:restriction base="dms:Text"/>
      </xsd:simpleType>
    </xsd:element>
    <xsd:element name="MediaServiceOCR" ma:index="2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rchived" ma:index="44" nillable="true" ma:displayName="Archived" ma:default="0" ma:indexed="true" ma:internalName="Archived">
      <xsd:simpleType>
        <xsd:restriction base="dms:Boolean"/>
      </xsd:simpleType>
    </xsd:element>
    <xsd:element name="MediaLengthInSeconds" ma:index="4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7" nillable="true" ma:taxonomy="true" ma:internalName="lcf76f155ced4ddcb4097134ff3c332f" ma:taxonomyFieldName="MediaServiceImageTags" ma:displayName="Image Tags" ma:readOnly="false" ma:fieldId="{5cf76f15-5ced-4ddc-b409-7134ff3c332f}" ma:taxonomyMulti="true" ma:sspId="18ace0e7-60a4-4acf-87da-1c47a991b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3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Revision" ma:index="36" nillable="true" ma:displayName="Last Revision" ma:default="[today]" ma:format="DateOnly" ma:internalName="_Revisio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35cfd-2d18-42eb-8ffc-01f090d3b392" elementFormDefault="qualified">
    <xsd:import namespace="http://schemas.microsoft.com/office/2006/documentManagement/types"/>
    <xsd:import namespace="http://schemas.microsoft.com/office/infopath/2007/PartnerControls"/>
    <xsd:element name="b7665f99c0fe44919cb3218cc8e5302c" ma:index="41" nillable="true" ma:taxonomy="true" ma:internalName="b7665f99c0fe44919cb3218cc8e5302c" ma:taxonomyFieldName="ArchiveClassificationPlan" ma:displayName="Archive Folder" ma:default="170;#17 00 Project administration|3c4b37e2-336b-4766-b175-0c98c48f0512" ma:fieldId="{b7665f99-c0fe-4491-9cb3-218cc8e5302c}" ma:sspId="18ace0e7-60a4-4acf-87da-1c47a991bb86" ma:termSetId="26353664-7461-4f07-87dd-daa2874ea87e" ma:anchorId="3fbd38b9-039a-4e53-b209-9c26214dffee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1B2CFC-CDB3-4CD3-A49E-42F54AD6C73C}"/>
</file>

<file path=customXml/itemProps2.xml><?xml version="1.0" encoding="utf-8"?>
<ds:datastoreItem xmlns:ds="http://schemas.openxmlformats.org/officeDocument/2006/customXml" ds:itemID="{CA1D45C2-0893-44CD-BDDD-F7CB49C8927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Template</vt:lpstr>
      <vt:lpstr>Template-T</vt:lpstr>
      <vt:lpstr>TMCLK I&amp;M</vt:lpstr>
      <vt:lpstr>BG2107</vt:lpstr>
      <vt:lpstr>BG2001</vt:lpstr>
      <vt:lpstr>Monitoring</vt:lpstr>
      <vt:lpstr>BI1903</vt:lpstr>
      <vt:lpstr>BI1903-T</vt:lpstr>
      <vt:lpstr>BI1904</vt:lpstr>
      <vt:lpstr>BI1904-T</vt:lpstr>
      <vt:lpstr>BI2001</vt:lpstr>
      <vt:lpstr>BE2001-T</vt:lpstr>
      <vt:lpstr>BI2004-T</vt:lpstr>
      <vt:lpstr>BI2005-T</vt:lpstr>
      <vt:lpstr>BI2006-T</vt:lpstr>
      <vt:lpstr>HL2001&amp;02</vt:lpstr>
      <vt:lpstr>RS Project</vt:lpstr>
      <vt:lpstr>B&amp;J</vt:lpstr>
      <vt:lpstr>B&amp;J-T</vt:lpstr>
      <vt:lpstr>TP1901</vt:lpstr>
      <vt:lpstr>TP Team</vt:lpstr>
      <vt:lpstr>TP1901-T</vt:lpstr>
      <vt:lpstr>TP1902-O</vt:lpstr>
      <vt:lpstr>TP1902</vt:lpstr>
      <vt:lpstr>TP1902-T</vt:lpstr>
      <vt:lpstr>HK5314-O</vt:lpstr>
      <vt:lpstr>HK5314</vt:lpstr>
      <vt:lpstr>HK5314-T</vt:lpstr>
      <vt:lpstr>GA1901</vt:lpstr>
      <vt:lpstr>GA1901-T</vt:lpstr>
      <vt:lpstr>GA2001</vt:lpstr>
      <vt:lpstr>GA2001-T</vt:lpstr>
      <vt:lpstr>GA2002-T</vt:lpstr>
      <vt:lpstr>Plant</vt:lpstr>
      <vt:lpstr>GA2102</vt:lpstr>
      <vt:lpstr>HK5461</vt:lpstr>
      <vt:lpstr>HK5406</vt:lpstr>
      <vt:lpstr>Plant-T</vt:lpstr>
      <vt:lpstr>DGS-T</vt:lpstr>
      <vt:lpstr>GI1802-T</vt:lpstr>
      <vt:lpstr>GI1901-T</vt:lpstr>
      <vt:lpstr>GI2001-T</vt:lpstr>
      <vt:lpstr>GI2001+GI2102-T</vt:lpstr>
      <vt:lpstr>T2-T</vt:lpstr>
      <vt:lpstr>DW1901</vt:lpstr>
      <vt:lpstr>DW1901-T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KWOK, Tiffany</dc:creator>
  <cp:keywords/>
  <dc:description/>
  <cp:lastModifiedBy>FAHMY, Hossam</cp:lastModifiedBy>
  <cp:revision/>
  <cp:lastPrinted>2021-08-20T06:41:40Z</cp:lastPrinted>
  <dcterms:created xsi:type="dcterms:W3CDTF">2020-08-18T08:46:28Z</dcterms:created>
  <dcterms:modified xsi:type="dcterms:W3CDTF">2022-11-17T14:26:06Z</dcterms:modified>
  <cp:category/>
  <cp:contentStatus/>
</cp:coreProperties>
</file>