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Sloan Project\ABM_Model\Data\"/>
    </mc:Choice>
  </mc:AlternateContent>
  <xr:revisionPtr revIDLastSave="0" documentId="13_ncr:1_{A4665A13-4AFA-4EFA-BA9D-FB525BCC941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7" r:id="rId1"/>
    <sheet name="Pivot_all" sheetId="6" r:id="rId2"/>
    <sheet name="ERCOT-plant" sheetId="1" r:id="rId3"/>
    <sheet name="Sheet1" sheetId="5" r:id="rId4"/>
    <sheet name="Modeled for &gt;100MW" sheetId="2" r:id="rId5"/>
    <sheet name="Modeled for &gt;200MW" sheetId="3" r:id="rId6"/>
    <sheet name="Modeled for &gt;300MW" sheetId="4" r:id="rId7"/>
  </sheets>
  <definedNames>
    <definedName name="_xlnm._FilterDatabase" localSheetId="3" hidden="1">Sheet1!$AA$4:$AB$4</definedName>
    <definedName name="_xlchart.v1.0" hidden="1">Pivot_all!$E$3</definedName>
    <definedName name="_xlchart.v1.1" hidden="1">Pivot_all!$E$4:$E$415</definedName>
    <definedName name="_xlchart.v1.2" hidden="1">Pivot_all!$E$3</definedName>
    <definedName name="_xlchart.v1.3" hidden="1">Pivot_all!$E$4:$E$415</definedName>
    <definedName name="_xlchart.v1.4" hidden="1">Sheet1!$AB$3</definedName>
    <definedName name="_xlchart.v1.5" hidden="1">Sheet1!$AB$4:$AB$167</definedName>
    <definedName name="_xlnm.Database">'ERCOT-plant'!$A$1:$J$411</definedName>
  </definedNames>
  <calcPr calcId="191029"/>
  <pivotCaches>
    <pivotCache cacheId="0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4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4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L36" i="6"/>
  <c r="M36" i="6" s="1"/>
  <c r="E2" i="6" l="1"/>
  <c r="H204" i="4"/>
  <c r="H242" i="3"/>
  <c r="H306" i="2"/>
  <c r="H307" i="2" s="1"/>
  <c r="H413" i="1"/>
  <c r="G206" i="4" a="1"/>
  <c r="D204" i="4"/>
  <c r="D242" i="3"/>
  <c r="D309" i="2"/>
  <c r="D415" i="1"/>
  <c r="G206" i="4" l="1"/>
  <c r="H243" i="3"/>
  <c r="H205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<sst xmlns="http://schemas.openxmlformats.org/spreadsheetml/2006/main" count="6861" uniqueCount="997">
  <si>
    <t>Plant_Code</t>
  </si>
  <si>
    <t>Plant_Name</t>
  </si>
  <si>
    <t>Utility_Na</t>
  </si>
  <si>
    <t>Utility_ID</t>
  </si>
  <si>
    <t>City</t>
  </si>
  <si>
    <t>County</t>
  </si>
  <si>
    <t>PrimSource</t>
  </si>
  <si>
    <t>Install_MW</t>
  </si>
  <si>
    <t>Latitude</t>
  </si>
  <si>
    <t>Longitude</t>
  </si>
  <si>
    <t>Oklaunion</t>
  </si>
  <si>
    <t>Public Service Co of Oklahoma</t>
  </si>
  <si>
    <t>Wilbarger</t>
  </si>
  <si>
    <t>coal</t>
  </si>
  <si>
    <t>Limestone</t>
  </si>
  <si>
    <t>NRG Texas Power LLC</t>
  </si>
  <si>
    <t>Jewett</t>
  </si>
  <si>
    <t>Canyon</t>
  </si>
  <si>
    <t>Guadalupe Blanco River Authority</t>
  </si>
  <si>
    <t>Canyon Lake</t>
  </si>
  <si>
    <t>Comal</t>
  </si>
  <si>
    <t>hydroelectric</t>
  </si>
  <si>
    <t>Lewisville</t>
  </si>
  <si>
    <t>City of Garland - (TX)</t>
  </si>
  <si>
    <t>Denton</t>
  </si>
  <si>
    <t>Eagle Pass</t>
  </si>
  <si>
    <t>Maverick Cty Water Control &amp; Improvement</t>
  </si>
  <si>
    <t>Maverick</t>
  </si>
  <si>
    <t>Laredo</t>
  </si>
  <si>
    <t>Talen Texas, LLC</t>
  </si>
  <si>
    <t>Webb</t>
  </si>
  <si>
    <t>natural gas</t>
  </si>
  <si>
    <t>Nueces Bay</t>
  </si>
  <si>
    <t>Corpus Christi</t>
  </si>
  <si>
    <t>Nueces</t>
  </si>
  <si>
    <t>Victoria</t>
  </si>
  <si>
    <t>Victoria WLE, LP</t>
  </si>
  <si>
    <t>Lake Hubbard</t>
  </si>
  <si>
    <t>Luminant Generation Company LLC</t>
  </si>
  <si>
    <t>Sunnyvale</t>
  </si>
  <si>
    <t>Dallas</t>
  </si>
  <si>
    <t>Mountain Creek</t>
  </si>
  <si>
    <t>Mountain Creek Power, LLC</t>
  </si>
  <si>
    <t>Lewis Creek</t>
  </si>
  <si>
    <t>Entergy Texas Inc.</t>
  </si>
  <si>
    <t>Willis</t>
  </si>
  <si>
    <t>Montgomery</t>
  </si>
  <si>
    <t>Cedar Bayou</t>
  </si>
  <si>
    <t>Baytown</t>
  </si>
  <si>
    <t>Chambers</t>
  </si>
  <si>
    <t>Greens Bayou</t>
  </si>
  <si>
    <t>Houston</t>
  </si>
  <si>
    <t>Harris</t>
  </si>
  <si>
    <t>T H Wharton</t>
  </si>
  <si>
    <t>W A Parish</t>
  </si>
  <si>
    <t>Thompsons</t>
  </si>
  <si>
    <t>Fort Bend</t>
  </si>
  <si>
    <t>Nichols</t>
  </si>
  <si>
    <t>Southwestern Public Service Co</t>
  </si>
  <si>
    <t>Amarillo</t>
  </si>
  <si>
    <t>Potter</t>
  </si>
  <si>
    <t>Graham</t>
  </si>
  <si>
    <t>Young</t>
  </si>
  <si>
    <t>Handley</t>
  </si>
  <si>
    <t>Exelon Power</t>
  </si>
  <si>
    <t>Fort Worth</t>
  </si>
  <si>
    <t>Tarrant</t>
  </si>
  <si>
    <t>Morgan Creek</t>
  </si>
  <si>
    <t>Colorado City</t>
  </si>
  <si>
    <t>Mitchell</t>
  </si>
  <si>
    <t>Permian Basin</t>
  </si>
  <si>
    <t>Monahans</t>
  </si>
  <si>
    <t>Ward</t>
  </si>
  <si>
    <t>Stryker Creek</t>
  </si>
  <si>
    <t>Jacksonville</t>
  </si>
  <si>
    <t>Cherokee</t>
  </si>
  <si>
    <t>Trinidad (TX)</t>
  </si>
  <si>
    <t>Trinidad</t>
  </si>
  <si>
    <t>Henderson</t>
  </si>
  <si>
    <t>Decker Creek</t>
  </si>
  <si>
    <t>Austin Energy</t>
  </si>
  <si>
    <t>Austin</t>
  </si>
  <si>
    <t>Travis</t>
  </si>
  <si>
    <t>Silas Ray</t>
  </si>
  <si>
    <t>Brownsville Public Utilities Board</t>
  </si>
  <si>
    <t>Brownsville</t>
  </si>
  <si>
    <t>Cameron</t>
  </si>
  <si>
    <t>Bryan (TX)</t>
  </si>
  <si>
    <t>City of Bryan - (TX)</t>
  </si>
  <si>
    <t>Bryan</t>
  </si>
  <si>
    <t>Brazos</t>
  </si>
  <si>
    <t>Ray Olinger</t>
  </si>
  <si>
    <t>Navada</t>
  </si>
  <si>
    <t>Collin</t>
  </si>
  <si>
    <t>Abbott TP 3</t>
  </si>
  <si>
    <t>McQueeney</t>
  </si>
  <si>
    <t>Guadalupe</t>
  </si>
  <si>
    <t>Dunlap TP 1</t>
  </si>
  <si>
    <t>New Brannfels</t>
  </si>
  <si>
    <t>H 4</t>
  </si>
  <si>
    <t>Cost</t>
  </si>
  <si>
    <t>Gonzales</t>
  </si>
  <si>
    <t>H 5</t>
  </si>
  <si>
    <t>Nolte</t>
  </si>
  <si>
    <t>Seguin</t>
  </si>
  <si>
    <t>TP 4</t>
  </si>
  <si>
    <t>Lower Colorado River Authority</t>
  </si>
  <si>
    <t>Buchanan Dam (TX)</t>
  </si>
  <si>
    <t>Buchanan Dam</t>
  </si>
  <si>
    <t>Llano</t>
  </si>
  <si>
    <t>Granite Shoals</t>
  </si>
  <si>
    <t>Marble Falls</t>
  </si>
  <si>
    <t>Burnet</t>
  </si>
  <si>
    <t>Inks</t>
  </si>
  <si>
    <t>Marshall Ford</t>
  </si>
  <si>
    <t>Sim Gideon</t>
  </si>
  <si>
    <t>Bastrop</t>
  </si>
  <si>
    <t>Leon Creek</t>
  </si>
  <si>
    <t>City of San Antonio - (TX)</t>
  </si>
  <si>
    <t>San Antonio</t>
  </si>
  <si>
    <t>Bexar</t>
  </si>
  <si>
    <t>O W Sommers</t>
  </si>
  <si>
    <t>V H Braunig</t>
  </si>
  <si>
    <t>Elmendorf</t>
  </si>
  <si>
    <t>R W Miller</t>
  </si>
  <si>
    <t>Brazos Electric Power Coop Inc</t>
  </si>
  <si>
    <t>Palo Pinto</t>
  </si>
  <si>
    <t>Pearsall</t>
  </si>
  <si>
    <t>South Texas Electric Coop, Inc</t>
  </si>
  <si>
    <t>Frio</t>
  </si>
  <si>
    <t>Sam Rayburn</t>
  </si>
  <si>
    <t>Nursery</t>
  </si>
  <si>
    <t>Powerlane Plant</t>
  </si>
  <si>
    <t>City of Greenville - (TX)</t>
  </si>
  <si>
    <t>Greenville</t>
  </si>
  <si>
    <t>Hunt</t>
  </si>
  <si>
    <t>Spencer</t>
  </si>
  <si>
    <t>Thomas C Ferguson</t>
  </si>
  <si>
    <t>Barney M Davis</t>
  </si>
  <si>
    <t>Welsh</t>
  </si>
  <si>
    <t>Southwestern Electric Power Co</t>
  </si>
  <si>
    <t>Pittsburg</t>
  </si>
  <si>
    <t>Titus</t>
  </si>
  <si>
    <t>Comanche Peak</t>
  </si>
  <si>
    <t>Glen Rose</t>
  </si>
  <si>
    <t>Somervell</t>
  </si>
  <si>
    <t>nuclear</t>
  </si>
  <si>
    <t>Martin Lake</t>
  </si>
  <si>
    <t>Tatum</t>
  </si>
  <si>
    <t>Rusk</t>
  </si>
  <si>
    <t>Coleto Creek</t>
  </si>
  <si>
    <t>Coleto Creek Power LP</t>
  </si>
  <si>
    <t>Fannin</t>
  </si>
  <si>
    <t>Goliad</t>
  </si>
  <si>
    <t>Fayette Power Project</t>
  </si>
  <si>
    <t>La Grange</t>
  </si>
  <si>
    <t>Fayette</t>
  </si>
  <si>
    <t>Oak Grove (TX)</t>
  </si>
  <si>
    <t>Franklin</t>
  </si>
  <si>
    <t>Robertson</t>
  </si>
  <si>
    <t>J T Deely</t>
  </si>
  <si>
    <t>San Miguel</t>
  </si>
  <si>
    <t>San Miguel Electric Coop, Inc</t>
  </si>
  <si>
    <t>Christine</t>
  </si>
  <si>
    <t>Atascosa</t>
  </si>
  <si>
    <t>Harrington</t>
  </si>
  <si>
    <t>Dansby</t>
  </si>
  <si>
    <t>South Texas Project</t>
  </si>
  <si>
    <t>STP Nuclear Operating Co</t>
  </si>
  <si>
    <t>Wadsworth</t>
  </si>
  <si>
    <t>Matagorda</t>
  </si>
  <si>
    <t>Falcon Dam &amp; Power</t>
  </si>
  <si>
    <t>International Bound &amp; Wtr Comm</t>
  </si>
  <si>
    <t>Falcon Heights</t>
  </si>
  <si>
    <t>Starr</t>
  </si>
  <si>
    <t>Whitney</t>
  </si>
  <si>
    <t>USACE-Fort Worth District</t>
  </si>
  <si>
    <t>Clifton</t>
  </si>
  <si>
    <t>Bosque</t>
  </si>
  <si>
    <t>Denison</t>
  </si>
  <si>
    <t>USCE-Tulsa District</t>
  </si>
  <si>
    <t>Grayson</t>
  </si>
  <si>
    <t>Major Oak Power</t>
  </si>
  <si>
    <t>Major Oak Power, LLC</t>
  </si>
  <si>
    <t>Bremond</t>
  </si>
  <si>
    <t>J K Spruce</t>
  </si>
  <si>
    <t>San Jacinto Steam Electric Station</t>
  </si>
  <si>
    <t>La Porte</t>
  </si>
  <si>
    <t>Gonzales Hydro Plant</t>
  </si>
  <si>
    <t>City of Gonzales - (TX)</t>
  </si>
  <si>
    <t>Arthur Von Rosenberg</t>
  </si>
  <si>
    <t>Sand Hill</t>
  </si>
  <si>
    <t>DeCordova Steam Electric Station</t>
  </si>
  <si>
    <t>Granbury</t>
  </si>
  <si>
    <t>Hood</t>
  </si>
  <si>
    <t>Power Island</t>
  </si>
  <si>
    <t>INEOS USA LLC</t>
  </si>
  <si>
    <t>Alvin</t>
  </si>
  <si>
    <t>Brazoria</t>
  </si>
  <si>
    <t>Seadrift Coke LP</t>
  </si>
  <si>
    <t>Seadrift Coke L P</t>
  </si>
  <si>
    <t>Port Lavaca</t>
  </si>
  <si>
    <t>Calhoun</t>
  </si>
  <si>
    <t>petroleum</t>
  </si>
  <si>
    <t>Central Utility Plant</t>
  </si>
  <si>
    <t>Silicon Hills Campus, LLC</t>
  </si>
  <si>
    <t>Ticona Polymers Inc</t>
  </si>
  <si>
    <t>Bishop</t>
  </si>
  <si>
    <t>Enterprise Products Operating</t>
  </si>
  <si>
    <t>Enterprise Products Optg LP</t>
  </si>
  <si>
    <t>Mont Belvieu</t>
  </si>
  <si>
    <t>Bayou Cogen Plant</t>
  </si>
  <si>
    <t>Air Liquide Large Industries U S LP</t>
  </si>
  <si>
    <t>Pasadena</t>
  </si>
  <si>
    <t>Ascend Performance Materials Texas Inc.</t>
  </si>
  <si>
    <t>Ascend Performance Materials</t>
  </si>
  <si>
    <t>other</t>
  </si>
  <si>
    <t>ExxonMobil Baytown Refinery</t>
  </si>
  <si>
    <t>Exxon Mobil Refining and Supply Co.</t>
  </si>
  <si>
    <t>Formosa Utility Venture Ltd</t>
  </si>
  <si>
    <t>Formosa Plastics Corp</t>
  </si>
  <si>
    <t>Point Comfort</t>
  </si>
  <si>
    <t>ExxonMobil Baytown Turbine</t>
  </si>
  <si>
    <t>Victoria Texas Plant</t>
  </si>
  <si>
    <t>Invista</t>
  </si>
  <si>
    <t>Corpus Refinery</t>
  </si>
  <si>
    <t>Flint Hills Resources Corpus Christi LLC</t>
  </si>
  <si>
    <t>Houston Chemical Complex Battleground</t>
  </si>
  <si>
    <t>Oxy Vinyls LP</t>
  </si>
  <si>
    <t>Rice University</t>
  </si>
  <si>
    <t>Paris Energy Center</t>
  </si>
  <si>
    <t>Paris Generation LP</t>
  </si>
  <si>
    <t>Paris</t>
  </si>
  <si>
    <t>Lamar</t>
  </si>
  <si>
    <t>Hal C Weaver Power Plant</t>
  </si>
  <si>
    <t>University of Texas at Austin</t>
  </si>
  <si>
    <t>Valero Refinery Corpus Christi West</t>
  </si>
  <si>
    <t>Valero Refining Co</t>
  </si>
  <si>
    <t>Signal Hill Generating LLC</t>
  </si>
  <si>
    <t>Wichita Falls</t>
  </si>
  <si>
    <t>Wichita</t>
  </si>
  <si>
    <t>Newgulf Cogen</t>
  </si>
  <si>
    <t>NewGulf</t>
  </si>
  <si>
    <t>Wharton</t>
  </si>
  <si>
    <t>Union Carbide Seadrift Cogen</t>
  </si>
  <si>
    <t>Union Carbide Corp-Seadrift</t>
  </si>
  <si>
    <t>Seadrift</t>
  </si>
  <si>
    <t>Texas City Plant Union Carbide</t>
  </si>
  <si>
    <t>Union Carbide Corp-Texas City</t>
  </si>
  <si>
    <t>Texas City</t>
  </si>
  <si>
    <t>Galveston</t>
  </si>
  <si>
    <t>Texas Petrochemicals</t>
  </si>
  <si>
    <t>TPC Group, LLC</t>
  </si>
  <si>
    <t>Shell Deer Park</t>
  </si>
  <si>
    <t>Shell Oil Co-Deer Park</t>
  </si>
  <si>
    <t>Deer Park</t>
  </si>
  <si>
    <t>BP Chemicals Green Lake Plant</t>
  </si>
  <si>
    <t>INEOS Nitriles Greenlake</t>
  </si>
  <si>
    <t>Equistar Chemicals LP</t>
  </si>
  <si>
    <t>DFW Gas Recovery</t>
  </si>
  <si>
    <t>WM Renewable Energy LLC</t>
  </si>
  <si>
    <t>Lewsiville</t>
  </si>
  <si>
    <t>biomass</t>
  </si>
  <si>
    <t>Optim Energy Altura Cogen LLC</t>
  </si>
  <si>
    <t>Optim Energy LLC</t>
  </si>
  <si>
    <t>Channelview</t>
  </si>
  <si>
    <t>Houston Plant</t>
  </si>
  <si>
    <t>Eco Services Corp.</t>
  </si>
  <si>
    <t>Point Comfort Operations</t>
  </si>
  <si>
    <t>Alcoa World Alumina LLC</t>
  </si>
  <si>
    <t>Texas City Power Plant</t>
  </si>
  <si>
    <t>Texas City Cogeneration LLC</t>
  </si>
  <si>
    <t>Freeport Energy</t>
  </si>
  <si>
    <t>Olin Blue Cube Operations</t>
  </si>
  <si>
    <t>Freeport</t>
  </si>
  <si>
    <t>Power Station 4</t>
  </si>
  <si>
    <t>South Houston Green Power LLC</t>
  </si>
  <si>
    <t>C R Wing Cogen Plant</t>
  </si>
  <si>
    <t>BHER Power Resources, Inc</t>
  </si>
  <si>
    <t>Big Spring</t>
  </si>
  <si>
    <t>Howard</t>
  </si>
  <si>
    <t>Westhollow Technology Center</t>
  </si>
  <si>
    <t>Shell Chemical LP</t>
  </si>
  <si>
    <t>Rio Grande Valley Sugar Growers</t>
  </si>
  <si>
    <t>Rio Grande Valley Sugar Growers, Inc.</t>
  </si>
  <si>
    <t>Santa Rosa</t>
  </si>
  <si>
    <t>Hidalgo</t>
  </si>
  <si>
    <t>Works 4</t>
  </si>
  <si>
    <t>Vitro Architectural Glass</t>
  </si>
  <si>
    <t>Village Creek Water Reclamation Facility</t>
  </si>
  <si>
    <t>Ft Worth City of</t>
  </si>
  <si>
    <t>Arlington</t>
  </si>
  <si>
    <t>Oyster Creek Unit VIII</t>
  </si>
  <si>
    <t>Dow Chemical Company-Oyster Creek VIII</t>
  </si>
  <si>
    <t>Johnson County</t>
  </si>
  <si>
    <t>Cleburne</t>
  </si>
  <si>
    <t>Johnson</t>
  </si>
  <si>
    <t>Big Spring Wind Power Facility</t>
  </si>
  <si>
    <t>Terra-Gen Operating Co-Wind</t>
  </si>
  <si>
    <t>wind</t>
  </si>
  <si>
    <t>Sweeny Cogen Facility</t>
  </si>
  <si>
    <t>Sweeny Cogeneration LP</t>
  </si>
  <si>
    <t>Old Ocean</t>
  </si>
  <si>
    <t>Yates Gas Plant</t>
  </si>
  <si>
    <t>Kinder Morgan Yates Operation</t>
  </si>
  <si>
    <t>Iraan</t>
  </si>
  <si>
    <t>Pecos</t>
  </si>
  <si>
    <t>Pasadena Cogeneration</t>
  </si>
  <si>
    <t>Pasadena Cogeneration LP</t>
  </si>
  <si>
    <t>Jameson Gas Processing Plant</t>
  </si>
  <si>
    <t>WTG Jameson, L.P.</t>
  </si>
  <si>
    <t>Silver</t>
  </si>
  <si>
    <t>Coke</t>
  </si>
  <si>
    <t>Bridgeport Gas Processing Plant</t>
  </si>
  <si>
    <t>EnLink Midstream Services, LLC</t>
  </si>
  <si>
    <t>Bridgeport</t>
  </si>
  <si>
    <t>Wise</t>
  </si>
  <si>
    <t>Tenaska Frontier Generation Station</t>
  </si>
  <si>
    <t>Tenaska Frontier Partners Ltd</t>
  </si>
  <si>
    <t>Shiro</t>
  </si>
  <si>
    <t>Grimes</t>
  </si>
  <si>
    <t>Gregory Power Plant</t>
  </si>
  <si>
    <t>Gregory Power Partners LLC</t>
  </si>
  <si>
    <t>Gregory</t>
  </si>
  <si>
    <t>San Patricio</t>
  </si>
  <si>
    <t>Midlothian Energy Facility</t>
  </si>
  <si>
    <t>Midlothian Energy LLC</t>
  </si>
  <si>
    <t>Midlothian</t>
  </si>
  <si>
    <t>Ellis</t>
  </si>
  <si>
    <t>Lamar Power Project</t>
  </si>
  <si>
    <t>LaFrontera Holdings LLC</t>
  </si>
  <si>
    <t>Magic Valley Generating Station</t>
  </si>
  <si>
    <t>Calpine Corp-Magic Valley</t>
  </si>
  <si>
    <t>Edinburg</t>
  </si>
  <si>
    <t>Tenaska Gateway Generating Station</t>
  </si>
  <si>
    <t>Tenaska Gateway Partners Ltd</t>
  </si>
  <si>
    <t>Mt. Enterprise</t>
  </si>
  <si>
    <t>Rio Nogales Power Project</t>
  </si>
  <si>
    <t>Wolf Hollow I LP</t>
  </si>
  <si>
    <t>Wolf Hollow I Power, LLC</t>
  </si>
  <si>
    <t>Hays Energy Project</t>
  </si>
  <si>
    <t>Hays Energy, LLC</t>
  </si>
  <si>
    <t>San Marcos</t>
  </si>
  <si>
    <t>Hays</t>
  </si>
  <si>
    <t>Guadalupe Generating Station</t>
  </si>
  <si>
    <t>Guadalupe Power Partners LP</t>
  </si>
  <si>
    <t>Marion</t>
  </si>
  <si>
    <t>Lost Pines 1 Power Project</t>
  </si>
  <si>
    <t>Bastrop Energy Center</t>
  </si>
  <si>
    <t>Bastrop Energy Partners, LP</t>
  </si>
  <si>
    <t>Cedar Creek</t>
  </si>
  <si>
    <t>Bosque County Peaking</t>
  </si>
  <si>
    <t>Calpine Bosque Energy Center LLC</t>
  </si>
  <si>
    <t>Laquna Park</t>
  </si>
  <si>
    <t>Channelview Cogeneration Plant</t>
  </si>
  <si>
    <t>EIF Channelview Cogeneration LLC</t>
  </si>
  <si>
    <t>Corpus Christi Energy Center</t>
  </si>
  <si>
    <t>Corpus Christi Cogeneration LLC</t>
  </si>
  <si>
    <t>Odessa-Ector Power Plant</t>
  </si>
  <si>
    <t>Odessa</t>
  </si>
  <si>
    <t>Ector</t>
  </si>
  <si>
    <t>Ennis Power Company LLC</t>
  </si>
  <si>
    <t>Ennis</t>
  </si>
  <si>
    <t>Freestone Energy Center</t>
  </si>
  <si>
    <t>Freestone Power Generation LLC</t>
  </si>
  <si>
    <t>Fairfield</t>
  </si>
  <si>
    <t>Freestone</t>
  </si>
  <si>
    <t>Jack County</t>
  </si>
  <si>
    <t>Channel Energy Center LLC</t>
  </si>
  <si>
    <t>BASF Freeport Works</t>
  </si>
  <si>
    <t>BASF Corporation</t>
  </si>
  <si>
    <t>Feeeport</t>
  </si>
  <si>
    <t>Ingleside Cogeneration</t>
  </si>
  <si>
    <t>Ingleside Cogeneration LP</t>
  </si>
  <si>
    <t>Wise County Power LLC</t>
  </si>
  <si>
    <t>Wise County Power Company LLC</t>
  </si>
  <si>
    <t>Poolville</t>
  </si>
  <si>
    <t>Baytown Energy Center</t>
  </si>
  <si>
    <t>Baytown Energy Center LLC</t>
  </si>
  <si>
    <t>Jack Fusco Energy Center</t>
  </si>
  <si>
    <t>Brazos Valley Energy</t>
  </si>
  <si>
    <t>Exelon LaPorte Generating Station</t>
  </si>
  <si>
    <t>LaPorte Power, LLC</t>
  </si>
  <si>
    <t>LaPorte</t>
  </si>
  <si>
    <t>State Farm Insur Support Center Central</t>
  </si>
  <si>
    <t>State Farm Mutual Auto Ins Co</t>
  </si>
  <si>
    <t>Irving</t>
  </si>
  <si>
    <t>Deer Park Energy Center</t>
  </si>
  <si>
    <t>Green Power 2</t>
  </si>
  <si>
    <t>Forney Energy Center</t>
  </si>
  <si>
    <t>Forney</t>
  </si>
  <si>
    <t>Kaufman</t>
  </si>
  <si>
    <t>Hidalgo Energy Center</t>
  </si>
  <si>
    <t>Calpine Corp - Hidalgo</t>
  </si>
  <si>
    <t>Security</t>
  </si>
  <si>
    <t>TX LFG Energy, LP</t>
  </si>
  <si>
    <t>Cleveland</t>
  </si>
  <si>
    <t>Llano Estacado Wind Ranch</t>
  </si>
  <si>
    <t>White Deer</t>
  </si>
  <si>
    <t>Carson</t>
  </si>
  <si>
    <t>King Mountain Wind Ranch 1</t>
  </si>
  <si>
    <t>FPL Energy Upton Wind LP</t>
  </si>
  <si>
    <t>McCamey</t>
  </si>
  <si>
    <t>Upton</t>
  </si>
  <si>
    <t>Nacogdoches Power</t>
  </si>
  <si>
    <t>Cushing</t>
  </si>
  <si>
    <t>Nacogdoches</t>
  </si>
  <si>
    <t>NWP Indian Mesa Wind Farm</t>
  </si>
  <si>
    <t>NWP Indian Mesa Wind Farm LP</t>
  </si>
  <si>
    <t>Woodward Mountain II</t>
  </si>
  <si>
    <t>Pecos Wind II LP</t>
  </si>
  <si>
    <t>Girvin</t>
  </si>
  <si>
    <t>Woodward Mountain I</t>
  </si>
  <si>
    <t>Pecos Wind I LP</t>
  </si>
  <si>
    <t>Trent Wind Farm LP</t>
  </si>
  <si>
    <t>Trent</t>
  </si>
  <si>
    <t>Nolan</t>
  </si>
  <si>
    <t>Desert Sky</t>
  </si>
  <si>
    <t>Desert Sky Wind Farm LP</t>
  </si>
  <si>
    <t>Brazos Wind Farm</t>
  </si>
  <si>
    <t>Shell Wind Energy Inc.</t>
  </si>
  <si>
    <t>Fluvanna</t>
  </si>
  <si>
    <t>Scurry</t>
  </si>
  <si>
    <t>Tessman Road</t>
  </si>
  <si>
    <t>EDL Inc</t>
  </si>
  <si>
    <t>Freeport Energy Center</t>
  </si>
  <si>
    <t>Dow Chemical Co</t>
  </si>
  <si>
    <t>Sweetwater Wind 1 LLC</t>
  </si>
  <si>
    <t>Leeward Asset Management, LLC</t>
  </si>
  <si>
    <t>Sweetwater</t>
  </si>
  <si>
    <t>Sweetwater Wind 2 LLC</t>
  </si>
  <si>
    <t>EG178 Facility</t>
  </si>
  <si>
    <t>Kinder Morgan Production Company LP</t>
  </si>
  <si>
    <t>Snyder</t>
  </si>
  <si>
    <t>Buffalo Gap Wind Farm</t>
  </si>
  <si>
    <t>AES Wind Generation Inc</t>
  </si>
  <si>
    <t>Merkel</t>
  </si>
  <si>
    <t>Taylor</t>
  </si>
  <si>
    <t>Callahan Divide Wind Energy Center</t>
  </si>
  <si>
    <t>FPL Energy Callahan Wind, LLC</t>
  </si>
  <si>
    <t>Tusocola</t>
  </si>
  <si>
    <t>Horse Hollow Wind Energy Center</t>
  </si>
  <si>
    <t>FPL Energy Horse Hollow LLC</t>
  </si>
  <si>
    <t>Wingate</t>
  </si>
  <si>
    <t>Sweetwater Wind 3 LLC</t>
  </si>
  <si>
    <t>Sweetwater Wind 4 LLC</t>
  </si>
  <si>
    <t>Roscoe</t>
  </si>
  <si>
    <t>Quail Run Energy Center</t>
  </si>
  <si>
    <t>CER Quail Run Energy Partners LP</t>
  </si>
  <si>
    <t>Colorado Bend Energy Center</t>
  </si>
  <si>
    <t>CER Colorado Bend Energy Partners LP</t>
  </si>
  <si>
    <t>Sweetwater Wind 5</t>
  </si>
  <si>
    <t>Robert Mueller Energy Center</t>
  </si>
  <si>
    <t>Forest Creek Wind Farm LLC</t>
  </si>
  <si>
    <t>RWE Renewables Americas LLC</t>
  </si>
  <si>
    <t>Big Springs</t>
  </si>
  <si>
    <t>Glasscock</t>
  </si>
  <si>
    <t>Mesquite Wind Power LLC</t>
  </si>
  <si>
    <t>Mesquite Wind LLC</t>
  </si>
  <si>
    <t>Abilene</t>
  </si>
  <si>
    <t>Shackelford</t>
  </si>
  <si>
    <t>Wildorado Wind LLC</t>
  </si>
  <si>
    <t>NRG Energy Gas &amp; Wind Holdings Inc</t>
  </si>
  <si>
    <t>Vega</t>
  </si>
  <si>
    <t>Oldham</t>
  </si>
  <si>
    <t>Post Wind Farm LP</t>
  </si>
  <si>
    <t>FPL Energy Red Canyon LLC</t>
  </si>
  <si>
    <t>Borden</t>
  </si>
  <si>
    <t>Sand Bluff Wind Farm</t>
  </si>
  <si>
    <t>Post Oak Wind LLC</t>
  </si>
  <si>
    <t>Buffalo Gap 2 Wind Farm</t>
  </si>
  <si>
    <t>Scurry County Wind LP</t>
  </si>
  <si>
    <t>Invenergy Services LLC</t>
  </si>
  <si>
    <t>Austin Gas Recovery</t>
  </si>
  <si>
    <t>Skyline Gas Recovery</t>
  </si>
  <si>
    <t>Ferris</t>
  </si>
  <si>
    <t>Champion Wind Farm LLC</t>
  </si>
  <si>
    <t>Roscoe Wind Farm LLC</t>
  </si>
  <si>
    <t>Snyder Wind Farm</t>
  </si>
  <si>
    <t>Snyder Wind Farm LLC</t>
  </si>
  <si>
    <t>Synder</t>
  </si>
  <si>
    <t>Sandy Creek Energy Station</t>
  </si>
  <si>
    <t>Sandy Creek Energy Associates LP</t>
  </si>
  <si>
    <t>Riesel</t>
  </si>
  <si>
    <t>McLennan</t>
  </si>
  <si>
    <t>Buffalo Gap 3 Wind Farm</t>
  </si>
  <si>
    <t>Stanton Wind Energy LLC</t>
  </si>
  <si>
    <t>Lenorah</t>
  </si>
  <si>
    <t>Martin</t>
  </si>
  <si>
    <t>Majestic 1 Wind Farm</t>
  </si>
  <si>
    <t>NextEra Energy Majestic Wind</t>
  </si>
  <si>
    <t>Panhandle</t>
  </si>
  <si>
    <t>South Trent Wind Farm</t>
  </si>
  <si>
    <t>NRG Energy Inc</t>
  </si>
  <si>
    <t>Pattern Gulf Wind</t>
  </si>
  <si>
    <t>Pattern Operators LP</t>
  </si>
  <si>
    <t>Armstrong</t>
  </si>
  <si>
    <t>Kenedy</t>
  </si>
  <si>
    <t>Whirlwind Energy Center</t>
  </si>
  <si>
    <t>Whirlwind Energy LLC</t>
  </si>
  <si>
    <t>Floydada</t>
  </si>
  <si>
    <t>Floyd</t>
  </si>
  <si>
    <t>Winchester Power Park</t>
  </si>
  <si>
    <t>Winchester</t>
  </si>
  <si>
    <t>CFB Power Plant</t>
  </si>
  <si>
    <t>Goat Wind LP</t>
  </si>
  <si>
    <t>Sterling City</t>
  </si>
  <si>
    <t>Sterling</t>
  </si>
  <si>
    <t>Capricorn Ridge Wind LLC</t>
  </si>
  <si>
    <t>Silver Star I Wind Power Project</t>
  </si>
  <si>
    <t>Silver Star I Power Partners LLC</t>
  </si>
  <si>
    <t>Dublin</t>
  </si>
  <si>
    <t>Erath</t>
  </si>
  <si>
    <t>McAdoo Wind Energy LLC</t>
  </si>
  <si>
    <t>McAdoo</t>
  </si>
  <si>
    <t>Dickens</t>
  </si>
  <si>
    <t>Turkey Track Wind Energy LLC</t>
  </si>
  <si>
    <t>Blackwell</t>
  </si>
  <si>
    <t>Scurry County Wind II</t>
  </si>
  <si>
    <t>Gunsight Mountain Wind Energy LLC</t>
  </si>
  <si>
    <t>Sherbino I Wind Farm</t>
  </si>
  <si>
    <t>Sherbino Mesa I Windfarm LLC</t>
  </si>
  <si>
    <t>Fort Stockton</t>
  </si>
  <si>
    <t>Elbow Creek Wind Project LLC</t>
  </si>
  <si>
    <t>Forsan</t>
  </si>
  <si>
    <t>Penascal Wind Power LLC</t>
  </si>
  <si>
    <t>Avangrid Renewables LLC</t>
  </si>
  <si>
    <t>Sarita</t>
  </si>
  <si>
    <t>Cedar Bayou 4</t>
  </si>
  <si>
    <t>NRG Cedar Bayou Development Company LLC</t>
  </si>
  <si>
    <t>Eldon</t>
  </si>
  <si>
    <t>Hackberry Wind Farm</t>
  </si>
  <si>
    <t>Hackberry Wind LLC</t>
  </si>
  <si>
    <t>Albany</t>
  </si>
  <si>
    <t>Covel Gardens Gas Recovery</t>
  </si>
  <si>
    <t>Panther Creek Wind Farm I</t>
  </si>
  <si>
    <t>Panther Creek Wind Farm II</t>
  </si>
  <si>
    <t>Bull Creek Wind</t>
  </si>
  <si>
    <t>Bull Creek Wind LLC</t>
  </si>
  <si>
    <t>O'Donnell</t>
  </si>
  <si>
    <t>Ocotillo Windpower</t>
  </si>
  <si>
    <t>Duke Energy DEGS Ocotillo</t>
  </si>
  <si>
    <t>Notrees Windpower Hybrid</t>
  </si>
  <si>
    <t>Duke Energy DEGS Notrees</t>
  </si>
  <si>
    <t>Goldsmith</t>
  </si>
  <si>
    <t>Panther Creek Wind Farm Three</t>
  </si>
  <si>
    <t>Pyron Wind Farm LLC Hybrid</t>
  </si>
  <si>
    <t>Hermleigh</t>
  </si>
  <si>
    <t>Fisher</t>
  </si>
  <si>
    <t>Papalote Creek I LLC</t>
  </si>
  <si>
    <t>Taft</t>
  </si>
  <si>
    <t>Inadale Wind Farm LLC Hybrid</t>
  </si>
  <si>
    <t>Westside Landfill Gas Recovery</t>
  </si>
  <si>
    <t>Aledo</t>
  </si>
  <si>
    <t>Parker</t>
  </si>
  <si>
    <t>Denton Power LLC</t>
  </si>
  <si>
    <t>Penascal II Wind Project LLC</t>
  </si>
  <si>
    <t>Langford Wind Power</t>
  </si>
  <si>
    <t>Langford Wind Power LLC</t>
  </si>
  <si>
    <t>Christoval</t>
  </si>
  <si>
    <t>Tom Green</t>
  </si>
  <si>
    <t>Barton Chapel Wind Farm</t>
  </si>
  <si>
    <t>Jacksboro</t>
  </si>
  <si>
    <t>Jack</t>
  </si>
  <si>
    <t>Farmers Branch Renewable Energy Facility</t>
  </si>
  <si>
    <t>Mesquite Creek LFGTE Project</t>
  </si>
  <si>
    <t>New Braunfels</t>
  </si>
  <si>
    <t>Blue Wing Solar Energy Generation</t>
  </si>
  <si>
    <t>TX Solar I LLC</t>
  </si>
  <si>
    <t>solar</t>
  </si>
  <si>
    <t>Papalote Creek II LLC</t>
  </si>
  <si>
    <t>Cedro Hill Wind LLC</t>
  </si>
  <si>
    <t>Bruni</t>
  </si>
  <si>
    <t>Loraine Windpark Project LLC</t>
  </si>
  <si>
    <t>Loraine Windpower Project</t>
  </si>
  <si>
    <t>Loraine</t>
  </si>
  <si>
    <t>Mont Belvieu Cogeneration Unit</t>
  </si>
  <si>
    <t>Targa Co-Generation LLC</t>
  </si>
  <si>
    <t>Sherbino II</t>
  </si>
  <si>
    <t>Sherbino II Wind Farm LLC</t>
  </si>
  <si>
    <t>Ft. Stockton</t>
  </si>
  <si>
    <t>Ralls Wind Farm</t>
  </si>
  <si>
    <t>Ralls Wind Farm LLC</t>
  </si>
  <si>
    <t>Ralls</t>
  </si>
  <si>
    <t>Crosby</t>
  </si>
  <si>
    <t>TECO CHP-1</t>
  </si>
  <si>
    <t>Texas Medical Center Central</t>
  </si>
  <si>
    <t>Trinity Hills</t>
  </si>
  <si>
    <t>Trinity Hills Wind Farm LLC</t>
  </si>
  <si>
    <t>Olney</t>
  </si>
  <si>
    <t>Hidalgo Wind Farm LLC</t>
  </si>
  <si>
    <t>McCook</t>
  </si>
  <si>
    <t>Webberville Solar Project</t>
  </si>
  <si>
    <t>FRV AE Solar LLC</t>
  </si>
  <si>
    <t>Manor</t>
  </si>
  <si>
    <t>Los Vientos Wind 1A</t>
  </si>
  <si>
    <t>Los Vientos Wind 1A, LLC</t>
  </si>
  <si>
    <t>Sebastian</t>
  </si>
  <si>
    <t>Los Vientos Wind 1B</t>
  </si>
  <si>
    <t>Los Vientos Wind 1B, LLC</t>
  </si>
  <si>
    <t>Magic Valley Wind Farm I LLC</t>
  </si>
  <si>
    <t>San Perlita</t>
  </si>
  <si>
    <t>Willacy</t>
  </si>
  <si>
    <t>Golden Spread Panhandle Wnd Rch</t>
  </si>
  <si>
    <t>Golden Spread Electric Cooperative, Inc</t>
  </si>
  <si>
    <t>Wilderado</t>
  </si>
  <si>
    <t>Baffin Wind</t>
  </si>
  <si>
    <t>Spinning Spur Wind LLC</t>
  </si>
  <si>
    <t>EDF Renewable Asset Holdings, Inc.</t>
  </si>
  <si>
    <t>Vegas</t>
  </si>
  <si>
    <t>Bobcat Bluff Wind Project LLC</t>
  </si>
  <si>
    <t>Archer</t>
  </si>
  <si>
    <t>Senate Wind LLC</t>
  </si>
  <si>
    <t>Algonquin Power Co</t>
  </si>
  <si>
    <t>Bryson</t>
  </si>
  <si>
    <t>Stephens Ranch Wind Energy LLC</t>
  </si>
  <si>
    <t>Anacacho Wind Farm, LLC</t>
  </si>
  <si>
    <t>Brackettville</t>
  </si>
  <si>
    <t>Kinney</t>
  </si>
  <si>
    <t>Panda Temple Power Station</t>
  </si>
  <si>
    <t>PPG - O&amp;M Panda Temple Power LLC</t>
  </si>
  <si>
    <t>Temple</t>
  </si>
  <si>
    <t>Bell</t>
  </si>
  <si>
    <t>Panda Sherman Power Station</t>
  </si>
  <si>
    <t>PPG - O&amp;M Panda Sherman Power LLC</t>
  </si>
  <si>
    <t>Sherman</t>
  </si>
  <si>
    <t>SunE CPS3 LLC</t>
  </si>
  <si>
    <t>Somerset</t>
  </si>
  <si>
    <t>IKEA Round Rock 027</t>
  </si>
  <si>
    <t>IKEA Property Inc</t>
  </si>
  <si>
    <t>Round Rock</t>
  </si>
  <si>
    <t>Williamson</t>
  </si>
  <si>
    <t>Whitetail</t>
  </si>
  <si>
    <t>Whitetail Wind Energy, LLC</t>
  </si>
  <si>
    <t>Oilton</t>
  </si>
  <si>
    <t>SunE CPS2 LLC</t>
  </si>
  <si>
    <t>BayWa r.e Mozart LLC</t>
  </si>
  <si>
    <t>BayWa r.e Wind LLC</t>
  </si>
  <si>
    <t>Jayton</t>
  </si>
  <si>
    <t>Kent</t>
  </si>
  <si>
    <t>SunE CPS1 LLC</t>
  </si>
  <si>
    <t>PRSI FCC Generator</t>
  </si>
  <si>
    <t>Pasadena Refining System Inc</t>
  </si>
  <si>
    <t>Wolf Ridge Wind</t>
  </si>
  <si>
    <t>NextEra Wolf Ridge LLC</t>
  </si>
  <si>
    <t>Muenster</t>
  </si>
  <si>
    <t>Cooke</t>
  </si>
  <si>
    <t>Central Utility Plant - Texas A&amp;M</t>
  </si>
  <si>
    <t>Texas A&amp;M, Utilities &amp; Energy Services</t>
  </si>
  <si>
    <t>College Station</t>
  </si>
  <si>
    <t>Pattern Panhandle Wind LLC</t>
  </si>
  <si>
    <t>Goldthwaite Wind Energy Facility</t>
  </si>
  <si>
    <t>Goldthwaite</t>
  </si>
  <si>
    <t>Mills</t>
  </si>
  <si>
    <t>Majestic II Wind</t>
  </si>
  <si>
    <t>Blue Summit Wind LLC</t>
  </si>
  <si>
    <t>Vernon</t>
  </si>
  <si>
    <t>W.A. Parish Carbon Capture Plant</t>
  </si>
  <si>
    <t>Petra Nova Power I LLC</t>
  </si>
  <si>
    <t>Pantex</t>
  </si>
  <si>
    <t>Pantex (NNSA)</t>
  </si>
  <si>
    <t>Harbor Wind LLC</t>
  </si>
  <si>
    <t>Harbor Wind Tenant LLC</t>
  </si>
  <si>
    <t>Ector County Energy Center</t>
  </si>
  <si>
    <t>Bryan Solar, LLC</t>
  </si>
  <si>
    <t>NVT LICENSES, LLC</t>
  </si>
  <si>
    <t>Presidio</t>
  </si>
  <si>
    <t>OCI Alamo Solar I Hybrid</t>
  </si>
  <si>
    <t>OCI Solar Power</t>
  </si>
  <si>
    <t>Grandview Wind Farm, LLC</t>
  </si>
  <si>
    <t>Patriot Wind Farm</t>
  </si>
  <si>
    <t>TBD</t>
  </si>
  <si>
    <t>Route 66 Wind Plant</t>
  </si>
  <si>
    <t>Novatus Energy</t>
  </si>
  <si>
    <t>Barilla Solar</t>
  </si>
  <si>
    <t>First Solar Asset Management</t>
  </si>
  <si>
    <t>OCI Alamo 2, LLC</t>
  </si>
  <si>
    <t>Converse</t>
  </si>
  <si>
    <t>OCI Alamo 4, LLC</t>
  </si>
  <si>
    <t>Consolidated Edison Development Inc.</t>
  </si>
  <si>
    <t>Pattern Panhandle Wind 2 LLC</t>
  </si>
  <si>
    <t>Wake Wind Energy Center</t>
  </si>
  <si>
    <t>Southern Power Co</t>
  </si>
  <si>
    <t>Longhorn Wind</t>
  </si>
  <si>
    <t>Silverton</t>
  </si>
  <si>
    <t>Briscoe</t>
  </si>
  <si>
    <t>TX Hereford Wind</t>
  </si>
  <si>
    <t>Hereford</t>
  </si>
  <si>
    <t>Deaf Smith</t>
  </si>
  <si>
    <t>Spinning Spur Wind II</t>
  </si>
  <si>
    <t>Adrian</t>
  </si>
  <si>
    <t>Spinning Spur Wind III</t>
  </si>
  <si>
    <t>Keechi Wind</t>
  </si>
  <si>
    <t>Keechi Wind, LLC</t>
  </si>
  <si>
    <t>Rentech Nitrogen Pasadena Cogeneration</t>
  </si>
  <si>
    <t>PCI Nitrogen LLC</t>
  </si>
  <si>
    <t>Ameresco Dallas LLC</t>
  </si>
  <si>
    <t>Shannon Wind</t>
  </si>
  <si>
    <t>Shannon Wind LLC</t>
  </si>
  <si>
    <t>Windhorst</t>
  </si>
  <si>
    <t>Clay</t>
  </si>
  <si>
    <t>Stella Wind Farm</t>
  </si>
  <si>
    <t>Bruennings Breeze Wind Farm</t>
  </si>
  <si>
    <t>Raymondville</t>
  </si>
  <si>
    <t>Colbeck's Corner, LLC</t>
  </si>
  <si>
    <t>Groom</t>
  </si>
  <si>
    <t>Cameron Wind 1 LLC</t>
  </si>
  <si>
    <t>Rio Hondo</t>
  </si>
  <si>
    <t>Freeport LP Pretreatment Facility</t>
  </si>
  <si>
    <t>Freeport LNG Development L.P</t>
  </si>
  <si>
    <t>Chapman Ranch Wind I</t>
  </si>
  <si>
    <t>Chapman Ranch Wind LLC</t>
  </si>
  <si>
    <t>OCI Alamo 3 LLC</t>
  </si>
  <si>
    <t>OCI Alamo 5 LLC</t>
  </si>
  <si>
    <t>Uvalde</t>
  </si>
  <si>
    <t>Alamo 6</t>
  </si>
  <si>
    <t>BHE Renewables, LLC</t>
  </si>
  <si>
    <t>OCI Alamo 7 LLC</t>
  </si>
  <si>
    <t>Haskell</t>
  </si>
  <si>
    <t>Windthorst-2</t>
  </si>
  <si>
    <t>Lorenzo Wind</t>
  </si>
  <si>
    <t>Lorenzo Wind, LLC</t>
  </si>
  <si>
    <t>Lorenzo</t>
  </si>
  <si>
    <t>Fluvanna Wind Energy LLC</t>
  </si>
  <si>
    <t>Los Vientos Windpower III</t>
  </si>
  <si>
    <t>Los Vientos Windpower III, LLC</t>
  </si>
  <si>
    <t>Rio Grande City</t>
  </si>
  <si>
    <t>Los Vientos Windpower IV</t>
  </si>
  <si>
    <t>Los Vientos Windpower IV, LLC</t>
  </si>
  <si>
    <t>Mesquite Creek Wind</t>
  </si>
  <si>
    <t>Mesquite Creek Wind, LLC</t>
  </si>
  <si>
    <t>Lamesa</t>
  </si>
  <si>
    <t>Dawson</t>
  </si>
  <si>
    <t>The Methodist Hospital, Gas Turbine</t>
  </si>
  <si>
    <t>The Methodist Hospital</t>
  </si>
  <si>
    <t>South Plains Wind Phase I</t>
  </si>
  <si>
    <t>First Wind O&amp;M, LLC</t>
  </si>
  <si>
    <t>Red Gate Power Plant</t>
  </si>
  <si>
    <t>Pleasant Hill Wind Energy Project</t>
  </si>
  <si>
    <t>Pleasant Hill Wind Energy LLC</t>
  </si>
  <si>
    <t>Logans Gap Wind LLC</t>
  </si>
  <si>
    <t>Comanche</t>
  </si>
  <si>
    <t>TX Jumbo Road Wind</t>
  </si>
  <si>
    <t>TX Jumbo Road Wind, LLC</t>
  </si>
  <si>
    <t>Nelson Gardens Landfill Gas to Energy</t>
  </si>
  <si>
    <t>Nelson Gardens Energy, LLC</t>
  </si>
  <si>
    <t>Sendero</t>
  </si>
  <si>
    <t>Sendero Wind Energy, LLC</t>
  </si>
  <si>
    <t>Hebbronville</t>
  </si>
  <si>
    <t>Jim Hogg</t>
  </si>
  <si>
    <t>San Roman Wind I, LLC</t>
  </si>
  <si>
    <t>Acciona Energy USA Global, LLC</t>
  </si>
  <si>
    <t>Los Fresnos</t>
  </si>
  <si>
    <t>Green Pastures Wind I</t>
  </si>
  <si>
    <t>Green Pastures Wind I, LLC</t>
  </si>
  <si>
    <t>Seymour</t>
  </si>
  <si>
    <t>Baylor</t>
  </si>
  <si>
    <t>Green Pastures Wind II</t>
  </si>
  <si>
    <t>Green Pastures Wind II, LLC</t>
  </si>
  <si>
    <t>Knox</t>
  </si>
  <si>
    <t>Briscoe Wind Farm</t>
  </si>
  <si>
    <t>Capital Dynamics</t>
  </si>
  <si>
    <t>Wolf Hollow II</t>
  </si>
  <si>
    <t>Sky Global Power One</t>
  </si>
  <si>
    <t>Sky Global Power One Pledgor, LLC</t>
  </si>
  <si>
    <t>Rock Island</t>
  </si>
  <si>
    <t>Colorado</t>
  </si>
  <si>
    <t>Rattlesnake Den</t>
  </si>
  <si>
    <t>SunEdison LLC</t>
  </si>
  <si>
    <t>Garden City</t>
  </si>
  <si>
    <t>Bearkat</t>
  </si>
  <si>
    <t>Bearkat Wind Energy 1, LLC</t>
  </si>
  <si>
    <t>St. Lawrence</t>
  </si>
  <si>
    <t>RE Roserock</t>
  </si>
  <si>
    <t>Buckthorn Westex</t>
  </si>
  <si>
    <t>Buckthorn Westex, LLC</t>
  </si>
  <si>
    <t>Los Vientos V Wind Power</t>
  </si>
  <si>
    <t>Los Vientos Windpower V, LLC</t>
  </si>
  <si>
    <t>South Plains II</t>
  </si>
  <si>
    <t>Lockney</t>
  </si>
  <si>
    <t>Javelina Wind Energy, LLC</t>
  </si>
  <si>
    <t>Mirando City</t>
  </si>
  <si>
    <t>Colorado Bend II</t>
  </si>
  <si>
    <t>Castle Gap Solar Hybrid</t>
  </si>
  <si>
    <t>Upton County Solar 2 LLC</t>
  </si>
  <si>
    <t>McCarney</t>
  </si>
  <si>
    <t>Cotton Plains Wind Farm</t>
  </si>
  <si>
    <t>Cotton Plains Wind I, LLC</t>
  </si>
  <si>
    <t>Rocksprings</t>
  </si>
  <si>
    <t>Rocksprings Val Verde Wind, LLC</t>
  </si>
  <si>
    <t>Del Rio</t>
  </si>
  <si>
    <t>Val Verde</t>
  </si>
  <si>
    <t>Bacliff</t>
  </si>
  <si>
    <t>PHR Holdings LLC</t>
  </si>
  <si>
    <t>Electra Wind Farm</t>
  </si>
  <si>
    <t>Electra Wind, LLC</t>
  </si>
  <si>
    <t>Horse Creek Wind Farm</t>
  </si>
  <si>
    <t>Horse Creek Wind, LLC</t>
  </si>
  <si>
    <t>Weinert</t>
  </si>
  <si>
    <t>Old Settler Wind</t>
  </si>
  <si>
    <t>Old Settler Wind, LLC</t>
  </si>
  <si>
    <t>Lamesa Solar</t>
  </si>
  <si>
    <t>Bethel Wind Farm LLC</t>
  </si>
  <si>
    <t>Dimmitt</t>
  </si>
  <si>
    <t>Castro</t>
  </si>
  <si>
    <t>CoServ Community Solar Station</t>
  </si>
  <si>
    <t>CoServ Electric</t>
  </si>
  <si>
    <t>Aubrey</t>
  </si>
  <si>
    <t>East Pecos Solar</t>
  </si>
  <si>
    <t>Port Comfort Power LLC</t>
  </si>
  <si>
    <t>Peaker Power, LLC</t>
  </si>
  <si>
    <t>Chamon Power LLC</t>
  </si>
  <si>
    <t>Friendswood Energy</t>
  </si>
  <si>
    <t>Friendswood Energy Genco, LLC</t>
  </si>
  <si>
    <t>CPS 1 Community Solar</t>
  </si>
  <si>
    <t>Clean Energy Collective LLC</t>
  </si>
  <si>
    <t>Adkins</t>
  </si>
  <si>
    <t>Tyler Bluff Wind Project, LLC</t>
  </si>
  <si>
    <t>ETT Presidio NaS Battery</t>
  </si>
  <si>
    <t>Electric Transmission Texas LLC</t>
  </si>
  <si>
    <t>batteries</t>
  </si>
  <si>
    <t>Upton County Solar</t>
  </si>
  <si>
    <t>Javelina Wind Energy II, LLC</t>
  </si>
  <si>
    <t>MIRANDO</t>
  </si>
  <si>
    <t>Rabbit Hill Energy Storage Project</t>
  </si>
  <si>
    <t>Georgetown</t>
  </si>
  <si>
    <t>Pearl Solar</t>
  </si>
  <si>
    <t>Blue Summit Storage, LLC</t>
  </si>
  <si>
    <t>Rattlesnake Power, LLC</t>
  </si>
  <si>
    <t>Brady</t>
  </si>
  <si>
    <t>McCulloch</t>
  </si>
  <si>
    <t>Phantom Solar</t>
  </si>
  <si>
    <t>Phantom Solar, LLC</t>
  </si>
  <si>
    <t>Fort Hood</t>
  </si>
  <si>
    <t>Bluebell Solar</t>
  </si>
  <si>
    <t>Bluebell Solar, LLC</t>
  </si>
  <si>
    <t>Willow Springs Wind Farm</t>
  </si>
  <si>
    <t>Willow Springs Windfarm, LLC</t>
  </si>
  <si>
    <t>Dermott Wind</t>
  </si>
  <si>
    <t>Buckthorn Wind Project</t>
  </si>
  <si>
    <t>Buckthorn Wind Project, LLC</t>
  </si>
  <si>
    <t>Mingus</t>
  </si>
  <si>
    <t>Santa Rita Wind Energy</t>
  </si>
  <si>
    <t>Big Lake</t>
  </si>
  <si>
    <t>Reagan</t>
  </si>
  <si>
    <t>SolaireHolman Solar Project</t>
  </si>
  <si>
    <t>SolaireHolman 1, LLC</t>
  </si>
  <si>
    <t>Alpine</t>
  </si>
  <si>
    <t>Brewster</t>
  </si>
  <si>
    <t>Cactus Flats Wind Energy Project</t>
  </si>
  <si>
    <t>Eden</t>
  </si>
  <si>
    <t>Concho</t>
  </si>
  <si>
    <t>Bandera Electric Coop PV</t>
  </si>
  <si>
    <t>SoCore Energy LLC</t>
  </si>
  <si>
    <t>Leakey</t>
  </si>
  <si>
    <t>Real</t>
  </si>
  <si>
    <t>Flat Top Wind I</t>
  </si>
  <si>
    <t>Flat Top Wind I, LLC</t>
  </si>
  <si>
    <t>Mullin</t>
  </si>
  <si>
    <t>Victoria City Power LLC</t>
  </si>
  <si>
    <t>Agilon Energy Holdings II, LLC</t>
  </si>
  <si>
    <t>Victoria Port Power LLC</t>
  </si>
  <si>
    <t>IKEA Grand Prairie Rooftop PV System</t>
  </si>
  <si>
    <t>Grand Prairie</t>
  </si>
  <si>
    <t>Karankawa Wind LLC</t>
  </si>
  <si>
    <t>Mathis</t>
  </si>
  <si>
    <t>Arlington Outlet Hydroelectric Generator</t>
  </si>
  <si>
    <t>Tarrant Regional Water District</t>
  </si>
  <si>
    <t>NRG Elbow Creek Energy Storage Project</t>
  </si>
  <si>
    <t>Midway Solar - TX</t>
  </si>
  <si>
    <t>MIdway Solar</t>
  </si>
  <si>
    <t>Walnut Springs Solar</t>
  </si>
  <si>
    <t>Cypress Creek Renewables</t>
  </si>
  <si>
    <t>Walnut Springs</t>
  </si>
  <si>
    <t>Foard City Wind</t>
  </si>
  <si>
    <t>Foard City Wind, LLC</t>
  </si>
  <si>
    <t>Crowell</t>
  </si>
  <si>
    <t>Foard</t>
  </si>
  <si>
    <t>Highway 56 Solar</t>
  </si>
  <si>
    <t>Whitesboro Solar</t>
  </si>
  <si>
    <t>Whitesboro</t>
  </si>
  <si>
    <t>Whitesboro Solar II</t>
  </si>
  <si>
    <t>Gopher Creek Wind Farm</t>
  </si>
  <si>
    <t>Fluvanna Wind Energy 2 LLC</t>
  </si>
  <si>
    <t>E-Volve Energy Holdings LLC</t>
  </si>
  <si>
    <t>Sealy</t>
  </si>
  <si>
    <t>Marlin Solar</t>
  </si>
  <si>
    <t>Marlin</t>
  </si>
  <si>
    <t>North Gainesville Solar</t>
  </si>
  <si>
    <t>Gainesville</t>
  </si>
  <si>
    <t>Whitewright Solar</t>
  </si>
  <si>
    <t>Whitewright</t>
  </si>
  <si>
    <t>Leon Solar</t>
  </si>
  <si>
    <t>West Moore Solar II</t>
  </si>
  <si>
    <t>Denton Energy Center</t>
  </si>
  <si>
    <t>City of Denton - (TX)</t>
  </si>
  <si>
    <t>Lamesa II</t>
  </si>
  <si>
    <t>Lamesa Solar II, L.L.C.</t>
  </si>
  <si>
    <t>PowerFin Kingsbery</t>
  </si>
  <si>
    <t>PowerFin ASL 1, LLC</t>
  </si>
  <si>
    <t>Kingsberry Energy Storage System</t>
  </si>
  <si>
    <t>System Control Center</t>
  </si>
  <si>
    <t>Midway Wind, LLC</t>
  </si>
  <si>
    <t>Live Oak Wind Project</t>
  </si>
  <si>
    <t>Engie North America</t>
  </si>
  <si>
    <t>Eldorado</t>
  </si>
  <si>
    <t>Schleicher</t>
  </si>
  <si>
    <t>Chisum</t>
  </si>
  <si>
    <t>Blossom</t>
  </si>
  <si>
    <t>Rio Bravo Windpower, LLC</t>
  </si>
  <si>
    <t>Roma</t>
  </si>
  <si>
    <t>Bovine</t>
  </si>
  <si>
    <t>Wallis</t>
  </si>
  <si>
    <t>Bronson</t>
  </si>
  <si>
    <t>Beasley</t>
  </si>
  <si>
    <t>Sterling Solar (TX)</t>
  </si>
  <si>
    <t>Lampwick</t>
  </si>
  <si>
    <t>Hext</t>
  </si>
  <si>
    <t>Menard</t>
  </si>
  <si>
    <t>Yellow Jacket</t>
  </si>
  <si>
    <t>Meridian</t>
  </si>
  <si>
    <t>Eddy II</t>
  </si>
  <si>
    <t>Eddy</t>
  </si>
  <si>
    <t>Cascade Solar (TX)</t>
  </si>
  <si>
    <t>Toyota HQ Plan</t>
  </si>
  <si>
    <t>PGC Plano I, LLC</t>
  </si>
  <si>
    <t>Plano</t>
  </si>
  <si>
    <t>Phoebe Solar</t>
  </si>
  <si>
    <t>Phoebe Energy Project, LLC</t>
  </si>
  <si>
    <t>Kermit</t>
  </si>
  <si>
    <t>Winkler</t>
  </si>
  <si>
    <t>Torrecillas Wind Energy, LLC</t>
  </si>
  <si>
    <t>Blue Summit II Wind, LLC</t>
  </si>
  <si>
    <t>Santa Rita East</t>
  </si>
  <si>
    <t>Barnhart</t>
  </si>
  <si>
    <t>Irion</t>
  </si>
  <si>
    <t>IKEA Live Oak Rooftop PV System</t>
  </si>
  <si>
    <t>Live Oak</t>
  </si>
  <si>
    <t>Seymour Hills Wind Project, LLC</t>
  </si>
  <si>
    <t>Misae Solar</t>
  </si>
  <si>
    <t>Misae Lessee LLC</t>
  </si>
  <si>
    <t>Childress</t>
  </si>
  <si>
    <t>Mesteno</t>
  </si>
  <si>
    <t>Mesteno Wind</t>
  </si>
  <si>
    <t>Ranchero Wind Farm LLC</t>
  </si>
  <si>
    <t>Crockett</t>
  </si>
  <si>
    <t>Lockett Windfarm</t>
  </si>
  <si>
    <t>Lockett Windfarm, LLC</t>
  </si>
  <si>
    <t>West of the Pecos Solar</t>
  </si>
  <si>
    <t>Reeves</t>
  </si>
  <si>
    <t>Lapetus</t>
  </si>
  <si>
    <t>Lapetus Energy Project LLC</t>
  </si>
  <si>
    <t>Andrews</t>
  </si>
  <si>
    <t>Blue Summit III Wind</t>
  </si>
  <si>
    <t>Blue Summit III Wind, LLC</t>
  </si>
  <si>
    <t>Chilicothe</t>
  </si>
  <si>
    <t>Hardeman</t>
  </si>
  <si>
    <t>Mesquite Star</t>
  </si>
  <si>
    <t>Mesquite Star LLC</t>
  </si>
  <si>
    <t>Commerce ESS</t>
  </si>
  <si>
    <t>Commerce Solar</t>
  </si>
  <si>
    <t>Hidalgo Wind Farm II</t>
  </si>
  <si>
    <t>Hidalgo Wind Farm II LLC</t>
  </si>
  <si>
    <t>Jumbo Hill Wind Project</t>
  </si>
  <si>
    <t>Prospect Storage</t>
  </si>
  <si>
    <t>GlidePath Power Operations LLC</t>
  </si>
  <si>
    <t>West Columbia</t>
  </si>
  <si>
    <t>NASA Johnson Space Center CHP</t>
  </si>
  <si>
    <t>Energy Systems Group LLC</t>
  </si>
  <si>
    <t>Griffin Solar</t>
  </si>
  <si>
    <t>Robinson</t>
  </si>
  <si>
    <t>Mars Solar</t>
  </si>
  <si>
    <t>Canadian Breaks, LLC</t>
  </si>
  <si>
    <t>TPE Whitney Solar, LLC</t>
  </si>
  <si>
    <t>Alchemy Renewable Energy</t>
  </si>
  <si>
    <t>Kopperl</t>
  </si>
  <si>
    <t>We don't model utility has total (sum of all plants) Install capacity &lt;100 MW</t>
  </si>
  <si>
    <t>uttilities</t>
  </si>
  <si>
    <t>We don't model utility has total (sum of all plants) Install capacity &lt;200 MW</t>
  </si>
  <si>
    <t>of total Cap</t>
  </si>
  <si>
    <t>We don't model utility has total (sum of all plants) Install capacity &lt;300 MW</t>
  </si>
  <si>
    <t>Row Labels</t>
  </si>
  <si>
    <t>(blank)</t>
  </si>
  <si>
    <t>Grand Total</t>
  </si>
  <si>
    <t>Sum of Install_MW</t>
  </si>
  <si>
    <t>Column Labels</t>
  </si>
  <si>
    <t>Max</t>
  </si>
  <si>
    <t>Bin</t>
  </si>
  <si>
    <t>More</t>
  </si>
  <si>
    <t>Frequency</t>
  </si>
  <si>
    <t>Prob</t>
  </si>
  <si>
    <t>Gamma(2,5)</t>
  </si>
  <si>
    <t>CDF</t>
  </si>
  <si>
    <t>Gamma(1.3,3)</t>
  </si>
  <si>
    <t>Gamma(1.5,4)</t>
  </si>
  <si>
    <t>CDF of Installed Capacity</t>
  </si>
  <si>
    <t>Gamma(1,2)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</si>
</sst>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1" fontId="14" fillId="0" borderId="0" xfId="0" applyNumberFormat="1" applyFont="1"/>
    <xf numFmtId="1" fontId="18" fillId="0" borderId="0" xfId="0" applyNumberFormat="1" applyFont="1"/>
    <xf numFmtId="2" fontId="18" fillId="0" borderId="0" xfId="0" applyNumberFormat="1" applyFont="1"/>
    <xf numFmtId="164" fontId="14" fillId="0" borderId="0" xfId="0" applyNumberFormat="1" applyFont="1"/>
    <xf numFmtId="0" fontId="14" fillId="0" borderId="0" xfId="0" applyFont="1"/>
    <xf numFmtId="0" fontId="18" fillId="0" borderId="0" xfId="0" applyFont="1"/>
    <xf numFmtId="9" fontId="16" fillId="0" borderId="0" xfId="1" applyFont="1"/>
    <xf numFmtId="0" fontId="19" fillId="0" borderId="0" xfId="0" applyFont="1" applyAlignment="1">
      <alignment vertical="center"/>
    </xf>
    <xf numFmtId="1" fontId="20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0" fillId="0" borderId="0" xfId="0" applyNumberFormat="1" applyFont="1"/>
    <xf numFmtId="0" fontId="20" fillId="0" borderId="0" xfId="0" applyFont="1"/>
    <xf numFmtId="1" fontId="19" fillId="0" borderId="0" xfId="0" applyNumberFormat="1" applyFont="1"/>
    <xf numFmtId="1" fontId="22" fillId="0" borderId="0" xfId="0" applyNumberFormat="1" applyFont="1"/>
    <xf numFmtId="2" fontId="22" fillId="0" borderId="0" xfId="0" applyNumberFormat="1" applyFont="1"/>
    <xf numFmtId="164" fontId="19" fillId="0" borderId="0" xfId="0" applyNumberFormat="1" applyFont="1"/>
    <xf numFmtId="0" fontId="19" fillId="0" borderId="0" xfId="0" applyFont="1"/>
    <xf numFmtId="0" fontId="21" fillId="0" borderId="0" xfId="0" applyFont="1"/>
    <xf numFmtId="0" fontId="23" fillId="0" borderId="0" xfId="0" applyFont="1"/>
    <xf numFmtId="1" fontId="24" fillId="0" borderId="0" xfId="0" applyNumberFormat="1" applyFont="1"/>
    <xf numFmtId="1" fontId="23" fillId="0" borderId="0" xfId="0" applyNumberFormat="1" applyFont="1"/>
    <xf numFmtId="2" fontId="23" fillId="0" borderId="0" xfId="0" applyNumberFormat="1" applyFont="1"/>
    <xf numFmtId="164" fontId="24" fillId="0" borderId="0" xfId="0" applyNumberFormat="1" applyFont="1"/>
    <xf numFmtId="0" fontId="2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3" fontId="0" fillId="0" borderId="0" xfId="0" applyNumberFormat="1"/>
    <xf numFmtId="3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25" fillId="0" borderId="12" xfId="0" applyFont="1" applyFill="1" applyBorder="1" applyAlignment="1">
      <alignment horizontal="center"/>
    </xf>
    <xf numFmtId="39" fontId="0" fillId="0" borderId="0" xfId="43" applyNumberFormat="1" applyFont="1"/>
    <xf numFmtId="43" fontId="0" fillId="0" borderId="0" xfId="43" applyNumberFormat="1" applyFont="1"/>
    <xf numFmtId="43" fontId="17" fillId="25" borderId="0" xfId="35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Pivot_all!$P$1:$P$2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Pivot_all!$O$3:$O$258</c:f>
              <c:strCache>
                <c:ptCount val="33"/>
                <c:pt idx="0">
                  <c:v>Bin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10000</c:v>
                </c:pt>
              </c:strCache>
            </c:strRef>
          </c:xVal>
          <c:yVal>
            <c:numRef>
              <c:f>Pivot_all!$P$3:$P$258</c:f>
              <c:numCache>
                <c:formatCode>_(* #,##0.00_);_(* \(#,##0.00\);_(* "-"??_);_(@_)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0.17090809821893685</c:v>
                </c:pt>
                <c:pt idx="3">
                  <c:v>0.35296563474983511</c:v>
                </c:pt>
                <c:pt idx="4">
                  <c:v>0.50576724486726132</c:v>
                </c:pt>
                <c:pt idx="5">
                  <c:v>0.62708512097294811</c:v>
                </c:pt>
                <c:pt idx="6">
                  <c:v>0.72089723293069019</c:v>
                </c:pt>
                <c:pt idx="7">
                  <c:v>0.79232196549471645</c:v>
                </c:pt>
                <c:pt idx="8">
                  <c:v>0.84614726485503677</c:v>
                </c:pt>
                <c:pt idx="9">
                  <c:v>0.88641552749660513</c:v>
                </c:pt>
                <c:pt idx="10">
                  <c:v>0.91637797167653545</c:v>
                </c:pt>
                <c:pt idx="11">
                  <c:v>0.93857829000151771</c:v>
                </c:pt>
                <c:pt idx="12">
                  <c:v>0.95497203011465448</c:v>
                </c:pt>
                <c:pt idx="13">
                  <c:v>0.96704464953673952</c:v>
                </c:pt>
                <c:pt idx="14">
                  <c:v>0.97591477853985786</c:v>
                </c:pt>
                <c:pt idx="15">
                  <c:v>0.98241932703354284</c:v>
                </c:pt>
                <c:pt idx="16">
                  <c:v>0.98718126642763093</c:v>
                </c:pt>
                <c:pt idx="17">
                  <c:v>0.99066244660674851</c:v>
                </c:pt>
                <c:pt idx="18">
                  <c:v>0.99320414113601707</c:v>
                </c:pt>
                <c:pt idx="19">
                  <c:v>0.99505783851542806</c:v>
                </c:pt>
                <c:pt idx="20">
                  <c:v>0.99640843803332702</c:v>
                </c:pt>
                <c:pt idx="21">
                  <c:v>0.99739161515331576</c:v>
                </c:pt>
                <c:pt idx="22">
                  <c:v>0.99810675785204173</c:v>
                </c:pt>
                <c:pt idx="23">
                  <c:v>0.99862656504850045</c:v>
                </c:pt>
                <c:pt idx="24">
                  <c:v>0.9990041449487963</c:v>
                </c:pt>
                <c:pt idx="25">
                  <c:v>0.99927825004311577</c:v>
                </c:pt>
                <c:pt idx="26">
                  <c:v>0.99947712888237805</c:v>
                </c:pt>
                <c:pt idx="27">
                  <c:v>0.99962135444838651</c:v>
                </c:pt>
                <c:pt idx="28">
                  <c:v>0.99972589743804052</c:v>
                </c:pt>
                <c:pt idx="29">
                  <c:v>0.99980164374814318</c:v>
                </c:pt>
                <c:pt idx="30">
                  <c:v>0.99985650367990431</c:v>
                </c:pt>
                <c:pt idx="31">
                  <c:v>0.9998962217551336</c:v>
                </c:pt>
                <c:pt idx="32">
                  <c:v>0.99999999999998923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6-40AF-A0A8-14896BE192F2}"/>
            </c:ext>
          </c:extLst>
        </c:ser>
        <c:ser>
          <c:idx val="1"/>
          <c:order val="1"/>
          <c:tx>
            <c:strRef>
              <c:f>Pivot_all!$Q$1:$Q$2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Pivot_all!$O$3:$O$258</c:f>
              <c:strCache>
                <c:ptCount val="33"/>
                <c:pt idx="0">
                  <c:v>Bin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10000</c:v>
                </c:pt>
              </c:strCache>
            </c:strRef>
          </c:xVal>
          <c:yVal>
            <c:numRef>
              <c:f>Pivot_all!$Q$3:$Q$258</c:f>
              <c:numCache>
                <c:formatCode>#,##0.00_);\(#,##0.00\)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0.3675889328063241</c:v>
                </c:pt>
                <c:pt idx="3">
                  <c:v>0.5731225296442688</c:v>
                </c:pt>
                <c:pt idx="4">
                  <c:v>0.68774703557312256</c:v>
                </c:pt>
                <c:pt idx="5">
                  <c:v>0.72332015810276684</c:v>
                </c:pt>
                <c:pt idx="6">
                  <c:v>0.76284584980237158</c:v>
                </c:pt>
                <c:pt idx="7">
                  <c:v>0.81027667984189722</c:v>
                </c:pt>
                <c:pt idx="8">
                  <c:v>0.83794466403162049</c:v>
                </c:pt>
                <c:pt idx="9">
                  <c:v>0.84980237154150196</c:v>
                </c:pt>
                <c:pt idx="10">
                  <c:v>0.87747035573122523</c:v>
                </c:pt>
                <c:pt idx="11">
                  <c:v>0.9051383399209485</c:v>
                </c:pt>
                <c:pt idx="12">
                  <c:v>0.92094861660079042</c:v>
                </c:pt>
                <c:pt idx="13">
                  <c:v>0.94071146245059278</c:v>
                </c:pt>
                <c:pt idx="14">
                  <c:v>0.94071146245059278</c:v>
                </c:pt>
                <c:pt idx="15">
                  <c:v>0.94071146245059278</c:v>
                </c:pt>
                <c:pt idx="16">
                  <c:v>0.94071146245059278</c:v>
                </c:pt>
                <c:pt idx="17">
                  <c:v>0.94466403162055324</c:v>
                </c:pt>
                <c:pt idx="18">
                  <c:v>0.95256916996047414</c:v>
                </c:pt>
                <c:pt idx="19">
                  <c:v>0.96047430830039504</c:v>
                </c:pt>
                <c:pt idx="20">
                  <c:v>0.96047430830039504</c:v>
                </c:pt>
                <c:pt idx="21">
                  <c:v>0.96047430830039504</c:v>
                </c:pt>
                <c:pt idx="22">
                  <c:v>0.96442687747035549</c:v>
                </c:pt>
                <c:pt idx="23">
                  <c:v>0.96837944664031594</c:v>
                </c:pt>
                <c:pt idx="24">
                  <c:v>0.96837944664031594</c:v>
                </c:pt>
                <c:pt idx="25">
                  <c:v>0.96837944664031594</c:v>
                </c:pt>
                <c:pt idx="26">
                  <c:v>0.96837944664031594</c:v>
                </c:pt>
                <c:pt idx="27">
                  <c:v>0.96837944664031594</c:v>
                </c:pt>
                <c:pt idx="28">
                  <c:v>0.96837944664031594</c:v>
                </c:pt>
                <c:pt idx="29">
                  <c:v>0.9723320158102764</c:v>
                </c:pt>
                <c:pt idx="30">
                  <c:v>0.9723320158102764</c:v>
                </c:pt>
                <c:pt idx="31">
                  <c:v>0.9723320158102764</c:v>
                </c:pt>
                <c:pt idx="32">
                  <c:v>0.99999999999999967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6-40AF-A0A8-14896BE1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14800"/>
        <c:axId val="832714144"/>
      </c:scatterChart>
      <c:valAx>
        <c:axId val="832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4144"/>
        <c:crosses val="autoZero"/>
        <c:crossBetween val="midCat"/>
      </c:valAx>
      <c:valAx>
        <c:axId val="8327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D6BF6C7-7F9E-48D8-8880-67D1DD8E7988}">
          <cx:tx>
            <cx:txData>
              <cx:f>_xlchart.v1.0</cx:f>
              <cx:v>Sum of Install_MW</cx:v>
            </cx:txData>
          </cx:tx>
          <cx:dataId val="0"/>
          <cx:layoutPr>
            <cx:binning intervalClosed="r" underflow="0" overflow="3000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C50DA9D-F1CC-4AB6-BA4C-B202AC1AD28F}">
          <cx:tx>
            <cx:txData>
              <cx:f>_xlchart.v1.4</cx:f>
              <cx:v/>
            </cx:txData>
          </cx:tx>
          <cx:dataId val="0"/>
          <cx:layoutPr>
            <cx:binning intervalClosed="r" underflow="0" overflow="3000">
              <cx:binSize val="3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2166937</xdr:colOff>
      <xdr:row>14</xdr:row>
      <xdr:rowOff>90487</xdr:rowOff>
    </xdr:from>
    <xdr:to>
      <xdr:col>6</xdr:col>
      <xdr:colOff>604837</xdr:colOff>
      <xdr:row>28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8D9C3E-700D-A7E9-1602-6DB297629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6937" y="2767012"/>
              <a:ext cx="50673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11</xdr:row>
      <xdr:rowOff>42862</xdr:rowOff>
    </xdr:from>
    <xdr:to>
      <xdr:col>15</xdr:col>
      <xdr:colOff>47625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9B24C-C7A2-1C4D-5D13-8854EEC2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608541</xdr:colOff>
      <xdr:row>9</xdr:row>
      <xdr:rowOff>67733</xdr:rowOff>
    </xdr:from>
    <xdr:to>
      <xdr:col>31</xdr:col>
      <xdr:colOff>269875</xdr:colOff>
      <xdr:row>23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8EA80D-2E28-74F5-D480-AB13F1DE53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0708" y="17822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ng Wei Hung" refreshedDate="44672.612573958337" createdVersion="6" refreshedVersion="6" minRefreshableVersion="3" recordCount="309" xr:uid="{00000000-000A-0000-FFFF-FFFF12000000}">
  <cacheSource type="worksheet">
    <worksheetSource ref="A1:H1048576" sheet="Modeled for &gt;100MW"/>
  </cacheSource>
  <cacheFields count="8">
    <cacheField name="Plant_Code" numFmtId="1">
      <sharedItems containsString="0" containsBlank="1" containsNumber="1" containsInteger="1" minValue="127" maxValue="63030"/>
    </cacheField>
    <cacheField name="Plant_Name" numFmtId="1">
      <sharedItems containsBlank="1"/>
    </cacheField>
    <cacheField name="Utility_Na" numFmtId="1">
      <sharedItems containsBlank="1" count="162">
        <s v="Wolf Hollow I Power, LLC"/>
        <s v="Air Liquide Large Industries U S LP"/>
        <s v="Austin Energy"/>
        <s v="Hays Energy, LLC"/>
        <s v="Brazos Valley Energy"/>
        <s v="Brazos Electric Power Coop Inc"/>
        <s v="Brownsville Public Utilities Board"/>
        <s v="City of Bryan - (TX)"/>
        <s v="Baytown Energy Center LLC"/>
        <s v="Calpine Corp-Magic Valley"/>
        <s v="Calpine Corp - Hidalgo"/>
        <s v="Channel Energy Center LLC"/>
        <s v="Corpus Christi Cogeneration LLC"/>
        <s v="Deer Park Energy Center"/>
        <s v="City of Denton - (TX)"/>
        <s v="Dow Chemical Co"/>
        <s v="Dow Chemical Company-Oyster Creek VIII"/>
        <s v="Ennis Power Company LLC"/>
        <s v="Exelon Power"/>
        <s v="Exxon Mobil Refining and Supply Co."/>
        <s v="FPL Energy Upton Wind LP"/>
        <s v="Formosa Plastics Corp"/>
        <s v="Freestone Power Generation LLC"/>
        <s v="City of Garland - (TX)"/>
        <s v="City of Greenville - (TX)"/>
        <s v="Gregory Power Partners LLC"/>
        <s v="Pasadena Cogeneration LP"/>
        <s v="Lower Colorado River Authority"/>
        <s v="Midlothian Energy LLC"/>
        <s v="Oxy Vinyls LP"/>
        <s v="BHER Power Resources, Inc"/>
        <s v="Avangrid Renewables LLC"/>
        <s v="Public Service Co of Oklahoma"/>
        <s v="City of San Antonio - (TX)"/>
        <s v="San Miguel Electric Coop, Inc"/>
        <s v="Shell Wind Energy Inc."/>
        <s v="Shell Oil Co-Deer Park"/>
        <s v="South Houston Green Power LLC"/>
        <s v="South Texas Electric Coop, Inc"/>
        <s v="Southern Power Co"/>
        <s v="Southwestern Electric Power Co"/>
        <s v="Southwestern Public Service Co"/>
        <s v="Tenaska Gateway Partners Ltd"/>
        <s v="Tenaska Frontier Partners Ltd"/>
        <s v="Trent Wind Farm LP"/>
        <s v="Union Carbide Corp-Seadrift"/>
        <s v="University of Texas at Austin"/>
        <s v="AES Wind Generation Inc"/>
        <s v="STP Nuclear Operating Co"/>
        <s v="Wise County Power Company LLC"/>
        <s v="Sweeny Cogeneration LP"/>
        <s v="Texas City Cogeneration LLC"/>
        <s v="Ingleside Cogeneration LP"/>
        <s v="USCE-Tulsa District"/>
        <s v="Bastrop Energy Partners, LP"/>
        <s v="Desert Sky Wind Farm LP"/>
        <s v="Invenergy Services LLC"/>
        <s v="Kinder Morgan Production Company LP"/>
        <s v="Talen Texas, LLC"/>
        <s v="Invista"/>
        <s v="FPL Energy Callahan Wind, LLC"/>
        <s v="FPL Energy Horse Hollow LLC"/>
        <s v="Leeward Asset Management, LLC"/>
        <s v="Paris Generation LP"/>
        <s v="Mesquite Wind LLC"/>
        <s v="INEOS USA LLC"/>
        <s v="NRG Texas Power LLC"/>
        <s v="NRG Energy Inc"/>
        <s v="Sandy Creek Energy Associates LP"/>
        <s v="Optim Energy LLC"/>
        <s v="Calpine Bosque Energy Center LLC"/>
        <s v="Entergy Texas Inc."/>
        <s v="Capricorn Ridge Wind LLC"/>
        <s v="Elbow Creek Wind Project LLC"/>
        <s v="Luminant Generation Company LLC"/>
        <s v="NRG Cedar Bayou Development Company LLC"/>
        <s v="Hackberry Wind LLC"/>
        <s v="Engie North America"/>
        <s v="RWE Renewables Americas LLC"/>
        <s v="Bull Creek Wind LLC"/>
        <s v="Duke Energy DEGS Notrees"/>
        <s v="EIF Channelview Cogeneration LLC"/>
        <s v="Langford Wind Power LLC"/>
        <s v="Pattern Operators LP"/>
        <s v="Coleto Creek Power LP"/>
        <s v="Major Oak Power, LLC"/>
        <s v="Loraine Windpower Project"/>
        <s v="CER Colorado Bend Energy Partners LP"/>
        <s v="CER Quail Run Energy Partners LP"/>
        <s v="Consolidated Edison Development Inc."/>
        <s v="Hidalgo Wind Farm LLC"/>
        <s v="Guadalupe Power Partners LP"/>
        <s v="Los Vientos Wind 1A, LLC"/>
        <s v="Los Vientos Wind 1B, LLC"/>
        <s v="EDF Renewable Asset Holdings, Inc."/>
        <s v="Stephens Ranch Wind Energy LLC"/>
        <s v="PPG - O&amp;M Panda Temple Power LLC"/>
        <s v="PPG - O&amp;M Panda Sherman Power LLC"/>
        <s v="NextEra Wolf Ridge LLC"/>
        <s v="NextEra Energy Majestic Wind"/>
        <s v="Blue Summit Wind LLC"/>
        <s v="Petra Nova Power I LLC"/>
        <s v="Shannon Wind LLC"/>
        <s v="Cameron Wind 1 LLC"/>
        <s v="Chapman Ranch Wind LLC"/>
        <s v="Algonquin Power Co"/>
        <s v="Los Vientos Windpower III, LLC"/>
        <s v="Los Vientos Windpower IV, LLC"/>
        <s v="SunEdison LLC"/>
        <s v="First Wind O&amp;M, LLC"/>
        <s v="BHE Renewables, LLC"/>
        <s v="Green Pastures Wind I, LLC"/>
        <s v="Green Pastures Wind II, LLC"/>
        <s v="Capital Dynamics"/>
        <s v="Buckthorn Westex, LLC"/>
        <s v="Los Vientos Windpower V, LLC"/>
        <s v="TX Jumbo Road Wind, LLC"/>
        <s v="Olin Blue Cube Operations"/>
        <s v="Javelina Wind Energy, LLC"/>
        <s v="NRG Energy Gas &amp; Wind Holdings Inc"/>
        <s v="Mesquite Creek Wind, LLC"/>
        <s v="Rocksprings Val Verde Wind, LLC"/>
        <s v="Fluvanna Wind Energy LLC"/>
        <s v="PHR Holdings LLC"/>
        <s v="Electra Wind, LLC"/>
        <s v="Horse Creek Wind, LLC"/>
        <s v="Old Settler Wind, LLC"/>
        <s v="Friendswood Energy Genco, LLC"/>
        <s v="Javelina Wind Energy II, LLC"/>
        <s v="Rattlesnake Power, LLC"/>
        <s v="Novatus Energy"/>
        <s v="LaFrontera Holdings LLC"/>
        <s v="Willow Springs Windfarm, LLC"/>
        <s v="Buckthorn Wind Project, LLC"/>
        <s v="Victoria WLE, LP"/>
        <s v="Flat Top Wind I, LLC"/>
        <s v="Foard City Wind, LLC"/>
        <s v="Fluvanna Wind Energy 2 LLC"/>
        <s v="Cypress Creek Renewables"/>
        <s v="Upton County Solar 2 LLC"/>
        <s v="Peaker Power, LLC"/>
        <s v="Midway Wind, LLC"/>
        <s v="Rio Bravo Windpower, LLC"/>
        <s v="Phoebe Energy Project, LLC"/>
        <s v="Torrecillas Wind Energy, LLC"/>
        <s v="Agilon Energy Holdings II, LLC"/>
        <s v="Mesteno Wind"/>
        <s v="Ranchero Wind Farm LLC"/>
        <s v="MIdway Solar"/>
        <s v="Lockett Windfarm, LLC"/>
        <s v="Lapetus Energy Project LLC"/>
        <s v="Mountain Creek Power, LLC"/>
        <s v="LaPorte Power, LLC"/>
        <s v="Blue Summit III Wind, LLC"/>
        <s v="Trinity Hills Wind Farm LLC"/>
        <s v="Sherbino II Wind Farm LLC"/>
        <s v="Mesquite Star LLC"/>
        <s v="Sherbino Mesa I Windfarm LLC"/>
        <s v="Keechi Wind, LLC"/>
        <s v="Misae Lessee LLC"/>
        <s v="Bearkat Wind Energy 1, LLC"/>
        <m/>
      </sharedItems>
    </cacheField>
    <cacheField name="Utility_ID" numFmtId="0">
      <sharedItems containsString="0" containsBlank="1" containsNumber="1" containsInteger="1" minValue="1" maxValue="63428"/>
    </cacheField>
    <cacheField name="City" numFmtId="1">
      <sharedItems containsBlank="1"/>
    </cacheField>
    <cacheField name="County" numFmtId="1">
      <sharedItems containsBlank="1"/>
    </cacheField>
    <cacheField name="PrimSource" numFmtId="1">
      <sharedItems containsBlank="1" count="10">
        <s v="natural gas"/>
        <s v="biomass"/>
        <s v="batteries"/>
        <s v="other"/>
        <s v="wind"/>
        <s v="hydroelectric"/>
        <s v="coal"/>
        <s v="solar"/>
        <s v="nuclear"/>
        <m/>
      </sharedItems>
    </cacheField>
    <cacheField name="Install_MW" numFmtId="0">
      <sharedItems containsString="0" containsBlank="1" containsNumber="1" minValue="0.97480702098583383" maxValue="115272.09999999992" count="229">
        <n v="788.4"/>
        <n v="312.2"/>
        <n v="932"/>
        <n v="696.4"/>
        <n v="114"/>
        <n v="6.1"/>
        <n v="1.5"/>
        <n v="5"/>
        <n v="989"/>
        <n v="675.6"/>
        <n v="603.6"/>
        <n v="282.60000000000002"/>
        <n v="1280"/>
        <n v="143.80000000000001"/>
        <n v="22"/>
        <n v="203.2"/>
        <n v="932.9"/>
        <n v="801"/>
        <n v="551.29999999999995"/>
        <n v="923.8"/>
        <n v="593.29999999999995"/>
        <n v="1176"/>
        <n v="225.6"/>
        <n v="260"/>
        <n v="497.9"/>
        <n v="418"/>
        <n v="1314.8"/>
        <n v="1231.2"/>
        <n v="1230.3"/>
        <n v="177.3"/>
        <n v="381.8"/>
        <n v="278"/>
        <n v="689.4"/>
        <n v="310"/>
        <n v="1036"/>
        <n v="2.8"/>
        <n v="427.7"/>
        <n v="126.5"/>
        <n v="112.2"/>
        <n v="432"/>
        <n v="815"/>
        <n v="18"/>
        <n v="54.9"/>
        <n v="54"/>
        <n v="15"/>
        <n v="39.6"/>
        <n v="108"/>
        <n v="623"/>
        <n v="574.6"/>
        <n v="1690"/>
        <n v="609"/>
        <n v="242"/>
        <n v="1734"/>
        <n v="380.7"/>
        <n v="230"/>
        <n v="201.6"/>
        <n v="201"/>
        <n v="120"/>
        <n v="188"/>
        <n v="226.1"/>
        <n v="200"/>
        <n v="720"/>
        <n v="229.6"/>
        <n v="892"/>
        <n v="1138"/>
        <n v="1444"/>
        <n v="575"/>
        <n v="940.2"/>
        <n v="10"/>
        <n v="410"/>
        <n v="160"/>
        <n v="274"/>
        <n v="191.1"/>
        <n v="861"/>
        <n v="215.2"/>
        <n v="224.4"/>
        <n v="257"/>
        <n v="100"/>
        <n v="276"/>
        <n v="118.5"/>
        <n v="125.6"/>
        <n v="150"/>
        <n v="1116"/>
        <n v="474.7"/>
        <n v="1080"/>
        <n v="939.6"/>
        <n v="939.7"/>
        <n v="152"/>
        <n v="168"/>
        <n v="152.5"/>
        <n v="120.6"/>
        <n v="232.5"/>
        <n v="170.2"/>
        <n v="2708.6"/>
        <n v="821.7"/>
        <n v="572"/>
        <n v="450"/>
        <n v="517"/>
        <n v="101.6"/>
        <n v="618.70000000000005"/>
        <n v="167.7"/>
        <n v="130.5"/>
        <n v="169.5"/>
        <n v="358.8"/>
        <n v="302.39999999999998"/>
        <n v="153.9"/>
        <n v="263.60000000000002"/>
        <n v="730.2"/>
        <n v="1082.2"/>
        <n v="102.4"/>
        <n v="735.5"/>
        <n v="37.5"/>
        <n v="98.8"/>
        <n v="135"/>
        <n v="241"/>
        <n v="80.5"/>
        <n v="265.60000000000002"/>
        <n v="141"/>
        <n v="1849.8"/>
        <n v="1530"/>
        <n v="1189.9000000000001"/>
        <n v="4008.4"/>
        <n v="176.4"/>
        <n v="2"/>
        <n v="101.2"/>
        <n v="1008"/>
        <n v="643.6"/>
        <n v="807"/>
        <n v="542.79999999999995"/>
        <n v="662.5"/>
        <n v="121.9"/>
        <n v="927.5"/>
        <n v="634.70000000000005"/>
        <n v="536.4"/>
        <n v="447"/>
        <n v="713.4"/>
        <n v="243.3"/>
        <n v="2430"/>
        <n v="2379.6"/>
        <n v="1795.4"/>
        <n v="357.6"/>
        <n v="101.9"/>
        <n v="535.5"/>
        <n v="165.6"/>
        <n v="199.5"/>
        <n v="30.2"/>
        <n v="160.69999999999999"/>
        <n v="124.2"/>
        <n v="90"/>
        <n v="209"/>
        <n v="142.5"/>
        <n v="115.5"/>
        <n v="258.89999999999998"/>
        <n v="180"/>
        <n v="206.9"/>
        <n v="200.1"/>
        <n v="203"/>
        <n v="99.8"/>
        <n v="211.2"/>
        <n v="228"/>
        <n v="253"/>
        <n v="210.1"/>
        <n v="188.5"/>
        <n v="918.3"/>
        <n v="283.2"/>
        <n v="218"/>
        <n v="181.7"/>
        <n v="622.4"/>
        <n v="349.2"/>
        <n v="580.1"/>
        <n v="550.4"/>
        <n v="5.5"/>
        <n v="250"/>
        <n v="1088.2"/>
        <n v="161"/>
        <n v="194"/>
        <n v="67.599999999999994"/>
        <n v="376"/>
        <n v="1606.4"/>
        <n v="803.2"/>
        <n v="112.5"/>
        <n v="79.5"/>
        <n v="79.599999999999994"/>
        <n v="135.4"/>
        <n v="102.7"/>
        <n v="204"/>
        <n v="165"/>
        <n v="236"/>
        <n v="207.2"/>
        <n v="105"/>
        <n v="50"/>
        <n v="300"/>
        <n v="202"/>
        <n v="110"/>
        <n v="299.7"/>
        <n v="678.1"/>
        <n v="249.7"/>
        <n v="149.6"/>
        <n v="149.30000000000001"/>
        <n v="155.4"/>
        <n v="427.2"/>
        <n v="151.19999999999999"/>
        <n v="121.5"/>
        <n v="1112.5999999999999"/>
        <n v="1152.8"/>
        <n v="1894.2"/>
        <n v="100.5"/>
        <n v="376.9"/>
        <n v="352.8"/>
        <n v="158"/>
        <n v="5.3"/>
        <n v="5.2"/>
        <n v="7.5"/>
        <n v="189.9"/>
        <n v="121"/>
        <n v="162.9"/>
        <n v="237.6"/>
        <n v="182"/>
        <n v="183.8"/>
        <n v="852.2"/>
        <n v="200.2"/>
        <n v="225"/>
        <n v="145"/>
        <n v="418.9"/>
        <n v="240"/>
        <n v="196.7"/>
        <m/>
        <n v="115272.09999999992"/>
        <n v="0.974807020985833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洪豐偉" refreshedDate="44722.577875925926" createdVersion="8" refreshedVersion="8" minRefreshableVersion="3" recordCount="415" xr:uid="{DA83FB9B-D973-450C-9A77-3545F72155D9}">
  <cacheSource type="worksheet">
    <worksheetSource ref="A1:H1048576" sheet="ERCOT-plant"/>
  </cacheSource>
  <cacheFields count="8">
    <cacheField name="Plant_Code" numFmtId="1">
      <sharedItems containsString="0" containsBlank="1" containsNumber="1" containsInteger="1" minValue="127" maxValue="63180"/>
    </cacheField>
    <cacheField name="Plant_Name" numFmtId="1">
      <sharedItems containsBlank="1" count="411">
        <s v="Wolf Hollow I LP"/>
        <s v="Bayou Cogen Plant"/>
        <s v="Decker Creek"/>
        <s v="Sand Hill"/>
        <s v="Nacogdoches Power"/>
        <s v="Robert Mueller Energy Center"/>
        <s v="Kingsberry Energy Storage System"/>
        <s v="System Control Center"/>
        <s v="Hays Energy Project"/>
        <s v="BASF Freeport Works"/>
        <s v="Jack Fusco Energy Center"/>
        <s v="R W Miller"/>
        <s v="Johnson County"/>
        <s v="Jack County"/>
        <s v="Silas Ray"/>
        <s v="Bryan (TX)"/>
        <s v="Dansby"/>
        <s v="Big Spring Wind Power Facility"/>
        <s v="Baytown Energy Center"/>
        <s v="Magic Valley Generating Station"/>
        <s v="Hidalgo Energy Center"/>
        <s v="Channel Energy Center LLC"/>
        <s v="Ticona Polymers Inc"/>
        <s v="Corpus Christi Energy Center"/>
        <s v="Deer Park Energy Center"/>
        <s v="Denton Energy Center"/>
        <s v="Corpus Christi"/>
        <s v="Freeport Energy Center"/>
        <s v="Oyster Creek Unit VIII"/>
        <s v="Ennis Power Company LLC"/>
        <s v="Handley"/>
        <s v="Wolf Hollow II"/>
        <s v="Colorado Bend II"/>
        <s v="ExxonMobil Baytown Refinery"/>
        <s v="ExxonMobil Baytown Turbine"/>
        <s v="King Mountain Wind Ranch 1"/>
        <s v="Corpus Refinery"/>
        <s v="Formosa Utility Venture Ltd"/>
        <s v="CFB Power Plant"/>
        <s v="Freestone Energy Center"/>
        <s v="Village Creek Water Reclamation Facility"/>
        <s v="Lewisville"/>
        <s v="Ray Olinger"/>
        <s v="Spencer"/>
        <s v="Golden Spread Panhandle Wnd Rch"/>
        <s v="Gonzales Hydro Plant"/>
        <s v="Powerlane Plant"/>
        <s v="Gregory Power Plant"/>
        <s v="Canyon"/>
        <s v="Abbott TP 3"/>
        <s v="Dunlap TP 1"/>
        <s v="H 4"/>
        <s v="H 5"/>
        <s v="Nolte"/>
        <s v="TP 4"/>
        <s v="Falcon Dam &amp; Power"/>
        <s v="Pasadena Cogeneration"/>
        <s v="Austin"/>
        <s v="Buchanan Dam (TX)"/>
        <s v="Granite Shoals"/>
        <s v="Inks"/>
        <s v="Marble Falls"/>
        <s v="Marshall Ford"/>
        <s v="Sim Gideon"/>
        <s v="Thomas C Ferguson"/>
        <s v="Fayette Power Project"/>
        <s v="Lost Pines 1 Power Project"/>
        <s v="Winchester Power Park"/>
        <s v="Midlothian Energy Facility"/>
        <s v="NWP Indian Mesa Wind Farm"/>
        <s v="Houston Chemical Complex Battleground"/>
        <s v="Woodward Mountain I"/>
        <s v="Woodward Mountain II"/>
        <s v="C R Wing Cogen Plant"/>
        <s v="Penascal Wind Power LLC"/>
        <s v="Penascal II Wind Project LLC"/>
        <s v="Barton Chapel Wind Farm"/>
        <s v="Baffin Wind"/>
        <s v="Patriot Wind Farm"/>
        <s v="Karankawa Wind LLC"/>
        <s v="Oklaunion"/>
        <s v="Rice University"/>
        <s v="Rio Grande Valley Sugar Growers"/>
        <s v="Leon Creek"/>
        <s v="O W Sommers"/>
        <s v="V H Braunig"/>
        <s v="J T Deely"/>
        <s v="J K Spruce"/>
        <s v="Arthur Von Rosenberg"/>
        <s v="Rio Nogales Power Project"/>
        <s v="Commerce ESS"/>
        <s v="Commerce Solar"/>
        <s v="San Miguel"/>
        <s v="Westhollow Technology Center"/>
        <s v="Brazos Wind Farm"/>
        <s v="Shell Deer Park"/>
        <s v="Power Station 4"/>
        <s v="Green Power 2"/>
        <s v="Pearsall"/>
        <s v="Sam Rayburn"/>
        <s v="Red Gate Power Plant"/>
        <s v="Wake Wind Energy Center"/>
        <s v="RE Roserock"/>
        <s v="Lamesa Solar"/>
        <s v="Bethel Wind Farm LLC"/>
        <s v="East Pecos Solar"/>
        <s v="Tyler Bluff Wind Project, LLC"/>
        <s v="Cactus Flats Wind Energy Project"/>
        <s v="Welsh"/>
        <s v="Nichols"/>
        <s v="Harrington"/>
        <s v="State Farm Insur Support Center Central"/>
        <s v="Tenaska Gateway Generating Station"/>
        <s v="Tenaska Frontier Generation Station"/>
        <s v="Texas Petrochemicals"/>
        <s v="Trent Wind Farm LP"/>
        <s v="Whitney"/>
        <s v="Union Carbide Seadrift Cogen"/>
        <s v="Hal C Weaver Power Plant"/>
        <s v="Valero Refinery Corpus Christi West"/>
        <s v="Buffalo Gap Wind Farm"/>
        <s v="Buffalo Gap 2 Wind Farm"/>
        <s v="Buffalo Gap 3 Wind Farm"/>
        <s v="South Texas Project"/>
        <s v="Wise County Power LLC"/>
        <s v="Sweeny Cogen Facility"/>
        <s v="Point Comfort Operations"/>
        <s v="Texas City Power Plant"/>
        <s v="Ingleside Cogeneration"/>
        <s v="Denison"/>
        <s v="Enterprise Products Operating"/>
        <s v="Texas City Plant Union Carbide"/>
        <s v="Bastrop Energy Center"/>
        <s v="Yates Gas Plant"/>
        <s v="Desert Sky"/>
        <s v="Scurry County Wind LP"/>
        <s v="Stanton Wind Energy LLC"/>
        <s v="McAdoo Wind Energy LLC"/>
        <s v="Turkey Track Wind Energy LLC"/>
        <s v="Scurry County Wind II"/>
        <s v="Gunsight Mountain Wind Energy LLC"/>
        <s v="Goldthwaite Wind Energy Facility"/>
        <s v="Ector County Energy Center"/>
        <s v="Santa Rita East"/>
        <s v="EG178 Facility"/>
        <s v="Laredo"/>
        <s v="Nueces Bay"/>
        <s v="Barney M Davis"/>
        <s v="Victoria Texas Plant"/>
        <s v="Callahan Divide Wind Energy Center"/>
        <s v="Horse Hollow Wind Energy Center"/>
        <s v="Jameson Gas Processing Plant"/>
        <s v="Sweetwater Wind 1 LLC"/>
        <s v="Sweetwater Wind 2 LLC"/>
        <s v="Sweetwater Wind 3 LLC"/>
        <s v="Sweetwater Wind 4 LLC"/>
        <s v="Sweetwater Wind 5"/>
        <s v="ETT Presidio NaS Battery"/>
        <s v="Eagle Pass"/>
        <s v="Paris Energy Center"/>
        <s v="Seadrift Coke LP"/>
        <s v="Mesquite Wind Power LLC"/>
        <s v="Post Oak Wind LLC"/>
        <s v="Power Island"/>
        <s v="Signal Hill Generating LLC"/>
        <s v="BP Chemicals Green Lake Plant"/>
        <s v="DFW Gas Recovery"/>
        <s v="Austin Gas Recovery"/>
        <s v="Skyline Gas Recovery"/>
        <s v="Westside Landfill Gas Recovery"/>
        <s v="Farmers Branch Renewable Energy Facility"/>
        <s v="Mesquite Creek LFGTE Project"/>
        <s v="Post Wind Farm LP"/>
        <s v="Limestone"/>
        <s v="Cedar Bayou"/>
        <s v="Greens Bayou"/>
        <s v="T H Wharton"/>
        <s v="W A Parish"/>
        <s v="San Jacinto Steam Electric Station"/>
        <s v="NRG Elbow Creek Energy Storage Project"/>
        <s v="South Trent Wind Farm"/>
        <s v="Snyder Wind Farm"/>
        <s v="Tessman Road"/>
        <s v="Covel Gardens Gas Recovery"/>
        <s v="Sandy Creek Energy Station"/>
        <s v="Optim Energy Altura Cogen LLC"/>
        <s v="Bosque County Peaking"/>
        <s v="Whirlwind Energy Center"/>
        <s v="Lewis Creek"/>
        <s v="Capricorn Ridge Wind LLC"/>
        <s v="Elbow Creek Wind Project LLC"/>
        <s v="Lake Hubbard"/>
        <s v="Graham"/>
        <s v="Morgan Creek"/>
        <s v="Permian Basin"/>
        <s v="Stryker Creek"/>
        <s v="Trinidad (TX)"/>
        <s v="Comanche Peak"/>
        <s v="Martin Lake"/>
        <s v="Oak Grove (TX)"/>
        <s v="DeCordova Steam Electric Station"/>
        <s v="Newgulf Cogen"/>
        <s v="Cedar Bayou 4"/>
        <s v="Hackberry Wind Farm"/>
        <s v="Live Oak Wind Project"/>
        <s v="Seymour Hills Wind Project, LLC"/>
        <s v="Jumbo Hill Wind Project"/>
        <s v="Forest Creek Wind Farm LLC"/>
        <s v="Sand Bluff Wind Farm"/>
        <s v="Champion Wind Farm LLC"/>
        <s v="Roscoe Wind Farm LLC"/>
        <s v="Panther Creek Wind Farm I"/>
        <s v="Panther Creek Wind Farm II"/>
        <s v="Panther Creek Wind Farm Three"/>
        <s v="Pyron Wind Farm LLC Hybrid"/>
        <s v="Papalote Creek I LLC"/>
        <s v="Inadale Wind Farm LLC Hybrid"/>
        <s v="Papalote Creek II LLC"/>
        <s v="Magic Valley Wind Farm I LLC"/>
        <s v="Anacacho Wind Farm, LLC"/>
        <s v="Grandview Wind Farm, LLC"/>
        <s v="Stella Wind Farm"/>
        <s v="Bruennings Breeze Wind Farm"/>
        <s v="Colbeck's Corner, LLC"/>
        <s v="Dermott Wind"/>
        <s v="West of the Pecos Solar"/>
        <s v="Canadian Breaks, LLC"/>
        <s v="Bull Creek Wind"/>
        <s v="Notrees Windpower Hybrid"/>
        <s v="Ocotillo Windpower"/>
        <s v="Denton Power LLC"/>
        <s v="Channelview Cogeneration Plant"/>
        <s v="Ascend Performance Materials Texas Inc."/>
        <s v="Langford Wind Power"/>
        <s v="Pattern Gulf Wind"/>
        <s v="Pattern Panhandle Wind LLC"/>
        <s v="Pattern Panhandle Wind 2 LLC"/>
        <s v="Logans Gap Wind LLC"/>
        <s v="Blue Wing Solar Energy Generation"/>
        <s v="Coleto Creek"/>
        <s v="Major Oak Power"/>
        <s v="Loraine Windpark Project LLC"/>
        <s v="Mont Belvieu Cogeneration Unit"/>
        <s v="Colorado Bend Energy Center"/>
        <s v="Quail Run Energy Center"/>
        <s v="OCI Alamo 4, LLC"/>
        <s v="OCI Alamo 3 LLC"/>
        <s v="OCI Alamo 5 LLC"/>
        <s v="OCI Alamo 7 LLC"/>
        <s v="Upton County Solar"/>
        <s v="Security"/>
        <s v="Ralls Wind Farm"/>
        <s v="TECO CHP-1"/>
        <s v="Hidalgo Wind Farm LLC"/>
        <s v="Webberville Solar Project"/>
        <s v="Guadalupe Generating Station"/>
        <s v="Los Vientos Wind 1A"/>
        <s v="Los Vientos Wind 1B"/>
        <s v="Spinning Spur Wind LLC"/>
        <s v="Bobcat Bluff Wind Project LLC"/>
        <s v="Longhorn Wind"/>
        <s v="TX Hereford Wind"/>
        <s v="Spinning Spur Wind II"/>
        <s v="Spinning Spur Wind III"/>
        <s v="Windthorst-2"/>
        <s v="Stephens Ranch Wind Energy LLC"/>
        <s v="Panda Temple Power Station"/>
        <s v="Panda Sherman Power Station"/>
        <s v="SunE CPS3 LLC"/>
        <s v="IKEA Round Rock 027"/>
        <s v="IKEA Grand Prairie Rooftop PV System"/>
        <s v="IKEA Live Oak Rooftop PV System"/>
        <s v="Whitetail"/>
        <s v="SunE CPS2 LLC"/>
        <s v="San Roman Wind I, LLC"/>
        <s v="SunE CPS1 LLC"/>
        <s v="BayWa r.e Mozart LLC"/>
        <s v="PRSI FCC Generator"/>
        <s v="Wolf Ridge Wind"/>
        <s v="Central Utility Plant - Texas A&amp;M"/>
        <s v="NASA Johnson Space Center CHP"/>
        <s v="Majestic 1 Wind Farm"/>
        <s v="Majestic II Wind"/>
        <s v="Blue Summit Wind LLC"/>
        <s v="W.A. Parish Carbon Capture Plant"/>
        <s v="Pantex"/>
        <s v="Harbor Wind LLC"/>
        <s v="Bryan Solar, LLC"/>
        <s v="OCI Alamo Solar I Hybrid"/>
        <s v="OCI Alamo 2, LLC"/>
        <s v="CPS 1 Community Solar"/>
        <s v="Rentech Nitrogen Pasadena Cogeneration"/>
        <s v="Ameresco Dallas LLC"/>
        <s v="Shannon Wind"/>
        <s v="Cameron Wind 1 LLC"/>
        <s v="Freeport LP Pretreatment Facility"/>
        <s v="Chapman Ranch Wind I"/>
        <s v="Senate Wind LLC"/>
        <s v="Los Vientos Windpower III"/>
        <s v="Los Vientos Windpower IV"/>
        <s v="Rattlesnake Den"/>
        <s v="South Plains Wind Phase I"/>
        <s v="The Methodist Hospital, Gas Turbine"/>
        <s v="Pleasant Hill Wind Energy Project"/>
        <s v="Alamo 6"/>
        <s v="Pearl Solar"/>
        <s v="Santa Rita Wind Energy"/>
        <s v="Bridgeport Gas Processing Plant"/>
        <s v="Houston Plant"/>
        <s v="Nelson Gardens Landfill Gas to Energy"/>
        <s v="Sendero"/>
        <s v="Green Pastures Wind I"/>
        <s v="Green Pastures Wind II"/>
        <s v="Briscoe Wind Farm"/>
        <s v="Sky Global Power One"/>
        <s v="Barilla Solar"/>
        <s v="Buckthorn Westex"/>
        <s v="Los Vientos V Wind Power"/>
        <s v="TX Jumbo Road Wind"/>
        <s v="Freeport Energy"/>
        <s v="Javelina Wind Energy, LLC"/>
        <s v="Wildorado Wind LLC"/>
        <s v="Goat Wind LP"/>
        <s v="Cedro Hill Wind LLC"/>
        <s v="Mesquite Creek Wind"/>
        <s v="Cotton Plains Wind Farm"/>
        <s v="Rocksprings"/>
        <s v="Fluvanna"/>
        <s v="Bacliff"/>
        <s v="Electra Wind Farm"/>
        <s v="Horse Creek Wind Farm"/>
        <s v="Old Settler Wind"/>
        <s v="CoServ Community Solar Station"/>
        <s v="Friendswood Energy"/>
        <s v="Javelina Wind Energy II, LLC"/>
        <s v="Rabbit Hill Energy Storage Project"/>
        <s v="Phantom Solar"/>
        <s v="Blue Summit Storage, LLC"/>
        <s v="Rattlesnake Power, LLC"/>
        <s v="Route 66 Wind Plant"/>
        <s v="South Plains II"/>
        <s v="Bluebell Solar"/>
        <s v="Lamar Power Project"/>
        <s v="Odessa-Ector Power Plant"/>
        <s v="Forney Energy Center"/>
        <s v="Bandera Electric Coop PV"/>
        <s v="Works 4"/>
        <s v="Willow Springs Wind Farm"/>
        <s v="Buckthorn Wind Project"/>
        <s v="SolaireHolman Solar Project"/>
        <s v="Victoria"/>
        <s v="Flat Top Wind I"/>
        <s v="Arlington Outlet Hydroelectric Generator"/>
        <s v="Foard City Wind"/>
        <s v="Gopher Creek Wind Farm"/>
        <s v="Walnut Springs Solar"/>
        <s v="Highway 56 Solar"/>
        <s v="Whitesboro Solar"/>
        <s v="Whitesboro Solar II"/>
        <s v="Marlin Solar"/>
        <s v="North Gainesville Solar"/>
        <s v="Whitewright Solar"/>
        <s v="Leon Solar"/>
        <s v="West Moore Solar II"/>
        <s v="Chisum"/>
        <s v="Bovine"/>
        <s v="Bronson"/>
        <s v="Sterling Solar (TX)"/>
        <s v="Lampwick"/>
        <s v="Yellow Jacket"/>
        <s v="Eddy II"/>
        <s v="Cascade Solar (TX)"/>
        <s v="Griffin Solar"/>
        <s v="Mars Solar"/>
        <s v="E-Volve Energy Holdings LLC"/>
        <s v="Castle Gap Solar Hybrid"/>
        <s v="Lorenzo Wind"/>
        <s v="Port Comfort Power LLC"/>
        <s v="Chamon Power LLC"/>
        <s v="PowerFin Kingsbery"/>
        <s v="Midway Wind, LLC"/>
        <s v="Rio Bravo Windpower, LLC"/>
        <s v="Toyota HQ Plan"/>
        <s v="Phoebe Solar"/>
        <s v="Torrecillas Wind Energy, LLC"/>
        <s v="Blue Summit II Wind, LLC"/>
        <s v="Victoria City Power LLC"/>
        <s v="Victoria Port Power LLC"/>
        <s v="Prospect Storage"/>
        <s v="Mesteno"/>
        <s v="Ranchero Wind Farm LLC"/>
        <s v="Midway Solar - TX"/>
        <s v="Lockett Windfarm"/>
        <s v="Lapetus"/>
        <s v="Mountain Creek"/>
        <s v="Exelon LaPorte Generating Station"/>
        <s v="Blue Summit III Wind"/>
        <s v="Trinity Hills"/>
        <s v="Silver Star I Wind Power Project"/>
        <s v="Sherbino II"/>
        <s v="Lamesa II"/>
        <s v="Mesquite Star"/>
        <s v="Hidalgo Wind Farm II"/>
        <s v="Llano Estacado Wind Ranch"/>
        <s v="TPE Whitney Solar, LLC"/>
        <s v="Sherbino I Wind Farm"/>
        <s v="Central Utility Plant"/>
        <s v="Keechi Wind"/>
        <s v="Misae Solar"/>
        <s v="Bearkat"/>
        <m/>
      </sharedItems>
    </cacheField>
    <cacheField name="Utility_Na" numFmtId="1">
      <sharedItems containsBlank="1" count="254">
        <s v="Wolf Hollow I Power, LLC"/>
        <s v="Air Liquide Large Industries U S LP"/>
        <s v="Austin Energy"/>
        <s v="Hays Energy, LLC"/>
        <s v="BASF Corporation"/>
        <s v="Brazos Valley Energy"/>
        <s v="Brazos Electric Power Coop Inc"/>
        <s v="Brownsville Public Utilities Board"/>
        <s v="City of Bryan - (TX)"/>
        <s v="Terra-Gen Operating Co-Wind"/>
        <s v="Baytown Energy Center LLC"/>
        <s v="Calpine Corp-Magic Valley"/>
        <s v="Calpine Corp - Hidalgo"/>
        <s v="Channel Energy Center LLC"/>
        <s v="Ticona Polymers Inc"/>
        <s v="Corpus Christi Cogeneration LLC"/>
        <s v="Deer Park Energy Center"/>
        <s v="City of Denton - (TX)"/>
        <s v="Equistar Chemicals LP"/>
        <s v="Dow Chemical Co"/>
        <s v="Dow Chemical Company-Oyster Creek VIII"/>
        <s v="Ennis Power Company LLC"/>
        <s v="Exelon Power"/>
        <s v="Exxon Mobil Refining and Supply Co."/>
        <s v="FPL Energy Upton Wind LP"/>
        <s v="Flint Hills Resources Corpus Christi LLC"/>
        <s v="Formosa Plastics Corp"/>
        <s v="Freestone Power Generation LLC"/>
        <s v="Ft Worth City of"/>
        <s v="City of Garland - (TX)"/>
        <s v="Golden Spread Electric Cooperative, Inc"/>
        <s v="City of Gonzales - (TX)"/>
        <s v="City of Greenville - (TX)"/>
        <s v="Gregory Power Partners LLC"/>
        <s v="Guadalupe Blanco River Authority"/>
        <s v="International Bound &amp; Wtr Comm"/>
        <s v="Pasadena Cogeneration LP"/>
        <s v="Lower Colorado River Authority"/>
        <s v="Midlothian Energy LLC"/>
        <s v="NWP Indian Mesa Wind Farm LP"/>
        <s v="Oxy Vinyls LP"/>
        <s v="Pecos Wind I LP"/>
        <s v="Pecos Wind II LP"/>
        <s v="BHER Power Resources, Inc"/>
        <s v="Avangrid Renewables LLC"/>
        <s v="Public Service Co of Oklahoma"/>
        <s v="Rice University"/>
        <s v="Rio Grande Valley Sugar Growers, Inc."/>
        <s v="City of San Antonio - (TX)"/>
        <s v="San Miguel Electric Coop, Inc"/>
        <s v="Shell Chemical LP"/>
        <s v="Shell Wind Energy Inc."/>
        <s v="Shell Oil Co-Deer Park"/>
        <s v="South Houston Green Power LLC"/>
        <s v="South Texas Electric Coop, Inc"/>
        <s v="Southern Power Co"/>
        <s v="Southwestern Electric Power Co"/>
        <s v="Southwestern Public Service Co"/>
        <s v="State Farm Mutual Auto Ins Co"/>
        <s v="Tenaska Gateway Partners Ltd"/>
        <s v="Tenaska Frontier Partners Ltd"/>
        <s v="TPC Group, LLC"/>
        <s v="Trent Wind Farm LP"/>
        <s v="USACE-Fort Worth District"/>
        <s v="Union Carbide Corp-Seadrift"/>
        <s v="University of Texas at Austin"/>
        <s v="Valero Refining Co"/>
        <s v="AES Wind Generation Inc"/>
        <s v="STP Nuclear Operating Co"/>
        <s v="Wise County Power Company LLC"/>
        <s v="Sweeny Cogeneration LP"/>
        <s v="Alcoa World Alumina LLC"/>
        <s v="Texas City Cogeneration LLC"/>
        <s v="Ingleside Cogeneration LP"/>
        <s v="USCE-Tulsa District"/>
        <s v="Enterprise Products Optg LP"/>
        <s v="Union Carbide Corp-Texas City"/>
        <s v="Bastrop Energy Partners, LP"/>
        <s v="Kinder Morgan Yates Operation"/>
        <s v="Desert Sky Wind Farm LP"/>
        <s v="Invenergy Services LLC"/>
        <s v="Kinder Morgan Production Company LP"/>
        <s v="Talen Texas, LLC"/>
        <s v="Invista"/>
        <s v="FPL Energy Callahan Wind, LLC"/>
        <s v="FPL Energy Horse Hollow LLC"/>
        <s v="WTG Jameson, L.P."/>
        <s v="Leeward Asset Management, LLC"/>
        <s v="Electric Transmission Texas LLC"/>
        <s v="Maverick Cty Water Control &amp; Improvement"/>
        <s v="Paris Generation LP"/>
        <s v="Seadrift Coke L P"/>
        <s v="Mesquite Wind LLC"/>
        <s v="INEOS USA LLC"/>
        <s v="Signal Hill Generating LLC"/>
        <s v="INEOS Nitriles Greenlake"/>
        <s v="WM Renewable Energy LLC"/>
        <s v="FPL Energy Red Canyon LLC"/>
        <s v="NRG Texas Power LLC"/>
        <s v="NRG Energy Inc"/>
        <s v="Snyder Wind Farm LLC"/>
        <s v="EDL Inc"/>
        <s v="Sandy Creek Energy Associates LP"/>
        <s v="Optim Energy LLC"/>
        <s v="Calpine Bosque Energy Center LLC"/>
        <s v="Whirlwind Energy LLC"/>
        <s v="Entergy Texas Inc."/>
        <s v="Capricorn Ridge Wind LLC"/>
        <s v="Elbow Creek Wind Project LLC"/>
        <s v="Luminant Generation Company LLC"/>
        <s v="NRG Cedar Bayou Development Company LLC"/>
        <s v="Hackberry Wind LLC"/>
        <s v="Engie North America"/>
        <s v="RWE Renewables Americas LLC"/>
        <s v="Bull Creek Wind LLC"/>
        <s v="Duke Energy DEGS Notrees"/>
        <s v="Duke Energy DEGS Ocotillo"/>
        <s v="Denton Power LLC"/>
        <s v="EIF Channelview Cogeneration LLC"/>
        <s v="Ascend Performance Materials"/>
        <s v="Langford Wind Power LLC"/>
        <s v="Pattern Operators LP"/>
        <s v="TX Solar I LLC"/>
        <s v="Coleto Creek Power LP"/>
        <s v="Major Oak Power, LLC"/>
        <s v="Loraine Windpower Project"/>
        <s v="Targa Co-Generation LLC"/>
        <s v="CER Colorado Bend Energy Partners LP"/>
        <s v="CER Quail Run Energy Partners LP"/>
        <s v="Consolidated Edison Development Inc."/>
        <s v="TX LFG Energy, LP"/>
        <s v="Ralls Wind Farm LLC"/>
        <s v="Texas Medical Center Central"/>
        <s v="Hidalgo Wind Farm LLC"/>
        <s v="FRV AE Solar LLC"/>
        <s v="Guadalupe Power Partners LP"/>
        <s v="Los Vientos Wind 1A, LLC"/>
        <s v="Los Vientos Wind 1B, LLC"/>
        <s v="EDF Renewable Asset Holdings, Inc."/>
        <s v="Stephens Ranch Wind Energy LLC"/>
        <s v="PPG - O&amp;M Panda Temple Power LLC"/>
        <s v="PPG - O&amp;M Panda Sherman Power LLC"/>
        <s v="SunE CPS3 LLC"/>
        <s v="IKEA Property Inc"/>
        <s v="Whitetail Wind Energy, LLC"/>
        <s v="SunE CPS2 LLC"/>
        <s v="Acciona Energy USA Global, LLC"/>
        <s v="SunE CPS1 LLC"/>
        <s v="BayWa r.e Wind LLC"/>
        <s v="Pasadena Refining System Inc"/>
        <s v="NextEra Wolf Ridge LLC"/>
        <s v="Texas A&amp;M, Utilities &amp; Energy Services"/>
        <s v="Energy Systems Group LLC"/>
        <s v="NextEra Energy Majestic Wind"/>
        <s v="Blue Summit Wind LLC"/>
        <s v="Petra Nova Power I LLC"/>
        <s v="Pantex (NNSA)"/>
        <s v="Harbor Wind Tenant LLC"/>
        <s v="NVT LICENSES, LLC"/>
        <s v="OCI Solar Power"/>
        <s v="Clean Energy Collective LLC"/>
        <s v="PCI Nitrogen LLC"/>
        <s v="Ameresco Dallas LLC"/>
        <s v="Shannon Wind LLC"/>
        <s v="Cameron Wind 1 LLC"/>
        <s v="Freeport LNG Development L.P"/>
        <s v="Chapman Ranch Wind LLC"/>
        <s v="Algonquin Power Co"/>
        <s v="Los Vientos Windpower III, LLC"/>
        <s v="Los Vientos Windpower IV, LLC"/>
        <s v="SunEdison LLC"/>
        <s v="First Wind O&amp;M, LLC"/>
        <s v="The Methodist Hospital"/>
        <s v="Pleasant Hill Wind Energy LLC"/>
        <s v="BHE Renewables, LLC"/>
        <s v="EnLink Midstream Services, LLC"/>
        <s v="Eco Services Corp."/>
        <s v="Nelson Gardens Energy, LLC"/>
        <s v="Sendero Wind Energy, LLC"/>
        <s v="Green Pastures Wind I, LLC"/>
        <s v="Green Pastures Wind II, LLC"/>
        <s v="Capital Dynamics"/>
        <s v="Sky Global Power One Pledgor, LLC"/>
        <s v="First Solar Asset Management"/>
        <s v="Buckthorn Westex, LLC"/>
        <s v="Los Vientos Windpower V, LLC"/>
        <s v="TX Jumbo Road Wind, LLC"/>
        <s v="Olin Blue Cube Operations"/>
        <s v="Javelina Wind Energy, LLC"/>
        <s v="NRG Energy Gas &amp; Wind Holdings Inc"/>
        <s v="Mesquite Creek Wind, LLC"/>
        <s v="Cotton Plains Wind I, LLC"/>
        <s v="Rocksprings Val Verde Wind, LLC"/>
        <s v="Fluvanna Wind Energy LLC"/>
        <s v="PHR Holdings LLC"/>
        <s v="Electra Wind, LLC"/>
        <s v="Horse Creek Wind, LLC"/>
        <s v="Old Settler Wind, LLC"/>
        <s v="CoServ Electric"/>
        <s v="Friendswood Energy Genco, LLC"/>
        <s v="Javelina Wind Energy II, LLC"/>
        <s v="Rabbit Hill Energy Storage Project"/>
        <s v="Phantom Solar, LLC"/>
        <s v="Blue Summit Storage, LLC"/>
        <s v="Rattlesnake Power, LLC"/>
        <s v="Novatus Energy"/>
        <s v="Bluebell Solar, LLC"/>
        <s v="LaFrontera Holdings LLC"/>
        <s v="SoCore Energy LLC"/>
        <s v="Vitro Architectural Glass"/>
        <s v="Willow Springs Windfarm, LLC"/>
        <s v="Buckthorn Wind Project, LLC"/>
        <s v="SolaireHolman 1, LLC"/>
        <s v="Victoria WLE, LP"/>
        <s v="Flat Top Wind I, LLC"/>
        <s v="Tarrant Regional Water District"/>
        <s v="Foard City Wind, LLC"/>
        <s v="Fluvanna Wind Energy 2 LLC"/>
        <s v="Cypress Creek Renewables"/>
        <s v="E-Volve Energy Holdings LLC"/>
        <s v="Upton County Solar 2 LLC"/>
        <s v="Lorenzo Wind, LLC"/>
        <s v="Peaker Power, LLC"/>
        <s v="PowerFin ASL 1, LLC"/>
        <s v="Midway Wind, LLC"/>
        <s v="Rio Bravo Windpower, LLC"/>
        <s v="PGC Plano I, LLC"/>
        <s v="Phoebe Energy Project, LLC"/>
        <s v="Torrecillas Wind Energy, LLC"/>
        <s v="Blue Summit II Wind, LLC"/>
        <s v="Agilon Energy Holdings II, LLC"/>
        <s v="GlidePath Power Operations LLC"/>
        <s v="Mesteno Wind"/>
        <s v="Ranchero Wind Farm LLC"/>
        <s v="MIdway Solar"/>
        <s v="Lockett Windfarm, LLC"/>
        <s v="Lapetus Energy Project LLC"/>
        <s v="Mountain Creek Power, LLC"/>
        <s v="LaPorte Power, LLC"/>
        <s v="Blue Summit III Wind, LLC"/>
        <s v="Trinity Hills Wind Farm LLC"/>
        <s v="Silver Star I Power Partners LLC"/>
        <s v="Sherbino II Wind Farm LLC"/>
        <s v="Lamesa Solar II, L.L.C."/>
        <s v="Mesquite Star LLC"/>
        <s v="Hidalgo Wind Farm II LLC"/>
        <s v="Llano Estacado Wind Ranch"/>
        <s v="Alchemy Renewable Energy"/>
        <s v="Sherbino Mesa I Windfarm LLC"/>
        <s v="Silicon Hills Campus, LLC"/>
        <s v="Keechi Wind, LLC"/>
        <s v="Misae Lessee LLC"/>
        <s v="Bearkat Wind Energy 1, LLC"/>
        <m/>
      </sharedItems>
    </cacheField>
    <cacheField name="Utility_ID" numFmtId="0">
      <sharedItems containsString="0" containsBlank="1" containsNumber="1" containsInteger="1" minValue="253" maxValue="63428" count="255">
        <n v="313"/>
        <n v="327"/>
        <n v="1015"/>
        <n v="1074"/>
        <n v="1182"/>
        <n v="2171"/>
        <n v="2172"/>
        <n v="2409"/>
        <n v="2442"/>
        <n v="2770"/>
        <n v="2838"/>
        <n v="2877"/>
        <n v="2934"/>
        <n v="3370"/>
        <n v="3432"/>
        <n v="4383"/>
        <n v="4994"/>
        <n v="5063"/>
        <n v="5065"/>
        <n v="5338"/>
        <n v="5374"/>
        <n v="5761"/>
        <n v="6035"/>
        <n v="6091"/>
        <n v="6354"/>
        <n v="6426"/>
        <n v="6541"/>
        <n v="6763"/>
        <n v="6831"/>
        <n v="6958"/>
        <n v="7349"/>
        <n v="7370"/>
        <n v="7634"/>
        <n v="7667"/>
        <n v="7751"/>
        <n v="9339"/>
        <n v="11059"/>
        <n v="11269"/>
        <n v="12501"/>
        <n v="13866"/>
        <n v="14254"/>
        <n v="14628"/>
        <n v="14629"/>
        <n v="15300"/>
        <n v="15399"/>
        <n v="15474"/>
        <n v="15941"/>
        <n v="16098"/>
        <n v="16604"/>
        <n v="16624"/>
        <n v="17052"/>
        <n v="17058"/>
        <n v="17139"/>
        <n v="17566"/>
        <n v="17583"/>
        <n v="17650"/>
        <n v="17698"/>
        <n v="17718"/>
        <n v="18050"/>
        <n v="18518"/>
        <n v="18611"/>
        <n v="18760"/>
        <n v="19171"/>
        <n v="19449"/>
        <n v="19450"/>
        <n v="19537"/>
        <n v="19685"/>
        <n v="19740"/>
        <n v="21535"/>
        <n v="21668"/>
        <n v="22214"/>
        <n v="22337"/>
        <n v="22652"/>
        <n v="26469"/>
        <n v="27470"/>
        <n v="29925"/>
        <n v="39066"/>
        <n v="49768"/>
        <n v="49774"/>
        <n v="49796"/>
        <n v="49893"/>
        <n v="49949"/>
        <n v="49979"/>
        <n v="50006"/>
        <n v="50012"/>
        <n v="50063"/>
        <n v="50114"/>
        <n v="50123"/>
        <n v="50174"/>
        <n v="54683"/>
        <n v="54700"/>
        <n v="54705"/>
        <n v="54759"/>
        <n v="54769"/>
        <n v="54777"/>
        <n v="54837"/>
        <n v="54842"/>
        <n v="54870"/>
        <n v="54888"/>
        <n v="55397"/>
        <n v="55847"/>
        <n v="55858"/>
        <n v="55861"/>
        <n v="55879"/>
        <n v="55899"/>
        <n v="55922"/>
        <n v="55937"/>
        <n v="55958"/>
        <n v="55981"/>
        <n v="55983"/>
        <n v="56020"/>
        <n v="56033"/>
        <n v="56201"/>
        <n v="56215"/>
        <n v="56222"/>
        <n v="56272"/>
        <n v="56273"/>
        <n v="56351"/>
        <n v="56380"/>
        <n v="56488"/>
        <n v="56506"/>
        <n v="56545"/>
        <n v="56565"/>
        <n v="56570"/>
        <n v="56598"/>
        <n v="56667"/>
        <n v="56672"/>
        <n v="56765"/>
        <n v="56766"/>
        <n v="56769"/>
        <n v="56772"/>
        <n v="56790"/>
        <n v="56826"/>
        <n v="56946"/>
        <n v="57021"/>
        <n v="57045"/>
        <n v="57063"/>
        <n v="57064"/>
        <n v="57170"/>
        <n v="57355"/>
        <n v="57377"/>
        <n v="57379"/>
        <n v="57386"/>
        <n v="57389"/>
        <n v="57398"/>
        <n v="57403"/>
        <n v="57416"/>
        <n v="57419"/>
        <n v="57421"/>
        <n v="57445"/>
        <n v="57460"/>
        <n v="58113"/>
        <n v="58303"/>
        <n v="58353"/>
        <n v="58360"/>
        <n v="58365"/>
        <n v="58388"/>
        <n v="58420"/>
        <n v="58473"/>
        <n v="58489"/>
        <n v="58519"/>
        <n v="58749"/>
        <n v="58811"/>
        <n v="58872"/>
        <n v="58939"/>
        <n v="58959"/>
        <n v="58998"/>
        <n v="59050"/>
        <n v="59119"/>
        <n v="59120"/>
        <n v="59139"/>
        <n v="59155"/>
        <n v="59157"/>
        <n v="59188"/>
        <n v="59359"/>
        <n v="59366"/>
        <n v="59409"/>
        <n v="59414"/>
        <n v="59428"/>
        <n v="59501"/>
        <n v="59502"/>
        <n v="59503"/>
        <n v="59698"/>
        <n v="59745"/>
        <n v="59777"/>
        <n v="59792"/>
        <n v="59871"/>
        <n v="59875"/>
        <n v="59882"/>
        <n v="59883"/>
        <n v="59900"/>
        <n v="59979"/>
        <n v="59999"/>
        <n v="60042"/>
        <n v="60048"/>
        <n v="60128"/>
        <n v="60129"/>
        <n v="60155"/>
        <n v="60228"/>
        <n v="60252"/>
        <n v="60384"/>
        <n v="60389"/>
        <n v="60400"/>
        <n v="60409"/>
        <n v="60443"/>
        <n v="60453"/>
        <n v="60476"/>
        <n v="60477"/>
        <n v="60520"/>
        <n v="60538"/>
        <n v="60542"/>
        <n v="60617"/>
        <n v="60636"/>
        <n v="60638"/>
        <n v="60844"/>
        <n v="60995"/>
        <n v="61037"/>
        <n v="61054"/>
        <n v="61060"/>
        <n v="61100"/>
        <n v="61123"/>
        <n v="61133"/>
        <n v="61199"/>
        <n v="61323"/>
        <n v="61396"/>
        <n v="61485"/>
        <n v="61509"/>
        <n v="61515"/>
        <n v="61562"/>
        <n v="61563"/>
        <n v="61608"/>
        <n v="61728"/>
        <n v="61770"/>
        <n v="61771"/>
        <n v="61801"/>
        <n v="61886"/>
        <n v="61960"/>
        <n v="62026"/>
        <n v="62027"/>
        <n v="62063"/>
        <n v="62075"/>
        <n v="62076"/>
        <n v="62077"/>
        <n v="62080"/>
        <n v="62085"/>
        <n v="62106"/>
        <n v="62136"/>
        <n v="62627"/>
        <n v="62811"/>
        <n v="62903"/>
        <n v="62969"/>
        <n v="63048"/>
        <n v="63428"/>
        <m/>
        <n v="253"/>
      </sharedItems>
    </cacheField>
    <cacheField name="City" numFmtId="1">
      <sharedItems containsBlank="1"/>
    </cacheField>
    <cacheField name="County" numFmtId="1">
      <sharedItems containsBlank="1"/>
    </cacheField>
    <cacheField name="PrimSource" numFmtId="1">
      <sharedItems containsBlank="1"/>
    </cacheField>
    <cacheField name="Install_MW" numFmtId="2">
      <sharedItems containsString="0" containsBlank="1" containsNumber="1" minValue="0.9" maxValue="118251.19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n v="55139"/>
    <s v="Wolf Hollow I LP"/>
    <x v="0"/>
    <n v="313"/>
    <s v="Granbury"/>
    <s v="Hood"/>
    <x v="0"/>
    <x v="0"/>
  </r>
  <r>
    <n v="10298"/>
    <s v="Bayou Cogen Plant"/>
    <x v="1"/>
    <n v="327"/>
    <s v="Pasadena"/>
    <s v="Harris"/>
    <x v="0"/>
    <x v="1"/>
  </r>
  <r>
    <n v="3548"/>
    <s v="Decker Creek"/>
    <x v="2"/>
    <n v="1015"/>
    <s v="Austin"/>
    <s v="Travis"/>
    <x v="0"/>
    <x v="2"/>
  </r>
  <r>
    <n v="7900"/>
    <s v="Sand Hill"/>
    <x v="2"/>
    <n v="1015"/>
    <s v="Austin"/>
    <s v="Travis"/>
    <x v="0"/>
    <x v="3"/>
  </r>
  <r>
    <n v="55708"/>
    <s v="Nacogdoches Power"/>
    <x v="2"/>
    <n v="1015"/>
    <s v="Cushing"/>
    <s v="Nacogdoches"/>
    <x v="1"/>
    <x v="4"/>
  </r>
  <r>
    <n v="56374"/>
    <s v="Robert Mueller Energy Center"/>
    <x v="2"/>
    <n v="1015"/>
    <s v="Austin"/>
    <s v="Travis"/>
    <x v="0"/>
    <x v="5"/>
  </r>
  <r>
    <n v="61741"/>
    <s v="Kingsberry Energy Storage System"/>
    <x v="2"/>
    <n v="1015"/>
    <s v="Austin"/>
    <s v="Travis"/>
    <x v="2"/>
    <x v="6"/>
  </r>
  <r>
    <n v="61742"/>
    <s v="System Control Center"/>
    <x v="2"/>
    <n v="1015"/>
    <s v="Austin"/>
    <s v="Travis"/>
    <x v="3"/>
    <x v="7"/>
  </r>
  <r>
    <n v="55144"/>
    <s v="Hays Energy Project"/>
    <x v="3"/>
    <n v="1074"/>
    <s v="San Marcos"/>
    <s v="Hays"/>
    <x v="0"/>
    <x v="8"/>
  </r>
  <r>
    <n v="55357"/>
    <s v="Jack Fusco Energy Center"/>
    <x v="4"/>
    <n v="2171"/>
    <s v="Thompsons"/>
    <s v="Fort Bend"/>
    <x v="0"/>
    <x v="9"/>
  </r>
  <r>
    <n v="3628"/>
    <s v="R W Miller"/>
    <x v="5"/>
    <n v="2172"/>
    <s v="Palo Pinto"/>
    <s v="Palo Pinto"/>
    <x v="0"/>
    <x v="10"/>
  </r>
  <r>
    <n v="54817"/>
    <s v="Johnson County"/>
    <x v="5"/>
    <n v="2172"/>
    <s v="Cleburne"/>
    <s v="Johnson"/>
    <x v="0"/>
    <x v="11"/>
  </r>
  <r>
    <n v="55230"/>
    <s v="Jack County"/>
    <x v="5"/>
    <n v="2172"/>
    <s v="Bridgeport"/>
    <s v="Wise"/>
    <x v="0"/>
    <x v="12"/>
  </r>
  <r>
    <n v="3559"/>
    <s v="Silas Ray"/>
    <x v="6"/>
    <n v="2409"/>
    <s v="Brownsville"/>
    <s v="Cameron"/>
    <x v="0"/>
    <x v="13"/>
  </r>
  <r>
    <n v="3561"/>
    <s v="Bryan (TX)"/>
    <x v="7"/>
    <n v="2442"/>
    <s v="Bryan"/>
    <s v="Brazos"/>
    <x v="0"/>
    <x v="14"/>
  </r>
  <r>
    <n v="6243"/>
    <s v="Dansby"/>
    <x v="7"/>
    <n v="2442"/>
    <s v="Bryan"/>
    <s v="Brazos"/>
    <x v="0"/>
    <x v="15"/>
  </r>
  <r>
    <n v="55327"/>
    <s v="Baytown Energy Center"/>
    <x v="8"/>
    <n v="2838"/>
    <s v="Baytown"/>
    <s v="Chambers"/>
    <x v="0"/>
    <x v="16"/>
  </r>
  <r>
    <n v="55123"/>
    <s v="Magic Valley Generating Station"/>
    <x v="9"/>
    <n v="2877"/>
    <s v="Edinburg"/>
    <s v="Hidalgo"/>
    <x v="0"/>
    <x v="17"/>
  </r>
  <r>
    <n v="55545"/>
    <s v="Hidalgo Energy Center"/>
    <x v="10"/>
    <n v="2934"/>
    <s v="Edinburg"/>
    <s v="Hidalgo"/>
    <x v="0"/>
    <x v="18"/>
  </r>
  <r>
    <n v="55299"/>
    <s v="Channel Energy Center LLC"/>
    <x v="11"/>
    <n v="3370"/>
    <s v="Pasadena"/>
    <s v="Harris"/>
    <x v="0"/>
    <x v="19"/>
  </r>
  <r>
    <n v="55206"/>
    <s v="Corpus Christi Energy Center"/>
    <x v="12"/>
    <n v="4383"/>
    <s v="Corpus Christi"/>
    <s v="Nueces"/>
    <x v="0"/>
    <x v="20"/>
  </r>
  <r>
    <n v="55464"/>
    <s v="Deer Park Energy Center"/>
    <x v="13"/>
    <n v="4994"/>
    <s v="Deer Park"/>
    <s v="Harris"/>
    <x v="0"/>
    <x v="21"/>
  </r>
  <r>
    <n v="61643"/>
    <s v="Denton Energy Center"/>
    <x v="14"/>
    <n v="5063"/>
    <s v="Denton"/>
    <s v="Denton"/>
    <x v="0"/>
    <x v="22"/>
  </r>
  <r>
    <n v="56152"/>
    <s v="Freeport Energy Center"/>
    <x v="15"/>
    <n v="5338"/>
    <s v="Freeport"/>
    <s v="Brazoria"/>
    <x v="0"/>
    <x v="23"/>
  </r>
  <r>
    <n v="54676"/>
    <s v="Oyster Creek Unit VIII"/>
    <x v="16"/>
    <n v="5374"/>
    <s v="Freeport"/>
    <s v="Brazoria"/>
    <x v="0"/>
    <x v="24"/>
  </r>
  <r>
    <n v="55223"/>
    <s v="Ennis Power Company LLC"/>
    <x v="17"/>
    <n v="5761"/>
    <s v="Ennis"/>
    <s v="Ellis"/>
    <x v="0"/>
    <x v="25"/>
  </r>
  <r>
    <n v="3491"/>
    <s v="Handley"/>
    <x v="18"/>
    <n v="6035"/>
    <s v="Fort Worth"/>
    <s v="Tarrant"/>
    <x v="0"/>
    <x v="26"/>
  </r>
  <r>
    <n v="59812"/>
    <s v="Wolf Hollow II"/>
    <x v="18"/>
    <n v="6035"/>
    <s v="Granbury"/>
    <s v="Hood"/>
    <x v="0"/>
    <x v="27"/>
  </r>
  <r>
    <n v="60122"/>
    <s v="Colorado Bend II"/>
    <x v="18"/>
    <n v="6035"/>
    <s v="Wharton"/>
    <s v="Wharton"/>
    <x v="0"/>
    <x v="28"/>
  </r>
  <r>
    <n v="10436"/>
    <s v="ExxonMobil Baytown Refinery"/>
    <x v="19"/>
    <n v="6091"/>
    <s v="Baytown"/>
    <s v="Harris"/>
    <x v="0"/>
    <x v="29"/>
  </r>
  <r>
    <n v="10692"/>
    <s v="ExxonMobil Baytown Turbine"/>
    <x v="19"/>
    <n v="6091"/>
    <s v="Baytown"/>
    <s v="Harris"/>
    <x v="0"/>
    <x v="30"/>
  </r>
  <r>
    <n v="55581"/>
    <s v="King Mountain Wind Ranch 1"/>
    <x v="20"/>
    <n v="6354"/>
    <s v="McCamey"/>
    <s v="Upton"/>
    <x v="4"/>
    <x v="31"/>
  </r>
  <r>
    <n v="10554"/>
    <s v="Formosa Utility Venture Ltd"/>
    <x v="21"/>
    <n v="6541"/>
    <s v="Point Comfort"/>
    <s v="Calhoun"/>
    <x v="0"/>
    <x v="32"/>
  </r>
  <r>
    <n v="56708"/>
    <s v="CFB Power Plant"/>
    <x v="21"/>
    <n v="6541"/>
    <s v="Point Comfort"/>
    <s v="Calhoun"/>
    <x v="0"/>
    <x v="33"/>
  </r>
  <r>
    <n v="55226"/>
    <s v="Freestone Energy Center"/>
    <x v="22"/>
    <n v="6763"/>
    <s v="Fairfield"/>
    <s v="Freestone"/>
    <x v="0"/>
    <x v="34"/>
  </r>
  <r>
    <n v="794"/>
    <s v="Lewisville"/>
    <x v="23"/>
    <n v="6958"/>
    <s v="Lewisville"/>
    <s v="Denton"/>
    <x v="5"/>
    <x v="35"/>
  </r>
  <r>
    <n v="3576"/>
    <s v="Ray Olinger"/>
    <x v="23"/>
    <n v="6958"/>
    <s v="Navada"/>
    <s v="Collin"/>
    <x v="0"/>
    <x v="36"/>
  </r>
  <r>
    <n v="4266"/>
    <s v="Spencer"/>
    <x v="23"/>
    <n v="6958"/>
    <s v="Denton"/>
    <s v="Denton"/>
    <x v="0"/>
    <x v="37"/>
  </r>
  <r>
    <n v="4195"/>
    <s v="Powerlane Plant"/>
    <x v="24"/>
    <n v="7634"/>
    <s v="Greenville"/>
    <s v="Hunt"/>
    <x v="0"/>
    <x v="38"/>
  </r>
  <r>
    <n v="55086"/>
    <s v="Gregory Power Plant"/>
    <x v="25"/>
    <n v="7667"/>
    <s v="Gregory"/>
    <s v="San Patricio"/>
    <x v="0"/>
    <x v="39"/>
  </r>
  <r>
    <n v="55047"/>
    <s v="Pasadena Cogeneration"/>
    <x v="26"/>
    <n v="11059"/>
    <s v="Pasadena"/>
    <s v="Harris"/>
    <x v="0"/>
    <x v="40"/>
  </r>
  <r>
    <n v="3594"/>
    <s v="Austin"/>
    <x v="27"/>
    <n v="11269"/>
    <s v="Austin"/>
    <s v="Travis"/>
    <x v="5"/>
    <x v="41"/>
  </r>
  <r>
    <n v="3595"/>
    <s v="Buchanan Dam (TX)"/>
    <x v="27"/>
    <n v="11269"/>
    <s v="Buchanan Dam"/>
    <s v="Llano"/>
    <x v="5"/>
    <x v="42"/>
  </r>
  <r>
    <n v="3597"/>
    <s v="Granite Shoals"/>
    <x v="27"/>
    <n v="11269"/>
    <s v="Marble Falls"/>
    <s v="Burnet"/>
    <x v="5"/>
    <x v="43"/>
  </r>
  <r>
    <n v="3598"/>
    <s v="Inks"/>
    <x v="27"/>
    <n v="11269"/>
    <s v="Buchanan Dam"/>
    <s v="Burnet"/>
    <x v="5"/>
    <x v="44"/>
  </r>
  <r>
    <n v="3599"/>
    <s v="Marble Falls"/>
    <x v="27"/>
    <n v="11269"/>
    <s v="Marble Falls"/>
    <s v="Burnet"/>
    <x v="5"/>
    <x v="45"/>
  </r>
  <r>
    <n v="3600"/>
    <s v="Marshall Ford"/>
    <x v="27"/>
    <n v="11269"/>
    <s v="Austin"/>
    <s v="Travis"/>
    <x v="5"/>
    <x v="46"/>
  </r>
  <r>
    <n v="3601"/>
    <s v="Sim Gideon"/>
    <x v="27"/>
    <n v="11269"/>
    <s v="Bastrop"/>
    <s v="Bastrop"/>
    <x v="0"/>
    <x v="47"/>
  </r>
  <r>
    <n v="4937"/>
    <s v="Thomas C Ferguson"/>
    <x v="27"/>
    <n v="11269"/>
    <s v="Marble Falls"/>
    <s v="Llano"/>
    <x v="0"/>
    <x v="48"/>
  </r>
  <r>
    <n v="6179"/>
    <s v="Fayette Power Project"/>
    <x v="27"/>
    <n v="11269"/>
    <s v="La Grange"/>
    <s v="Fayette"/>
    <x v="6"/>
    <x v="49"/>
  </r>
  <r>
    <n v="55154"/>
    <s v="Lost Pines 1 Power Project"/>
    <x v="27"/>
    <n v="11269"/>
    <s v="Bastrop"/>
    <s v="Bastrop"/>
    <x v="0"/>
    <x v="50"/>
  </r>
  <r>
    <n v="56674"/>
    <s v="Winchester Power Park"/>
    <x v="27"/>
    <n v="11269"/>
    <s v="Winchester"/>
    <s v="Fayette"/>
    <x v="0"/>
    <x v="51"/>
  </r>
  <r>
    <n v="55091"/>
    <s v="Midlothian Energy Facility"/>
    <x v="28"/>
    <n v="12501"/>
    <s v="Midlothian"/>
    <s v="Ellis"/>
    <x v="0"/>
    <x v="52"/>
  </r>
  <r>
    <n v="50043"/>
    <s v="Houston Chemical Complex Battleground"/>
    <x v="29"/>
    <n v="14254"/>
    <s v="Houston"/>
    <s v="Harris"/>
    <x v="0"/>
    <x v="53"/>
  </r>
  <r>
    <n v="52176"/>
    <s v="C R Wing Cogen Plant"/>
    <x v="30"/>
    <n v="15300"/>
    <s v="Big Spring"/>
    <s v="Howard"/>
    <x v="0"/>
    <x v="54"/>
  </r>
  <r>
    <n v="56795"/>
    <s v="Penascal Wind Power LLC"/>
    <x v="31"/>
    <n v="15399"/>
    <s v="Sarita"/>
    <s v="Kenedy"/>
    <x v="4"/>
    <x v="55"/>
  </r>
  <r>
    <n v="57095"/>
    <s v="Penascal II Wind Project LLC"/>
    <x v="31"/>
    <n v="15399"/>
    <s v="Sarita"/>
    <s v="Kenedy"/>
    <x v="4"/>
    <x v="56"/>
  </r>
  <r>
    <n v="57156"/>
    <s v="Barton Chapel Wind Farm"/>
    <x v="31"/>
    <n v="15399"/>
    <s v="Jacksboro"/>
    <s v="Jack"/>
    <x v="4"/>
    <x v="57"/>
  </r>
  <r>
    <n v="57927"/>
    <s v="Baffin Wind"/>
    <x v="31"/>
    <n v="15399"/>
    <s v="Sarita"/>
    <s v="Kenedy"/>
    <x v="4"/>
    <x v="58"/>
  </r>
  <r>
    <n v="58614"/>
    <s v="Patriot Wind Farm"/>
    <x v="31"/>
    <n v="15399"/>
    <s v="TBD"/>
    <s v="Nueces"/>
    <x v="4"/>
    <x v="59"/>
  </r>
  <r>
    <n v="61343"/>
    <s v="Karankawa Wind LLC"/>
    <x v="31"/>
    <n v="15399"/>
    <s v="Mathis"/>
    <s v="San Patricio"/>
    <x v="4"/>
    <x v="60"/>
  </r>
  <r>
    <n v="127"/>
    <s v="Oklaunion"/>
    <x v="32"/>
    <n v="15474"/>
    <s v="Oklaunion"/>
    <s v="Wilbarger"/>
    <x v="6"/>
    <x v="61"/>
  </r>
  <r>
    <n v="3609"/>
    <s v="Leon Creek"/>
    <x v="33"/>
    <n v="16604"/>
    <s v="San Antonio"/>
    <s v="Bexar"/>
    <x v="0"/>
    <x v="62"/>
  </r>
  <r>
    <n v="3611"/>
    <s v="O W Sommers"/>
    <x v="33"/>
    <n v="16604"/>
    <s v="San Antonio"/>
    <s v="Bexar"/>
    <x v="0"/>
    <x v="63"/>
  </r>
  <r>
    <n v="3612"/>
    <s v="V H Braunig"/>
    <x v="33"/>
    <n v="16604"/>
    <s v="Elmendorf"/>
    <s v="Bexar"/>
    <x v="0"/>
    <x v="64"/>
  </r>
  <r>
    <n v="6181"/>
    <s v="J T Deely"/>
    <x v="33"/>
    <n v="16604"/>
    <s v="San Antonio"/>
    <s v="Bexar"/>
    <x v="6"/>
    <x v="2"/>
  </r>
  <r>
    <n v="7097"/>
    <s v="J K Spruce"/>
    <x v="33"/>
    <n v="16604"/>
    <s v="San Antonio"/>
    <s v="Bexar"/>
    <x v="6"/>
    <x v="65"/>
  </r>
  <r>
    <n v="7512"/>
    <s v="Arthur Von Rosenberg"/>
    <x v="33"/>
    <n v="16604"/>
    <s v="Elmendorf"/>
    <s v="Bexar"/>
    <x v="0"/>
    <x v="66"/>
  </r>
  <r>
    <n v="55137"/>
    <s v="Rio Nogales Power Project"/>
    <x v="33"/>
    <n v="16604"/>
    <s v="Seguin"/>
    <s v="Guadalupe"/>
    <x v="0"/>
    <x v="67"/>
  </r>
  <r>
    <n v="62609"/>
    <s v="Commerce ESS"/>
    <x v="33"/>
    <n v="16604"/>
    <s v="San Antonio"/>
    <s v="Bexar"/>
    <x v="2"/>
    <x v="68"/>
  </r>
  <r>
    <n v="62610"/>
    <s v="Commerce Solar"/>
    <x v="33"/>
    <n v="16604"/>
    <s v="San Antonio"/>
    <s v="Bexar"/>
    <x v="7"/>
    <x v="7"/>
  </r>
  <r>
    <n v="6183"/>
    <s v="San Miguel"/>
    <x v="34"/>
    <n v="16624"/>
    <s v="Christine"/>
    <s v="Atascosa"/>
    <x v="6"/>
    <x v="69"/>
  </r>
  <r>
    <n v="56111"/>
    <s v="Brazos Wind Farm"/>
    <x v="35"/>
    <n v="17058"/>
    <s v="Fluvanna"/>
    <s v="Scurry"/>
    <x v="4"/>
    <x v="70"/>
  </r>
  <r>
    <n v="50304"/>
    <s v="Shell Deer Park"/>
    <x v="36"/>
    <n v="17139"/>
    <s v="Deer Park"/>
    <s v="Harris"/>
    <x v="3"/>
    <x v="71"/>
  </r>
  <r>
    <n v="52132"/>
    <s v="Power Station 4"/>
    <x v="37"/>
    <n v="17566"/>
    <s v="Texas City"/>
    <s v="Galveston"/>
    <x v="0"/>
    <x v="72"/>
  </r>
  <r>
    <n v="55470"/>
    <s v="Green Power 2"/>
    <x v="37"/>
    <n v="17566"/>
    <s v="Texas City"/>
    <s v="Galveston"/>
    <x v="0"/>
    <x v="73"/>
  </r>
  <r>
    <n v="3630"/>
    <s v="Pearsall"/>
    <x v="38"/>
    <n v="17583"/>
    <s v="Pearsall"/>
    <s v="Frio"/>
    <x v="0"/>
    <x v="55"/>
  </r>
  <r>
    <n v="3631"/>
    <s v="Sam Rayburn"/>
    <x v="38"/>
    <n v="17583"/>
    <s v="Nursery"/>
    <s v="Victoria"/>
    <x v="0"/>
    <x v="74"/>
  </r>
  <r>
    <n v="59391"/>
    <s v="Red Gate Power Plant"/>
    <x v="38"/>
    <n v="17583"/>
    <s v="Edinburg"/>
    <s v="Hidalgo"/>
    <x v="0"/>
    <x v="75"/>
  </r>
  <r>
    <n v="58766"/>
    <s v="Wake Wind Energy Center"/>
    <x v="39"/>
    <n v="17650"/>
    <s v="Floydada"/>
    <s v="Crosby"/>
    <x v="4"/>
    <x v="76"/>
  </r>
  <r>
    <n v="59994"/>
    <s v="RE Roserock"/>
    <x v="39"/>
    <n v="17650"/>
    <s v="Fort Stockton"/>
    <s v="Pecos"/>
    <x v="7"/>
    <x v="70"/>
  </r>
  <r>
    <n v="60372"/>
    <s v="Lamesa Solar"/>
    <x v="39"/>
    <n v="17650"/>
    <s v="Lamesa"/>
    <s v="Dawson"/>
    <x v="7"/>
    <x v="77"/>
  </r>
  <r>
    <n v="60414"/>
    <s v="Bethel Wind Farm LLC"/>
    <x v="39"/>
    <n v="17650"/>
    <s v="Dimmitt"/>
    <s v="Castro"/>
    <x v="4"/>
    <x v="78"/>
  </r>
  <r>
    <n v="60436"/>
    <s v="East Pecos Solar"/>
    <x v="39"/>
    <n v="17650"/>
    <s v="McCamey"/>
    <s v="Pecos"/>
    <x v="7"/>
    <x v="79"/>
  </r>
  <r>
    <n v="60502"/>
    <s v="Tyler Bluff Wind Project, LLC"/>
    <x v="39"/>
    <n v="17650"/>
    <s v="Muenster"/>
    <s v="Cooke"/>
    <x v="4"/>
    <x v="80"/>
  </r>
  <r>
    <n v="61001"/>
    <s v="Cactus Flats Wind Energy Project"/>
    <x v="39"/>
    <n v="17650"/>
    <s v="Eden"/>
    <s v="Concho"/>
    <x v="4"/>
    <x v="81"/>
  </r>
  <r>
    <n v="6139"/>
    <s v="Welsh"/>
    <x v="40"/>
    <n v="17698"/>
    <s v="Pittsburg"/>
    <s v="Titus"/>
    <x v="6"/>
    <x v="82"/>
  </r>
  <r>
    <n v="3484"/>
    <s v="Nichols"/>
    <x v="41"/>
    <n v="17718"/>
    <s v="Amarillo"/>
    <s v="Potter"/>
    <x v="0"/>
    <x v="83"/>
  </r>
  <r>
    <n v="6193"/>
    <s v="Harrington"/>
    <x v="41"/>
    <n v="17718"/>
    <s v="Amarillo"/>
    <s v="Potter"/>
    <x v="6"/>
    <x v="84"/>
  </r>
  <r>
    <n v="55132"/>
    <s v="Tenaska Gateway Generating Station"/>
    <x v="42"/>
    <n v="18518"/>
    <s v="Mt. Enterprise"/>
    <s v="Rusk"/>
    <x v="0"/>
    <x v="85"/>
  </r>
  <r>
    <n v="55062"/>
    <s v="Tenaska Frontier Generation Station"/>
    <x v="43"/>
    <n v="18611"/>
    <s v="Shiro"/>
    <s v="Grimes"/>
    <x v="0"/>
    <x v="86"/>
  </r>
  <r>
    <n v="55968"/>
    <s v="Trent Wind Farm LP"/>
    <x v="44"/>
    <n v="19171"/>
    <s v="Trent"/>
    <s v="Nolan"/>
    <x v="4"/>
    <x v="87"/>
  </r>
  <r>
    <n v="50150"/>
    <s v="Union Carbide Seadrift Cogen"/>
    <x v="45"/>
    <n v="19450"/>
    <s v="Seadrift"/>
    <s v="Calhoun"/>
    <x v="0"/>
    <x v="88"/>
  </r>
  <r>
    <n v="50118"/>
    <s v="Hal C Weaver Power Plant"/>
    <x v="46"/>
    <n v="19537"/>
    <s v="Austin"/>
    <s v="Travis"/>
    <x v="0"/>
    <x v="89"/>
  </r>
  <r>
    <n v="56240"/>
    <s v="Buffalo Gap Wind Farm"/>
    <x v="47"/>
    <n v="19740"/>
    <s v="Merkel"/>
    <s v="Taylor"/>
    <x v="4"/>
    <x v="90"/>
  </r>
  <r>
    <n v="56484"/>
    <s v="Buffalo Gap 2 Wind Farm"/>
    <x v="47"/>
    <n v="19740"/>
    <s v="Merkel"/>
    <s v="Nolan"/>
    <x v="4"/>
    <x v="91"/>
  </r>
  <r>
    <n v="56638"/>
    <s v="Buffalo Gap 3 Wind Farm"/>
    <x v="47"/>
    <n v="19740"/>
    <s v="Nolan"/>
    <s v="Nolan"/>
    <x v="4"/>
    <x v="92"/>
  </r>
  <r>
    <n v="6251"/>
    <s v="South Texas Project"/>
    <x v="48"/>
    <n v="21535"/>
    <s v="Wadsworth"/>
    <s v="Matagorda"/>
    <x v="8"/>
    <x v="93"/>
  </r>
  <r>
    <n v="55320"/>
    <s v="Wise County Power LLC"/>
    <x v="49"/>
    <n v="21668"/>
    <s v="Poolville"/>
    <s v="Wise"/>
    <x v="0"/>
    <x v="94"/>
  </r>
  <r>
    <n v="55015"/>
    <s v="Sweeny Cogen Facility"/>
    <x v="50"/>
    <n v="22214"/>
    <s v="Old Ocean"/>
    <s v="Brazoria"/>
    <x v="0"/>
    <x v="95"/>
  </r>
  <r>
    <n v="52088"/>
    <s v="Texas City Power Plant"/>
    <x v="51"/>
    <n v="22652"/>
    <s v="Texas City"/>
    <s v="Galveston"/>
    <x v="0"/>
    <x v="96"/>
  </r>
  <r>
    <n v="55313"/>
    <s v="Ingleside Cogeneration"/>
    <x v="52"/>
    <n v="26469"/>
    <s v="Houston"/>
    <s v="San Patricio"/>
    <x v="0"/>
    <x v="97"/>
  </r>
  <r>
    <n v="6416"/>
    <s v="Denison"/>
    <x v="53"/>
    <n v="27470"/>
    <s v="Denison"/>
    <s v="Grayson"/>
    <x v="5"/>
    <x v="98"/>
  </r>
  <r>
    <n v="55168"/>
    <s v="Bastrop Energy Center"/>
    <x v="54"/>
    <n v="49768"/>
    <s v="Cedar Creek"/>
    <s v="Bastrop"/>
    <x v="0"/>
    <x v="99"/>
  </r>
  <r>
    <n v="55992"/>
    <s v="Desert Sky"/>
    <x v="55"/>
    <n v="49796"/>
    <s v="Iraan"/>
    <s v="Pecos"/>
    <x v="4"/>
    <x v="100"/>
  </r>
  <r>
    <n v="56506"/>
    <s v="Scurry County Wind LP"/>
    <x v="56"/>
    <n v="49893"/>
    <s v="Snyder"/>
    <s v="Scurry"/>
    <x v="4"/>
    <x v="101"/>
  </r>
  <r>
    <n v="56644"/>
    <s v="Stanton Wind Energy LLC"/>
    <x v="56"/>
    <n v="49893"/>
    <s v="Lenorah"/>
    <s v="Martin"/>
    <x v="4"/>
    <x v="57"/>
  </r>
  <r>
    <n v="56773"/>
    <s v="McAdoo Wind Energy LLC"/>
    <x v="56"/>
    <n v="49893"/>
    <s v="McAdoo"/>
    <s v="Dickens"/>
    <x v="4"/>
    <x v="81"/>
  </r>
  <r>
    <n v="56774"/>
    <s v="Turkey Track Wind Energy LLC"/>
    <x v="56"/>
    <n v="49893"/>
    <s v="Blackwell"/>
    <s v="Nolan"/>
    <x v="4"/>
    <x v="102"/>
  </r>
  <r>
    <n v="56775"/>
    <s v="Scurry County Wind II"/>
    <x v="56"/>
    <n v="49893"/>
    <s v="Snyder"/>
    <s v="Scurry"/>
    <x v="4"/>
    <x v="57"/>
  </r>
  <r>
    <n v="56776"/>
    <s v="Gunsight Mountain Wind Energy LLC"/>
    <x v="56"/>
    <n v="49893"/>
    <s v="Big Spring"/>
    <s v="Howard"/>
    <x v="4"/>
    <x v="57"/>
  </r>
  <r>
    <n v="58321"/>
    <s v="Goldthwaite Wind Energy Facility"/>
    <x v="56"/>
    <n v="49893"/>
    <s v="Goldthwaite"/>
    <s v="Mills"/>
    <x v="4"/>
    <x v="81"/>
  </r>
  <r>
    <n v="58471"/>
    <s v="Ector County Energy Center"/>
    <x v="56"/>
    <n v="49893"/>
    <s v="Goldsmith"/>
    <s v="Ector"/>
    <x v="0"/>
    <x v="103"/>
  </r>
  <r>
    <n v="62038"/>
    <s v="Santa Rita East"/>
    <x v="56"/>
    <n v="49893"/>
    <s v="Barnhart"/>
    <s v="Irion"/>
    <x v="4"/>
    <x v="104"/>
  </r>
  <r>
    <n v="56233"/>
    <s v="EG178 Facility"/>
    <x v="57"/>
    <n v="49949"/>
    <s v="Snyder"/>
    <s v="Scurry"/>
    <x v="0"/>
    <x v="105"/>
  </r>
  <r>
    <n v="3439"/>
    <s v="Laredo"/>
    <x v="58"/>
    <n v="49979"/>
    <s v="Laredo"/>
    <s v="Webb"/>
    <x v="0"/>
    <x v="106"/>
  </r>
  <r>
    <n v="3441"/>
    <s v="Nueces Bay"/>
    <x v="58"/>
    <n v="49979"/>
    <s v="Corpus Christi"/>
    <s v="Nueces"/>
    <x v="0"/>
    <x v="107"/>
  </r>
  <r>
    <n v="4939"/>
    <s v="Barney M Davis"/>
    <x v="58"/>
    <n v="49979"/>
    <s v="Corpus Christi"/>
    <s v="Nueces"/>
    <x v="0"/>
    <x v="108"/>
  </r>
  <r>
    <n v="10790"/>
    <s v="Victoria Texas Plant"/>
    <x v="59"/>
    <n v="50006"/>
    <s v="Victoria"/>
    <s v="Victoria"/>
    <x v="0"/>
    <x v="109"/>
  </r>
  <r>
    <n v="56270"/>
    <s v="Callahan Divide Wind Energy Center"/>
    <x v="60"/>
    <n v="50012"/>
    <s v="Tusocola"/>
    <s v="Taylor"/>
    <x v="4"/>
    <x v="4"/>
  </r>
  <r>
    <n v="56291"/>
    <s v="Horse Hollow Wind Energy Center"/>
    <x v="61"/>
    <n v="50063"/>
    <s v="Wingate"/>
    <s v="Taylor"/>
    <x v="4"/>
    <x v="110"/>
  </r>
  <r>
    <n v="56211"/>
    <s v="Sweetwater Wind 1 LLC"/>
    <x v="62"/>
    <n v="50123"/>
    <s v="Sweetwater"/>
    <s v="Nolan"/>
    <x v="4"/>
    <x v="111"/>
  </r>
  <r>
    <n v="56212"/>
    <s v="Sweetwater Wind 2 LLC"/>
    <x v="62"/>
    <n v="50123"/>
    <s v="Sweetwater"/>
    <s v="Nolan"/>
    <x v="4"/>
    <x v="112"/>
  </r>
  <r>
    <n v="56311"/>
    <s v="Sweetwater Wind 3 LLC"/>
    <x v="62"/>
    <n v="50123"/>
    <s v="Sweetwater"/>
    <s v="Nolan"/>
    <x v="4"/>
    <x v="113"/>
  </r>
  <r>
    <n v="56337"/>
    <s v="Sweetwater Wind 4 LLC"/>
    <x v="62"/>
    <n v="50123"/>
    <s v="Roscoe"/>
    <s v="Nolan"/>
    <x v="4"/>
    <x v="114"/>
  </r>
  <r>
    <n v="56372"/>
    <s v="Sweetwater Wind 5"/>
    <x v="62"/>
    <n v="50123"/>
    <s v="Roscoe"/>
    <s v="Nolan"/>
    <x v="4"/>
    <x v="115"/>
  </r>
  <r>
    <n v="50109"/>
    <s v="Paris Energy Center"/>
    <x v="63"/>
    <n v="54700"/>
    <s v="Paris"/>
    <s v="Lamar"/>
    <x v="0"/>
    <x v="116"/>
  </r>
  <r>
    <n v="56395"/>
    <s v="Mesquite Wind Power LLC"/>
    <x v="64"/>
    <n v="54759"/>
    <s v="Abilene"/>
    <s v="Shackelford"/>
    <x v="4"/>
    <x v="60"/>
  </r>
  <r>
    <n v="56483"/>
    <s v="Post Oak Wind LLC"/>
    <x v="64"/>
    <n v="54759"/>
    <s v="Abilene"/>
    <s v="Shackelford"/>
    <x v="4"/>
    <x v="60"/>
  </r>
  <r>
    <n v="10154"/>
    <s v="Power Island"/>
    <x v="65"/>
    <n v="54769"/>
    <s v="Alvin"/>
    <s v="Brazoria"/>
    <x v="0"/>
    <x v="117"/>
  </r>
  <r>
    <n v="298"/>
    <s v="Limestone"/>
    <x v="66"/>
    <n v="54888"/>
    <s v="Jewett"/>
    <s v="Limestone"/>
    <x v="6"/>
    <x v="118"/>
  </r>
  <r>
    <n v="3460"/>
    <s v="Cedar Bayou"/>
    <x v="66"/>
    <n v="54888"/>
    <s v="Baytown"/>
    <s v="Chambers"/>
    <x v="0"/>
    <x v="119"/>
  </r>
  <r>
    <n v="3464"/>
    <s v="Greens Bayou"/>
    <x v="66"/>
    <n v="54888"/>
    <s v="Houston"/>
    <s v="Harris"/>
    <x v="0"/>
    <x v="39"/>
  </r>
  <r>
    <n v="3469"/>
    <s v="T H Wharton"/>
    <x v="66"/>
    <n v="54888"/>
    <s v="Houston"/>
    <s v="Harris"/>
    <x v="0"/>
    <x v="120"/>
  </r>
  <r>
    <n v="3470"/>
    <s v="W A Parish"/>
    <x v="66"/>
    <n v="54888"/>
    <s v="Thompsons"/>
    <s v="Fort Bend"/>
    <x v="6"/>
    <x v="121"/>
  </r>
  <r>
    <n v="7325"/>
    <s v="San Jacinto Steam Electric Station"/>
    <x v="66"/>
    <n v="54888"/>
    <s v="La Porte"/>
    <s v="Harris"/>
    <x v="0"/>
    <x v="122"/>
  </r>
  <r>
    <n v="61362"/>
    <s v="NRG Elbow Creek Energy Storage Project"/>
    <x v="66"/>
    <n v="54888"/>
    <s v="Big Spring"/>
    <s v="Howard"/>
    <x v="2"/>
    <x v="123"/>
  </r>
  <r>
    <n v="56649"/>
    <s v="South Trent Wind Farm"/>
    <x v="67"/>
    <n v="55397"/>
    <s v="Sweetwater"/>
    <s v="Nolan"/>
    <x v="4"/>
    <x v="124"/>
  </r>
  <r>
    <n v="56611"/>
    <s v="Sandy Creek Energy Station"/>
    <x v="68"/>
    <n v="55861"/>
    <s v="Riesel"/>
    <s v="McLennan"/>
    <x v="6"/>
    <x v="125"/>
  </r>
  <r>
    <n v="50815"/>
    <s v="Optim Energy Altura Cogen LLC"/>
    <x v="69"/>
    <n v="55879"/>
    <s v="Channelview"/>
    <s v="Harris"/>
    <x v="0"/>
    <x v="126"/>
  </r>
  <r>
    <n v="55172"/>
    <s v="Bosque County Peaking"/>
    <x v="70"/>
    <n v="55899"/>
    <s v="Laquna Park"/>
    <s v="Bosque"/>
    <x v="0"/>
    <x v="127"/>
  </r>
  <r>
    <n v="3457"/>
    <s v="Lewis Creek"/>
    <x v="71"/>
    <n v="55937"/>
    <s v="Willis"/>
    <s v="Montgomery"/>
    <x v="0"/>
    <x v="128"/>
  </r>
  <r>
    <n v="56763"/>
    <s v="Capricorn Ridge Wind LLC"/>
    <x v="72"/>
    <n v="55958"/>
    <s v="Sterling City"/>
    <s v="Sterling"/>
    <x v="4"/>
    <x v="129"/>
  </r>
  <r>
    <n v="56783"/>
    <s v="Elbow Creek Wind Project LLC"/>
    <x v="73"/>
    <n v="55981"/>
    <s v="Forsan"/>
    <s v="Howard"/>
    <x v="4"/>
    <x v="130"/>
  </r>
  <r>
    <n v="3452"/>
    <s v="Lake Hubbard"/>
    <x v="74"/>
    <n v="55983"/>
    <s v="Sunnyvale"/>
    <s v="Dallas"/>
    <x v="0"/>
    <x v="131"/>
  </r>
  <r>
    <n v="3490"/>
    <s v="Graham"/>
    <x v="74"/>
    <n v="55983"/>
    <s v="Graham"/>
    <s v="Young"/>
    <x v="0"/>
    <x v="132"/>
  </r>
  <r>
    <n v="3492"/>
    <s v="Morgan Creek"/>
    <x v="74"/>
    <n v="55983"/>
    <s v="Colorado City"/>
    <s v="Mitchell"/>
    <x v="0"/>
    <x v="133"/>
  </r>
  <r>
    <n v="3494"/>
    <s v="Permian Basin"/>
    <x v="74"/>
    <n v="55983"/>
    <s v="Monahans"/>
    <s v="Ward"/>
    <x v="0"/>
    <x v="134"/>
  </r>
  <r>
    <n v="3504"/>
    <s v="Stryker Creek"/>
    <x v="74"/>
    <n v="55983"/>
    <s v="Jacksonville"/>
    <s v="Cherokee"/>
    <x v="0"/>
    <x v="135"/>
  </r>
  <r>
    <n v="3507"/>
    <s v="Trinidad (TX)"/>
    <x v="74"/>
    <n v="55983"/>
    <s v="Trinidad"/>
    <s v="Henderson"/>
    <x v="0"/>
    <x v="136"/>
  </r>
  <r>
    <n v="6145"/>
    <s v="Comanche Peak"/>
    <x v="74"/>
    <n v="55983"/>
    <s v="Glen Rose"/>
    <s v="Somervell"/>
    <x v="8"/>
    <x v="137"/>
  </r>
  <r>
    <n v="6146"/>
    <s v="Martin Lake"/>
    <x v="74"/>
    <n v="55983"/>
    <s v="Tatum"/>
    <s v="Rusk"/>
    <x v="6"/>
    <x v="138"/>
  </r>
  <r>
    <n v="6180"/>
    <s v="Oak Grove (TX)"/>
    <x v="74"/>
    <n v="55983"/>
    <s v="Franklin"/>
    <s v="Robertson"/>
    <x v="6"/>
    <x v="139"/>
  </r>
  <r>
    <n v="8063"/>
    <s v="DeCordova Steam Electric Station"/>
    <x v="74"/>
    <n v="55983"/>
    <s v="Granbury"/>
    <s v="Hood"/>
    <x v="0"/>
    <x v="140"/>
  </r>
  <r>
    <n v="50137"/>
    <s v="Newgulf Cogen"/>
    <x v="74"/>
    <n v="55983"/>
    <s v="NewGulf"/>
    <s v="Wharton"/>
    <x v="0"/>
    <x v="141"/>
  </r>
  <r>
    <n v="56806"/>
    <s v="Cedar Bayou 4"/>
    <x v="75"/>
    <n v="56020"/>
    <s v="Eldon"/>
    <s v="Chambers"/>
    <x v="0"/>
    <x v="142"/>
  </r>
  <r>
    <n v="56823"/>
    <s v="Hackberry Wind Farm"/>
    <x v="76"/>
    <n v="56033"/>
    <s v="Albany"/>
    <s v="Shackelford"/>
    <x v="4"/>
    <x v="143"/>
  </r>
  <r>
    <n v="61782"/>
    <s v="Live Oak Wind Project"/>
    <x v="77"/>
    <n v="56201"/>
    <s v="Eldorado"/>
    <s v="Schleicher"/>
    <x v="4"/>
    <x v="144"/>
  </r>
  <r>
    <n v="62227"/>
    <s v="Seymour Hills Wind Project, LLC"/>
    <x v="77"/>
    <n v="56201"/>
    <s v="Seymour"/>
    <s v="Baylor"/>
    <x v="4"/>
    <x v="145"/>
  </r>
  <r>
    <n v="62630"/>
    <s v="Jumbo Hill Wind Project"/>
    <x v="77"/>
    <n v="56201"/>
    <s v="Andrews"/>
    <s v="Andrews"/>
    <x v="4"/>
    <x v="146"/>
  </r>
  <r>
    <n v="56394"/>
    <s v="Forest Creek Wind Farm LLC"/>
    <x v="78"/>
    <n v="56215"/>
    <s v="Big Springs"/>
    <s v="Glasscock"/>
    <x v="4"/>
    <x v="147"/>
  </r>
  <r>
    <n v="56479"/>
    <s v="Sand Bluff Wind Farm"/>
    <x v="78"/>
    <n v="56215"/>
    <s v="Big Spring"/>
    <s v="Glasscock"/>
    <x v="4"/>
    <x v="148"/>
  </r>
  <r>
    <n v="56592"/>
    <s v="Champion Wind Farm LLC"/>
    <x v="78"/>
    <n v="56215"/>
    <s v="Roscoe"/>
    <s v="Nolan"/>
    <x v="4"/>
    <x v="37"/>
  </r>
  <r>
    <n v="56593"/>
    <s v="Roscoe Wind Farm LLC"/>
    <x v="78"/>
    <n v="56215"/>
    <s v="Roscoe"/>
    <s v="Nolan"/>
    <x v="4"/>
    <x v="149"/>
  </r>
  <r>
    <n v="56920"/>
    <s v="Panther Creek Wind Farm I"/>
    <x v="78"/>
    <n v="56215"/>
    <s v="Big Spring"/>
    <s v="Howard"/>
    <x v="4"/>
    <x v="150"/>
  </r>
  <r>
    <n v="56921"/>
    <s v="Panther Creek Wind Farm II"/>
    <x v="78"/>
    <n v="56215"/>
    <s v="Big Spring"/>
    <s v="Glasscock"/>
    <x v="4"/>
    <x v="151"/>
  </r>
  <r>
    <n v="56979"/>
    <s v="Panther Creek Wind Farm Three"/>
    <x v="78"/>
    <n v="56215"/>
    <s v="Big Spring"/>
    <s v="Sterling"/>
    <x v="4"/>
    <x v="144"/>
  </r>
  <r>
    <n v="56981"/>
    <s v="Pyron Wind Farm LLC Hybrid"/>
    <x v="78"/>
    <n v="56215"/>
    <s v="Hermleigh"/>
    <s v="Fisher"/>
    <x v="4"/>
    <x v="152"/>
  </r>
  <r>
    <n v="56983"/>
    <s v="Papalote Creek I LLC"/>
    <x v="78"/>
    <n v="56215"/>
    <s v="Taft"/>
    <s v="San Patricio"/>
    <x v="4"/>
    <x v="153"/>
  </r>
  <r>
    <n v="56984"/>
    <s v="Inadale Wind Farm LLC Hybrid"/>
    <x v="78"/>
    <n v="56215"/>
    <s v="Roscoe"/>
    <s v="Nolan"/>
    <x v="4"/>
    <x v="154"/>
  </r>
  <r>
    <n v="57212"/>
    <s v="Papalote Creek II LLC"/>
    <x v="78"/>
    <n v="56215"/>
    <s v="Taft"/>
    <s v="San Patricio"/>
    <x v="4"/>
    <x v="155"/>
  </r>
  <r>
    <n v="57802"/>
    <s v="Magic Valley Wind Farm I LLC"/>
    <x v="78"/>
    <n v="56215"/>
    <s v="San Perlita"/>
    <s v="Willacy"/>
    <x v="4"/>
    <x v="156"/>
  </r>
  <r>
    <n v="58000"/>
    <s v="Anacacho Wind Farm, LLC"/>
    <x v="78"/>
    <n v="56215"/>
    <s v="Brackettville"/>
    <s v="Kinney"/>
    <x v="4"/>
    <x v="157"/>
  </r>
  <r>
    <n v="58596"/>
    <s v="Grandview Wind Farm, LLC"/>
    <x v="78"/>
    <n v="56215"/>
    <s v="Panhandle"/>
    <s v="Carson"/>
    <x v="4"/>
    <x v="158"/>
  </r>
  <r>
    <n v="59063"/>
    <s v="Stella Wind Farm"/>
    <x v="78"/>
    <n v="56215"/>
    <s v="Armstrong"/>
    <s v="Kenedy"/>
    <x v="4"/>
    <x v="56"/>
  </r>
  <r>
    <n v="59066"/>
    <s v="Bruennings Breeze Wind Farm"/>
    <x v="78"/>
    <n v="56215"/>
    <s v="Raymondville"/>
    <s v="Willacy"/>
    <x v="4"/>
    <x v="159"/>
  </r>
  <r>
    <n v="59068"/>
    <s v="Colbeck's Corner, LLC"/>
    <x v="78"/>
    <n v="56215"/>
    <s v="Groom"/>
    <s v="Carson"/>
    <x v="4"/>
    <x v="60"/>
  </r>
  <r>
    <n v="60902"/>
    <s v="Dermott Wind"/>
    <x v="78"/>
    <n v="56215"/>
    <s v="Snyder"/>
    <s v="Scurry"/>
    <x v="4"/>
    <x v="160"/>
  </r>
  <r>
    <n v="62415"/>
    <s v="West of the Pecos Solar"/>
    <x v="78"/>
    <n v="56215"/>
    <s v="TBD"/>
    <s v="Reeves"/>
    <x v="7"/>
    <x v="77"/>
  </r>
  <r>
    <n v="63030"/>
    <s v="Canadian Breaks, LLC"/>
    <x v="78"/>
    <n v="56215"/>
    <s v="Vega"/>
    <s v="Deaf Smith"/>
    <x v="4"/>
    <x v="161"/>
  </r>
  <r>
    <n v="56956"/>
    <s v="Bull Creek Wind"/>
    <x v="79"/>
    <n v="56222"/>
    <s v="O'Donnell"/>
    <s v="Borden"/>
    <x v="4"/>
    <x v="153"/>
  </r>
  <r>
    <n v="56961"/>
    <s v="Notrees Windpower Hybrid"/>
    <x v="80"/>
    <n v="56272"/>
    <s v="Goldsmith"/>
    <s v="Ector"/>
    <x v="4"/>
    <x v="162"/>
  </r>
  <r>
    <n v="55187"/>
    <s v="Channelview Cogeneration Plant"/>
    <x v="81"/>
    <n v="56380"/>
    <s v="Channelview"/>
    <s v="Harris"/>
    <x v="0"/>
    <x v="163"/>
  </r>
  <r>
    <n v="57153"/>
    <s v="Langford Wind Power"/>
    <x v="82"/>
    <n v="56506"/>
    <s v="Christoval"/>
    <s v="Tom Green"/>
    <x v="4"/>
    <x v="81"/>
  </r>
  <r>
    <n v="56661"/>
    <s v="Pattern Gulf Wind"/>
    <x v="83"/>
    <n v="56545"/>
    <s v="Armstrong"/>
    <s v="Kenedy"/>
    <x v="4"/>
    <x v="164"/>
  </r>
  <r>
    <n v="58242"/>
    <s v="Pattern Panhandle Wind LLC"/>
    <x v="83"/>
    <n v="56545"/>
    <s v="Panhandle"/>
    <s v="Carson"/>
    <x v="4"/>
    <x v="165"/>
  </r>
  <r>
    <n v="58720"/>
    <s v="Pattern Panhandle Wind 2 LLC"/>
    <x v="83"/>
    <n v="56545"/>
    <s v="Panhandle"/>
    <s v="Carson"/>
    <x v="4"/>
    <x v="166"/>
  </r>
  <r>
    <n v="59442"/>
    <s v="Logans Gap Wind LLC"/>
    <x v="83"/>
    <n v="56545"/>
    <s v="Comanche"/>
    <s v="Comanche"/>
    <x v="4"/>
    <x v="155"/>
  </r>
  <r>
    <n v="6178"/>
    <s v="Coleto Creek"/>
    <x v="84"/>
    <n v="56570"/>
    <s v="Fannin"/>
    <s v="Goliad"/>
    <x v="6"/>
    <x v="167"/>
  </r>
  <r>
    <n v="7030"/>
    <s v="Major Oak Power"/>
    <x v="85"/>
    <n v="56598"/>
    <s v="Bremond"/>
    <s v="Robertson"/>
    <x v="6"/>
    <x v="168"/>
  </r>
  <r>
    <n v="57303"/>
    <s v="Loraine Windpark Project LLC"/>
    <x v="86"/>
    <n v="56667"/>
    <s v="Loraine"/>
    <s v="Mitchell"/>
    <x v="4"/>
    <x v="81"/>
  </r>
  <r>
    <n v="56350"/>
    <s v="Colorado Bend Energy Center"/>
    <x v="87"/>
    <n v="56765"/>
    <s v="Wharton"/>
    <s v="Wharton"/>
    <x v="0"/>
    <x v="169"/>
  </r>
  <r>
    <n v="56349"/>
    <s v="Quail Run Energy Center"/>
    <x v="88"/>
    <n v="56766"/>
    <s v="Odessa"/>
    <s v="Ector"/>
    <x v="0"/>
    <x v="170"/>
  </r>
  <r>
    <n v="58717"/>
    <s v="OCI Alamo 4, LLC"/>
    <x v="89"/>
    <n v="56769"/>
    <s v="Brackettville"/>
    <s v="Kinney"/>
    <x v="7"/>
    <x v="45"/>
  </r>
  <r>
    <n v="59204"/>
    <s v="OCI Alamo 3 LLC"/>
    <x v="89"/>
    <n v="56769"/>
    <s v="San Antonio"/>
    <s v="Bexar"/>
    <x v="7"/>
    <x v="171"/>
  </r>
  <r>
    <n v="59205"/>
    <s v="OCI Alamo 5 LLC"/>
    <x v="89"/>
    <n v="56769"/>
    <s v="Uvalde"/>
    <s v="Uvalde"/>
    <x v="7"/>
    <x v="77"/>
  </r>
  <r>
    <n v="59207"/>
    <s v="OCI Alamo 7 LLC"/>
    <x v="89"/>
    <n v="56769"/>
    <s v="Haskell"/>
    <s v="Haskell"/>
    <x v="7"/>
    <x v="77"/>
  </r>
  <r>
    <n v="60581"/>
    <s v="Upton County Solar"/>
    <x v="89"/>
    <n v="56769"/>
    <s v="McCamey"/>
    <s v="Upton"/>
    <x v="7"/>
    <x v="81"/>
  </r>
  <r>
    <n v="57617"/>
    <s v="Hidalgo Wind Farm LLC"/>
    <x v="90"/>
    <n v="56946"/>
    <s v="McCook"/>
    <s v="Hidalgo"/>
    <x v="4"/>
    <x v="172"/>
  </r>
  <r>
    <n v="55153"/>
    <s v="Guadalupe Generating Station"/>
    <x v="91"/>
    <n v="57045"/>
    <s v="Marion"/>
    <s v="Guadalupe"/>
    <x v="0"/>
    <x v="173"/>
  </r>
  <r>
    <n v="57751"/>
    <s v="Los Vientos Wind 1A"/>
    <x v="92"/>
    <n v="57063"/>
    <s v="Sebastian"/>
    <s v="Cameron"/>
    <x v="4"/>
    <x v="60"/>
  </r>
  <r>
    <n v="57752"/>
    <s v="Los Vientos Wind 1B"/>
    <x v="93"/>
    <n v="57064"/>
    <s v="Sebastian"/>
    <s v="Cameron"/>
    <x v="4"/>
    <x v="55"/>
  </r>
  <r>
    <n v="57973"/>
    <s v="Spinning Spur Wind LLC"/>
    <x v="94"/>
    <n v="57170"/>
    <s v="Vegas"/>
    <s v="Oldham"/>
    <x v="4"/>
    <x v="174"/>
  </r>
  <r>
    <n v="57974"/>
    <s v="Bobcat Bluff Wind Project LLC"/>
    <x v="94"/>
    <n v="57170"/>
    <s v="Archer"/>
    <s v="Archer"/>
    <x v="4"/>
    <x v="81"/>
  </r>
  <r>
    <n v="58772"/>
    <s v="Longhorn Wind"/>
    <x v="94"/>
    <n v="57170"/>
    <s v="Silverton"/>
    <s v="Briscoe"/>
    <x v="4"/>
    <x v="60"/>
  </r>
  <r>
    <n v="58773"/>
    <s v="TX Hereford Wind"/>
    <x v="94"/>
    <n v="57170"/>
    <s v="Hereford"/>
    <s v="Deaf Smith"/>
    <x v="4"/>
    <x v="60"/>
  </r>
  <r>
    <n v="58774"/>
    <s v="Spinning Spur Wind II"/>
    <x v="94"/>
    <n v="57170"/>
    <s v="Adrian"/>
    <s v="Oldham"/>
    <x v="4"/>
    <x v="174"/>
  </r>
  <r>
    <n v="58775"/>
    <s v="Spinning Spur Wind III"/>
    <x v="94"/>
    <n v="57170"/>
    <s v="Adrian"/>
    <s v="Oldham"/>
    <x v="4"/>
    <x v="175"/>
  </r>
  <r>
    <n v="59238"/>
    <s v="Windthorst-2"/>
    <x v="94"/>
    <n v="57170"/>
    <s v="Archer"/>
    <s v="Archer"/>
    <x v="4"/>
    <x v="176"/>
  </r>
  <r>
    <n v="57983"/>
    <s v="Stephens Ranch Wind Energy LLC"/>
    <x v="95"/>
    <n v="57355"/>
    <s v="O'Donnell"/>
    <s v="Borden"/>
    <x v="4"/>
    <x v="177"/>
  </r>
  <r>
    <n v="58001"/>
    <s v="Panda Temple Power Station"/>
    <x v="96"/>
    <n v="57377"/>
    <s v="Temple"/>
    <s v="Bell"/>
    <x v="0"/>
    <x v="178"/>
  </r>
  <r>
    <n v="58005"/>
    <s v="Panda Sherman Power Station"/>
    <x v="97"/>
    <n v="57379"/>
    <s v="Sherman"/>
    <s v="Grayson"/>
    <x v="0"/>
    <x v="179"/>
  </r>
  <r>
    <n v="58080"/>
    <s v="Wolf Ridge Wind"/>
    <x v="98"/>
    <n v="57460"/>
    <s v="Muenster"/>
    <s v="Cooke"/>
    <x v="4"/>
    <x v="180"/>
  </r>
  <r>
    <n v="56648"/>
    <s v="Majestic 1 Wind Farm"/>
    <x v="99"/>
    <n v="58353"/>
    <s v="Panhandle"/>
    <s v="Carson"/>
    <x v="4"/>
    <x v="181"/>
  </r>
  <r>
    <n v="58363"/>
    <s v="Majestic II Wind"/>
    <x v="99"/>
    <n v="58353"/>
    <s v="Panhandle"/>
    <s v="Carson"/>
    <x v="4"/>
    <x v="182"/>
  </r>
  <r>
    <n v="58372"/>
    <s v="Blue Summit Wind LLC"/>
    <x v="100"/>
    <n v="58360"/>
    <s v="Vernon"/>
    <s v="Wilbarger"/>
    <x v="4"/>
    <x v="183"/>
  </r>
  <r>
    <n v="58378"/>
    <s v="W.A. Parish Carbon Capture Plant"/>
    <x v="101"/>
    <n v="58365"/>
    <s v="Thompsons"/>
    <s v="Fort Bend"/>
    <x v="0"/>
    <x v="184"/>
  </r>
  <r>
    <n v="59034"/>
    <s v="Shannon Wind"/>
    <x v="102"/>
    <n v="58872"/>
    <s v="Windhorst"/>
    <s v="Clay"/>
    <x v="4"/>
    <x v="185"/>
  </r>
  <r>
    <n v="59118"/>
    <s v="Cameron Wind 1 LLC"/>
    <x v="103"/>
    <n v="58939"/>
    <s v="Rio Hondo"/>
    <s v="Cameron"/>
    <x v="4"/>
    <x v="186"/>
  </r>
  <r>
    <n v="59193"/>
    <s v="Chapman Ranch Wind I"/>
    <x v="104"/>
    <n v="58998"/>
    <s v="Corpus Christi"/>
    <s v="Nueces"/>
    <x v="4"/>
    <x v="187"/>
  </r>
  <r>
    <n v="57981"/>
    <s v="Senate Wind LLC"/>
    <x v="105"/>
    <n v="59050"/>
    <s v="Bryson"/>
    <s v="Jack"/>
    <x v="4"/>
    <x v="81"/>
  </r>
  <r>
    <n v="59320"/>
    <s v="Los Vientos Windpower III"/>
    <x v="106"/>
    <n v="59119"/>
    <s v="Rio Grande City"/>
    <s v="Starr"/>
    <x v="4"/>
    <x v="60"/>
  </r>
  <r>
    <n v="59321"/>
    <s v="Los Vientos Windpower IV"/>
    <x v="107"/>
    <n v="59120"/>
    <s v="Rio Grande City"/>
    <s v="Starr"/>
    <x v="4"/>
    <x v="60"/>
  </r>
  <r>
    <n v="59943"/>
    <s v="Rattlesnake Den"/>
    <x v="108"/>
    <n v="59139"/>
    <s v="Garden City"/>
    <s v="Glasscock"/>
    <x v="4"/>
    <x v="188"/>
  </r>
  <r>
    <n v="59384"/>
    <s v="South Plains Wind Phase I"/>
    <x v="109"/>
    <n v="59155"/>
    <s v="Floydada"/>
    <s v="Floyd"/>
    <x v="4"/>
    <x v="60"/>
  </r>
  <r>
    <n v="59206"/>
    <s v="Alamo 6"/>
    <x v="110"/>
    <n v="59359"/>
    <s v="Fort Stockton"/>
    <s v="Pecos"/>
    <x v="7"/>
    <x v="189"/>
  </r>
  <r>
    <n v="60682"/>
    <s v="Pearl Solar"/>
    <x v="110"/>
    <n v="59359"/>
    <s v="Fort Stockton"/>
    <s v="Pecos"/>
    <x v="7"/>
    <x v="190"/>
  </r>
  <r>
    <n v="60987"/>
    <s v="Santa Rita Wind Energy"/>
    <x v="110"/>
    <n v="59359"/>
    <s v="Big Lake"/>
    <s v="Reagan"/>
    <x v="4"/>
    <x v="191"/>
  </r>
  <r>
    <n v="59732"/>
    <s v="Green Pastures Wind I"/>
    <x v="111"/>
    <n v="59501"/>
    <s v="Seymour"/>
    <s v="Baylor"/>
    <x v="4"/>
    <x v="81"/>
  </r>
  <r>
    <n v="59733"/>
    <s v="Green Pastures Wind II"/>
    <x v="112"/>
    <n v="59502"/>
    <s v="Seymour"/>
    <s v="Knox"/>
    <x v="4"/>
    <x v="81"/>
  </r>
  <r>
    <n v="59734"/>
    <s v="Briscoe Wind Farm"/>
    <x v="113"/>
    <n v="59503"/>
    <s v="Silverton"/>
    <s v="Briscoe"/>
    <x v="4"/>
    <x v="81"/>
  </r>
  <r>
    <n v="60044"/>
    <s v="Buckthorn Westex"/>
    <x v="114"/>
    <n v="59777"/>
    <s v="Ft. Stockton"/>
    <s v="Pecos"/>
    <x v="7"/>
    <x v="192"/>
  </r>
  <r>
    <n v="60059"/>
    <s v="Los Vientos V Wind Power"/>
    <x v="115"/>
    <n v="59792"/>
    <s v="Rio Grande City"/>
    <s v="Starr"/>
    <x v="4"/>
    <x v="193"/>
  </r>
  <r>
    <n v="59621"/>
    <s v="TX Jumbo Road Wind"/>
    <x v="116"/>
    <n v="59871"/>
    <s v="Hereford"/>
    <s v="Deaf Smith"/>
    <x v="4"/>
    <x v="194"/>
  </r>
  <r>
    <n v="52120"/>
    <s v="Freeport Energy"/>
    <x v="117"/>
    <n v="59875"/>
    <s v="Freeport"/>
    <s v="Brazoria"/>
    <x v="0"/>
    <x v="195"/>
  </r>
  <r>
    <n v="60104"/>
    <s v="Javelina Wind Energy, LLC"/>
    <x v="118"/>
    <n v="59882"/>
    <s v="Mirando City"/>
    <s v="Webb"/>
    <x v="4"/>
    <x v="196"/>
  </r>
  <r>
    <n v="56432"/>
    <s v="Wildorado Wind LLC"/>
    <x v="119"/>
    <n v="59883"/>
    <s v="Vega"/>
    <s v="Oldham"/>
    <x v="4"/>
    <x v="174"/>
  </r>
  <r>
    <n v="56754"/>
    <s v="Goat Wind LP"/>
    <x v="119"/>
    <n v="59883"/>
    <s v="Sterling City"/>
    <s v="Sterling"/>
    <x v="4"/>
    <x v="197"/>
  </r>
  <r>
    <n v="57260"/>
    <s v="Cedro Hill Wind LLC"/>
    <x v="119"/>
    <n v="59883"/>
    <s v="Bruni"/>
    <s v="Webb"/>
    <x v="4"/>
    <x v="81"/>
  </r>
  <r>
    <n v="59332"/>
    <s v="Mesquite Creek Wind"/>
    <x v="120"/>
    <n v="59900"/>
    <s v="Lamesa"/>
    <s v="Dawson"/>
    <x v="4"/>
    <x v="158"/>
  </r>
  <r>
    <n v="60217"/>
    <s v="Rocksprings"/>
    <x v="121"/>
    <n v="59999"/>
    <s v="Del Rio"/>
    <s v="Val Verde"/>
    <x v="4"/>
    <x v="198"/>
  </r>
  <r>
    <n v="59245"/>
    <s v="Fluvanna"/>
    <x v="122"/>
    <n v="60042"/>
    <s v="Fluvanna"/>
    <s v="Scurry"/>
    <x v="4"/>
    <x v="199"/>
  </r>
  <r>
    <n v="60264"/>
    <s v="Bacliff"/>
    <x v="123"/>
    <n v="60048"/>
    <s v="Bacliff"/>
    <s v="Galveston"/>
    <x v="0"/>
    <x v="200"/>
  </r>
  <r>
    <n v="60338"/>
    <s v="Electra Wind Farm"/>
    <x v="124"/>
    <n v="60128"/>
    <s v="Oklaunion"/>
    <s v="Wilbarger"/>
    <x v="4"/>
    <x v="54"/>
  </r>
  <r>
    <n v="60339"/>
    <s v="Horse Creek Wind Farm"/>
    <x v="125"/>
    <n v="60129"/>
    <s v="Weinert"/>
    <s v="Haskell"/>
    <x v="4"/>
    <x v="54"/>
  </r>
  <r>
    <n v="60366"/>
    <s v="Old Settler Wind"/>
    <x v="126"/>
    <n v="60155"/>
    <s v="Floydada"/>
    <s v="Floyd"/>
    <x v="4"/>
    <x v="201"/>
  </r>
  <r>
    <n v="60468"/>
    <s v="Friendswood Energy"/>
    <x v="127"/>
    <n v="60252"/>
    <s v="Houston"/>
    <s v="Harris"/>
    <x v="0"/>
    <x v="202"/>
  </r>
  <r>
    <n v="60645"/>
    <s v="Javelina Wind Energy II, LLC"/>
    <x v="128"/>
    <n v="60384"/>
    <s v="MIRANDO"/>
    <s v="Webb"/>
    <x v="4"/>
    <x v="60"/>
  </r>
  <r>
    <n v="60743"/>
    <s v="Rattlesnake Power, LLC"/>
    <x v="129"/>
    <n v="60443"/>
    <s v="Brady"/>
    <s v="McCulloch"/>
    <x v="4"/>
    <x v="70"/>
  </r>
  <r>
    <n v="58681"/>
    <s v="Route 66 Wind Plant"/>
    <x v="130"/>
    <n v="60453"/>
    <s v="Panhandle"/>
    <s v="Carson"/>
    <x v="4"/>
    <x v="81"/>
  </r>
  <r>
    <n v="60087"/>
    <s v="South Plains II"/>
    <x v="130"/>
    <n v="60453"/>
    <s v="Lockney"/>
    <s v="Floyd"/>
    <x v="4"/>
    <x v="191"/>
  </r>
  <r>
    <n v="55097"/>
    <s v="Lamar Power Project"/>
    <x v="131"/>
    <n v="60477"/>
    <s v="Paris"/>
    <s v="Lamar"/>
    <x v="0"/>
    <x v="203"/>
  </r>
  <r>
    <n v="55215"/>
    <s v="Odessa-Ector Power Plant"/>
    <x v="131"/>
    <n v="60477"/>
    <s v="Odessa"/>
    <s v="Ector"/>
    <x v="0"/>
    <x v="204"/>
  </r>
  <r>
    <n v="55480"/>
    <s v="Forney Energy Center"/>
    <x v="131"/>
    <n v="60477"/>
    <s v="Forney"/>
    <s v="Kaufman"/>
    <x v="0"/>
    <x v="205"/>
  </r>
  <r>
    <n v="60901"/>
    <s v="Willow Springs Wind Farm"/>
    <x v="132"/>
    <n v="60542"/>
    <s v="Weinert"/>
    <s v="Haskell"/>
    <x v="4"/>
    <x v="172"/>
  </r>
  <r>
    <n v="60983"/>
    <s v="Buckthorn Wind Project"/>
    <x v="133"/>
    <n v="60617"/>
    <s v="Mingus"/>
    <s v="Erath"/>
    <x v="4"/>
    <x v="206"/>
  </r>
  <r>
    <n v="3443"/>
    <s v="Victoria"/>
    <x v="134"/>
    <n v="60638"/>
    <s v="Victoria"/>
    <s v="Victoria"/>
    <x v="0"/>
    <x v="207"/>
  </r>
  <r>
    <n v="61212"/>
    <s v="Flat Top Wind I"/>
    <x v="135"/>
    <n v="60844"/>
    <s v="Mullin"/>
    <s v="Mills"/>
    <x v="4"/>
    <x v="60"/>
  </r>
  <r>
    <n v="61402"/>
    <s v="Foard City Wind"/>
    <x v="136"/>
    <n v="61037"/>
    <s v="Crowell"/>
    <s v="Foard"/>
    <x v="4"/>
    <x v="208"/>
  </r>
  <r>
    <n v="61417"/>
    <s v="Gopher Creek Wind Farm"/>
    <x v="137"/>
    <n v="61054"/>
    <s v="Fluvanna"/>
    <s v="Borden"/>
    <x v="4"/>
    <x v="209"/>
  </r>
  <r>
    <n v="61370"/>
    <s v="Walnut Springs Solar"/>
    <x v="138"/>
    <n v="61060"/>
    <s v="Walnut Springs"/>
    <s v="Bosque"/>
    <x v="7"/>
    <x v="7"/>
  </r>
  <r>
    <n v="61409"/>
    <s v="Highway 56 Solar"/>
    <x v="138"/>
    <n v="61060"/>
    <s v="Sherman"/>
    <s v="Grayson"/>
    <x v="7"/>
    <x v="210"/>
  </r>
  <r>
    <n v="61410"/>
    <s v="Whitesboro Solar"/>
    <x v="138"/>
    <n v="61060"/>
    <s v="Whitesboro"/>
    <s v="Grayson"/>
    <x v="7"/>
    <x v="7"/>
  </r>
  <r>
    <n v="61411"/>
    <s v="Whitesboro Solar II"/>
    <x v="138"/>
    <n v="61060"/>
    <s v="Whitesboro"/>
    <s v="Grayson"/>
    <x v="7"/>
    <x v="7"/>
  </r>
  <r>
    <n v="61513"/>
    <s v="Marlin Solar"/>
    <x v="138"/>
    <n v="61060"/>
    <s v="Marlin"/>
    <s v="Limestone"/>
    <x v="7"/>
    <x v="210"/>
  </r>
  <r>
    <n v="61514"/>
    <s v="North Gainesville Solar"/>
    <x v="138"/>
    <n v="61060"/>
    <s v="Gainesville"/>
    <s v="Cooke"/>
    <x v="7"/>
    <x v="211"/>
  </r>
  <r>
    <n v="61524"/>
    <s v="Whitewright Solar"/>
    <x v="138"/>
    <n v="61060"/>
    <s v="Whitewright"/>
    <s v="Fannin"/>
    <x v="7"/>
    <x v="68"/>
  </r>
  <r>
    <n v="61532"/>
    <s v="Leon Solar"/>
    <x v="138"/>
    <n v="61060"/>
    <s v="Greenville"/>
    <s v="Hunt"/>
    <x v="7"/>
    <x v="68"/>
  </r>
  <r>
    <n v="61625"/>
    <s v="West Moore Solar II"/>
    <x v="138"/>
    <n v="61060"/>
    <s v="Sherman"/>
    <s v="Grayson"/>
    <x v="7"/>
    <x v="7"/>
  </r>
  <r>
    <n v="61810"/>
    <s v="Chisum"/>
    <x v="138"/>
    <n v="61060"/>
    <s v="Blossom"/>
    <s v="Lamar"/>
    <x v="7"/>
    <x v="68"/>
  </r>
  <r>
    <n v="61867"/>
    <s v="Bovine"/>
    <x v="138"/>
    <n v="61060"/>
    <s v="Wallis"/>
    <s v="Austin"/>
    <x v="7"/>
    <x v="68"/>
  </r>
  <r>
    <n v="61868"/>
    <s v="Bronson"/>
    <x v="138"/>
    <n v="61060"/>
    <s v="Beasley"/>
    <s v="Fort Bend"/>
    <x v="7"/>
    <x v="68"/>
  </r>
  <r>
    <n v="61871"/>
    <s v="Sterling Solar (TX)"/>
    <x v="138"/>
    <n v="61060"/>
    <s v="Greenville"/>
    <s v="Hunt"/>
    <x v="7"/>
    <x v="68"/>
  </r>
  <r>
    <n v="61872"/>
    <s v="Lampwick"/>
    <x v="138"/>
    <n v="61060"/>
    <s v="Hext"/>
    <s v="Menard"/>
    <x v="7"/>
    <x v="212"/>
  </r>
  <r>
    <n v="61873"/>
    <s v="Yellow Jacket"/>
    <x v="138"/>
    <n v="61060"/>
    <s v="Meridian"/>
    <s v="Bosque"/>
    <x v="7"/>
    <x v="7"/>
  </r>
  <r>
    <n v="61874"/>
    <s v="Eddy II"/>
    <x v="138"/>
    <n v="61060"/>
    <s v="Eddy"/>
    <s v="McLennan"/>
    <x v="7"/>
    <x v="68"/>
  </r>
  <r>
    <n v="61875"/>
    <s v="Cascade Solar (TX)"/>
    <x v="138"/>
    <n v="61060"/>
    <s v="Wharton"/>
    <s v="Wharton"/>
    <x v="7"/>
    <x v="68"/>
  </r>
  <r>
    <n v="62953"/>
    <s v="Griffin Solar"/>
    <x v="138"/>
    <n v="61060"/>
    <s v="Robinson"/>
    <s v="McLennan"/>
    <x v="7"/>
    <x v="7"/>
  </r>
  <r>
    <n v="63027"/>
    <s v="Mars Solar"/>
    <x v="138"/>
    <n v="61060"/>
    <s v="Bruni"/>
    <s v="Webb"/>
    <x v="7"/>
    <x v="68"/>
  </r>
  <r>
    <n v="60123"/>
    <s v="Castle Gap Solar Hybrid"/>
    <x v="139"/>
    <n v="61123"/>
    <s v="McCarney"/>
    <s v="Upton"/>
    <x v="7"/>
    <x v="213"/>
  </r>
  <r>
    <n v="60459"/>
    <s v="Port Comfort Power LLC"/>
    <x v="140"/>
    <n v="61199"/>
    <s v="Point Comfort"/>
    <s v="Calhoun"/>
    <x v="0"/>
    <x v="214"/>
  </r>
  <r>
    <n v="60460"/>
    <s v="Chamon Power LLC"/>
    <x v="140"/>
    <n v="61199"/>
    <s v="Houston"/>
    <s v="Harris"/>
    <x v="0"/>
    <x v="214"/>
  </r>
  <r>
    <n v="61776"/>
    <s v="Midway Wind, LLC"/>
    <x v="141"/>
    <n v="61396"/>
    <s v="Taft"/>
    <s v="San Patricio"/>
    <x v="4"/>
    <x v="215"/>
  </r>
  <r>
    <n v="61865"/>
    <s v="Rio Bravo Windpower, LLC"/>
    <x v="142"/>
    <n v="61485"/>
    <s v="Roma"/>
    <s v="Starr"/>
    <x v="4"/>
    <x v="216"/>
  </r>
  <r>
    <n v="61906"/>
    <s v="Phoebe Solar"/>
    <x v="143"/>
    <n v="61515"/>
    <s v="Kermit"/>
    <s v="Winkler"/>
    <x v="7"/>
    <x v="172"/>
  </r>
  <r>
    <n v="61969"/>
    <s v="Torrecillas Wind Energy, LLC"/>
    <x v="144"/>
    <n v="61562"/>
    <s v="Bruni"/>
    <s v="Webb"/>
    <x v="4"/>
    <x v="191"/>
  </r>
  <r>
    <n v="61241"/>
    <s v="Victoria City Power LLC"/>
    <x v="145"/>
    <n v="61608"/>
    <s v="Victoria"/>
    <s v="Victoria"/>
    <x v="0"/>
    <x v="77"/>
  </r>
  <r>
    <n v="61242"/>
    <s v="Victoria Port Power LLC"/>
    <x v="145"/>
    <n v="61608"/>
    <s v="Victoria"/>
    <s v="Victoria"/>
    <x v="0"/>
    <x v="77"/>
  </r>
  <r>
    <n v="62258"/>
    <s v="Mesteno"/>
    <x v="146"/>
    <n v="61770"/>
    <s v="Rio Grande City"/>
    <s v="Starr"/>
    <x v="4"/>
    <x v="55"/>
  </r>
  <r>
    <n v="62259"/>
    <s v="Ranchero Wind Farm LLC"/>
    <x v="147"/>
    <n v="61771"/>
    <s v="Iraan"/>
    <s v="Crockett"/>
    <x v="4"/>
    <x v="191"/>
  </r>
  <r>
    <n v="61368"/>
    <s v="Midway Solar - TX"/>
    <x v="148"/>
    <n v="61801"/>
    <s v="Fort Stockton"/>
    <s v="Pecos"/>
    <x v="7"/>
    <x v="217"/>
  </r>
  <r>
    <n v="62356"/>
    <s v="Lockett Windfarm"/>
    <x v="149"/>
    <n v="61886"/>
    <s v="Vernon"/>
    <s v="Wilbarger"/>
    <x v="4"/>
    <x v="218"/>
  </r>
  <r>
    <n v="62448"/>
    <s v="Lapetus"/>
    <x v="150"/>
    <n v="61960"/>
    <s v="Andrews"/>
    <s v="Andrews"/>
    <x v="7"/>
    <x v="77"/>
  </r>
  <r>
    <n v="3453"/>
    <s v="Mountain Creek"/>
    <x v="151"/>
    <n v="62026"/>
    <s v="Dallas"/>
    <s v="Dallas"/>
    <x v="0"/>
    <x v="219"/>
  </r>
  <r>
    <n v="55365"/>
    <s v="Exelon LaPorte Generating Station"/>
    <x v="152"/>
    <n v="62027"/>
    <s v="LaPorte"/>
    <s v="Harris"/>
    <x v="0"/>
    <x v="187"/>
  </r>
  <r>
    <n v="62566"/>
    <s v="Blue Summit III Wind"/>
    <x v="153"/>
    <n v="62063"/>
    <s v="Chilicothe"/>
    <s v="Hardeman"/>
    <x v="4"/>
    <x v="220"/>
  </r>
  <r>
    <n v="57520"/>
    <s v="Trinity Hills"/>
    <x v="154"/>
    <n v="62075"/>
    <s v="Olney"/>
    <s v="Young"/>
    <x v="4"/>
    <x v="221"/>
  </r>
  <r>
    <n v="57415"/>
    <s v="Sherbino II"/>
    <x v="155"/>
    <n v="62077"/>
    <s v="Ft. Stockton"/>
    <s v="Pecos"/>
    <x v="4"/>
    <x v="222"/>
  </r>
  <r>
    <n v="62587"/>
    <s v="Mesquite Star"/>
    <x v="156"/>
    <n v="62085"/>
    <s v="Roscoe"/>
    <s v="Nolan"/>
    <x v="4"/>
    <x v="223"/>
  </r>
  <r>
    <n v="56779"/>
    <s v="Sherbino I Wind Farm"/>
    <x v="157"/>
    <n v="62811"/>
    <s v="Fort Stockton"/>
    <s v="Pecos"/>
    <x v="4"/>
    <x v="81"/>
  </r>
  <r>
    <n v="58838"/>
    <s v="Keechi Wind"/>
    <x v="158"/>
    <n v="62969"/>
    <s v="Jacksboro"/>
    <s v="Jack"/>
    <x v="4"/>
    <x v="193"/>
  </r>
  <r>
    <n v="62249"/>
    <s v="Misae Solar"/>
    <x v="159"/>
    <n v="63048"/>
    <s v="Childress"/>
    <s v="Childress"/>
    <x v="7"/>
    <x v="224"/>
  </r>
  <r>
    <n v="59972"/>
    <s v="Bearkat"/>
    <x v="160"/>
    <n v="63428"/>
    <s v="St. Lawrence"/>
    <s v="Glasscock"/>
    <x v="4"/>
    <x v="225"/>
  </r>
  <r>
    <m/>
    <m/>
    <x v="161"/>
    <m/>
    <m/>
    <m/>
    <x v="9"/>
    <x v="226"/>
  </r>
  <r>
    <m/>
    <m/>
    <x v="161"/>
    <m/>
    <m/>
    <m/>
    <x v="9"/>
    <x v="227"/>
  </r>
  <r>
    <m/>
    <m/>
    <x v="161"/>
    <m/>
    <m/>
    <m/>
    <x v="9"/>
    <x v="228"/>
  </r>
  <r>
    <m/>
    <m/>
    <x v="161"/>
    <m/>
    <m/>
    <m/>
    <x v="9"/>
    <x v="226"/>
  </r>
  <r>
    <m/>
    <m/>
    <x v="161"/>
    <n v="1"/>
    <s v="uttilities"/>
    <m/>
    <x v="9"/>
    <x v="226"/>
  </r>
  <r>
    <m/>
    <m/>
    <x v="161"/>
    <m/>
    <m/>
    <m/>
    <x v="9"/>
    <x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55139"/>
    <x v="0"/>
    <x v="0"/>
    <x v="0"/>
    <s v="Granbury"/>
    <s v="Hood"/>
    <s v="natural gas"/>
    <n v="788.4"/>
  </r>
  <r>
    <n v="10298"/>
    <x v="1"/>
    <x v="1"/>
    <x v="1"/>
    <s v="Pasadena"/>
    <s v="Harris"/>
    <s v="natural gas"/>
    <n v="312.2"/>
  </r>
  <r>
    <n v="3548"/>
    <x v="2"/>
    <x v="2"/>
    <x v="2"/>
    <s v="Austin"/>
    <s v="Travis"/>
    <s v="natural gas"/>
    <n v="932"/>
  </r>
  <r>
    <n v="7900"/>
    <x v="3"/>
    <x v="2"/>
    <x v="2"/>
    <s v="Austin"/>
    <s v="Travis"/>
    <s v="natural gas"/>
    <n v="696.4"/>
  </r>
  <r>
    <n v="55708"/>
    <x v="4"/>
    <x v="2"/>
    <x v="2"/>
    <s v="Cushing"/>
    <s v="Nacogdoches"/>
    <s v="biomass"/>
    <n v="114"/>
  </r>
  <r>
    <n v="56374"/>
    <x v="5"/>
    <x v="2"/>
    <x v="2"/>
    <s v="Austin"/>
    <s v="Travis"/>
    <s v="natural gas"/>
    <n v="6.1"/>
  </r>
  <r>
    <n v="61741"/>
    <x v="6"/>
    <x v="2"/>
    <x v="2"/>
    <s v="Austin"/>
    <s v="Travis"/>
    <s v="batteries"/>
    <n v="1.5"/>
  </r>
  <r>
    <n v="61742"/>
    <x v="7"/>
    <x v="2"/>
    <x v="2"/>
    <s v="Austin"/>
    <s v="Travis"/>
    <s v="other"/>
    <n v="5"/>
  </r>
  <r>
    <n v="55144"/>
    <x v="8"/>
    <x v="3"/>
    <x v="3"/>
    <s v="San Marcos"/>
    <s v="Hays"/>
    <s v="natural gas"/>
    <n v="989"/>
  </r>
  <r>
    <n v="55311"/>
    <x v="9"/>
    <x v="4"/>
    <x v="4"/>
    <s v="Feeeport"/>
    <s v="Brazoria"/>
    <s v="natural gas"/>
    <n v="92.7"/>
  </r>
  <r>
    <n v="55357"/>
    <x v="10"/>
    <x v="5"/>
    <x v="5"/>
    <s v="Thompsons"/>
    <s v="Fort Bend"/>
    <s v="natural gas"/>
    <n v="675.6"/>
  </r>
  <r>
    <n v="3628"/>
    <x v="11"/>
    <x v="6"/>
    <x v="6"/>
    <s v="Palo Pinto"/>
    <s v="Palo Pinto"/>
    <s v="natural gas"/>
    <n v="603.6"/>
  </r>
  <r>
    <n v="54817"/>
    <x v="12"/>
    <x v="6"/>
    <x v="6"/>
    <s v="Cleburne"/>
    <s v="Johnson"/>
    <s v="natural gas"/>
    <n v="282.60000000000002"/>
  </r>
  <r>
    <n v="55230"/>
    <x v="13"/>
    <x v="6"/>
    <x v="6"/>
    <s v="Bridgeport"/>
    <s v="Wise"/>
    <s v="natural gas"/>
    <n v="1280"/>
  </r>
  <r>
    <n v="3559"/>
    <x v="14"/>
    <x v="7"/>
    <x v="7"/>
    <s v="Brownsville"/>
    <s v="Cameron"/>
    <s v="natural gas"/>
    <n v="143.80000000000001"/>
  </r>
  <r>
    <n v="3561"/>
    <x v="15"/>
    <x v="8"/>
    <x v="8"/>
    <s v="Bryan"/>
    <s v="Brazos"/>
    <s v="natural gas"/>
    <n v="22"/>
  </r>
  <r>
    <n v="6243"/>
    <x v="16"/>
    <x v="8"/>
    <x v="8"/>
    <s v="Bryan"/>
    <s v="Brazos"/>
    <s v="natural gas"/>
    <n v="203.2"/>
  </r>
  <r>
    <n v="54979"/>
    <x v="17"/>
    <x v="9"/>
    <x v="9"/>
    <s v="Big Spring"/>
    <s v="Howard"/>
    <s v="wind"/>
    <n v="34.299999999999997"/>
  </r>
  <r>
    <n v="55327"/>
    <x v="18"/>
    <x v="10"/>
    <x v="10"/>
    <s v="Baytown"/>
    <s v="Chambers"/>
    <s v="natural gas"/>
    <n v="932.9"/>
  </r>
  <r>
    <n v="55123"/>
    <x v="19"/>
    <x v="11"/>
    <x v="11"/>
    <s v="Edinburg"/>
    <s v="Hidalgo"/>
    <s v="natural gas"/>
    <n v="801"/>
  </r>
  <r>
    <n v="55545"/>
    <x v="20"/>
    <x v="12"/>
    <x v="12"/>
    <s v="Edinburg"/>
    <s v="Hidalgo"/>
    <s v="natural gas"/>
    <n v="551.29999999999995"/>
  </r>
  <r>
    <n v="55299"/>
    <x v="21"/>
    <x v="13"/>
    <x v="13"/>
    <s v="Pasadena"/>
    <s v="Harris"/>
    <s v="natural gas"/>
    <n v="923.8"/>
  </r>
  <r>
    <n v="10243"/>
    <x v="22"/>
    <x v="14"/>
    <x v="14"/>
    <s v="Bishop"/>
    <s v="Nueces"/>
    <s v="natural gas"/>
    <n v="44.2"/>
  </r>
  <r>
    <n v="55206"/>
    <x v="23"/>
    <x v="15"/>
    <x v="15"/>
    <s v="Corpus Christi"/>
    <s v="Nueces"/>
    <s v="natural gas"/>
    <n v="593.29999999999995"/>
  </r>
  <r>
    <n v="55464"/>
    <x v="24"/>
    <x v="16"/>
    <x v="16"/>
    <s v="Deer Park"/>
    <s v="Harris"/>
    <s v="natural gas"/>
    <n v="1176"/>
  </r>
  <r>
    <n v="61643"/>
    <x v="25"/>
    <x v="17"/>
    <x v="17"/>
    <s v="Denton"/>
    <s v="Denton"/>
    <s v="natural gas"/>
    <n v="225.6"/>
  </r>
  <r>
    <n v="50475"/>
    <x v="26"/>
    <x v="18"/>
    <x v="18"/>
    <s v="Corpus Christi"/>
    <s v="Nueces"/>
    <s v="natural gas"/>
    <n v="41"/>
  </r>
  <r>
    <n v="56152"/>
    <x v="27"/>
    <x v="19"/>
    <x v="19"/>
    <s v="Freeport"/>
    <s v="Brazoria"/>
    <s v="natural gas"/>
    <n v="260"/>
  </r>
  <r>
    <n v="54676"/>
    <x v="28"/>
    <x v="20"/>
    <x v="20"/>
    <s v="Freeport"/>
    <s v="Brazoria"/>
    <s v="natural gas"/>
    <n v="497.9"/>
  </r>
  <r>
    <n v="55223"/>
    <x v="29"/>
    <x v="21"/>
    <x v="21"/>
    <s v="Ennis"/>
    <s v="Ellis"/>
    <s v="natural gas"/>
    <n v="418"/>
  </r>
  <r>
    <n v="3491"/>
    <x v="30"/>
    <x v="22"/>
    <x v="22"/>
    <s v="Fort Worth"/>
    <s v="Tarrant"/>
    <s v="natural gas"/>
    <n v="1314.8"/>
  </r>
  <r>
    <n v="59812"/>
    <x v="31"/>
    <x v="22"/>
    <x v="22"/>
    <s v="Granbury"/>
    <s v="Hood"/>
    <s v="natural gas"/>
    <n v="1231.2"/>
  </r>
  <r>
    <n v="60122"/>
    <x v="32"/>
    <x v="22"/>
    <x v="22"/>
    <s v="Wharton"/>
    <s v="Wharton"/>
    <s v="natural gas"/>
    <n v="1230.3"/>
  </r>
  <r>
    <n v="10436"/>
    <x v="33"/>
    <x v="23"/>
    <x v="23"/>
    <s v="Baytown"/>
    <s v="Harris"/>
    <s v="natural gas"/>
    <n v="177.3"/>
  </r>
  <r>
    <n v="10692"/>
    <x v="34"/>
    <x v="23"/>
    <x v="23"/>
    <s v="Baytown"/>
    <s v="Harris"/>
    <s v="natural gas"/>
    <n v="381.8"/>
  </r>
  <r>
    <n v="55581"/>
    <x v="35"/>
    <x v="24"/>
    <x v="24"/>
    <s v="McCamey"/>
    <s v="Upton"/>
    <s v="wind"/>
    <n v="278"/>
  </r>
  <r>
    <n v="50026"/>
    <x v="36"/>
    <x v="25"/>
    <x v="25"/>
    <s v="Corpus Christi"/>
    <s v="Nueces"/>
    <s v="natural gas"/>
    <n v="47"/>
  </r>
  <r>
    <n v="10554"/>
    <x v="37"/>
    <x v="26"/>
    <x v="26"/>
    <s v="Point Comfort"/>
    <s v="Calhoun"/>
    <s v="natural gas"/>
    <n v="689.4"/>
  </r>
  <r>
    <n v="56708"/>
    <x v="38"/>
    <x v="26"/>
    <x v="26"/>
    <s v="Point Comfort"/>
    <s v="Calhoun"/>
    <s v="natural gas"/>
    <n v="310"/>
  </r>
  <r>
    <n v="55226"/>
    <x v="39"/>
    <x v="27"/>
    <x v="27"/>
    <s v="Fairfield"/>
    <s v="Freestone"/>
    <s v="natural gas"/>
    <n v="1036"/>
  </r>
  <r>
    <n v="54520"/>
    <x v="40"/>
    <x v="28"/>
    <x v="28"/>
    <s v="Arlington"/>
    <s v="Tarrant"/>
    <s v="natural gas"/>
    <n v="12.4"/>
  </r>
  <r>
    <n v="794"/>
    <x v="41"/>
    <x v="29"/>
    <x v="29"/>
    <s v="Lewisville"/>
    <s v="Denton"/>
    <s v="hydroelectric"/>
    <n v="2.8"/>
  </r>
  <r>
    <n v="3576"/>
    <x v="42"/>
    <x v="29"/>
    <x v="29"/>
    <s v="Navada"/>
    <s v="Collin"/>
    <s v="natural gas"/>
    <n v="427.7"/>
  </r>
  <r>
    <n v="4266"/>
    <x v="43"/>
    <x v="29"/>
    <x v="29"/>
    <s v="Denton"/>
    <s v="Denton"/>
    <s v="natural gas"/>
    <n v="126.5"/>
  </r>
  <r>
    <n v="57866"/>
    <x v="44"/>
    <x v="30"/>
    <x v="30"/>
    <s v="Wilderado"/>
    <s v="Oldham"/>
    <s v="wind"/>
    <n v="78.2"/>
  </r>
  <r>
    <n v="7394"/>
    <x v="45"/>
    <x v="31"/>
    <x v="31"/>
    <s v="Gonzales"/>
    <s v="Gonzales"/>
    <s v="hydroelectric"/>
    <n v="0.9"/>
  </r>
  <r>
    <n v="4195"/>
    <x v="46"/>
    <x v="32"/>
    <x v="32"/>
    <s v="Greenville"/>
    <s v="Hunt"/>
    <s v="natural gas"/>
    <n v="112.2"/>
  </r>
  <r>
    <n v="55086"/>
    <x v="47"/>
    <x v="33"/>
    <x v="33"/>
    <s v="Gregory"/>
    <s v="San Patricio"/>
    <s v="natural gas"/>
    <n v="432"/>
  </r>
  <r>
    <n v="791"/>
    <x v="48"/>
    <x v="34"/>
    <x v="34"/>
    <s v="Canyon Lake"/>
    <s v="Comal"/>
    <s v="hydroelectric"/>
    <n v="6"/>
  </r>
  <r>
    <n v="3581"/>
    <x v="49"/>
    <x v="34"/>
    <x v="34"/>
    <s v="McQueeney"/>
    <s v="Guadalupe"/>
    <s v="hydroelectric"/>
    <n v="2.8"/>
  </r>
  <r>
    <n v="3582"/>
    <x v="50"/>
    <x v="34"/>
    <x v="34"/>
    <s v="New Brannfels"/>
    <s v="Guadalupe"/>
    <s v="hydroelectric"/>
    <n v="3.6"/>
  </r>
  <r>
    <n v="3583"/>
    <x v="51"/>
    <x v="34"/>
    <x v="34"/>
    <s v="Cost"/>
    <s v="Gonzales"/>
    <s v="hydroelectric"/>
    <n v="2.4"/>
  </r>
  <r>
    <n v="3584"/>
    <x v="52"/>
    <x v="34"/>
    <x v="34"/>
    <s v="Gonzales"/>
    <s v="Gonzales"/>
    <s v="hydroelectric"/>
    <n v="2.4"/>
  </r>
  <r>
    <n v="3585"/>
    <x v="53"/>
    <x v="34"/>
    <x v="34"/>
    <s v="Seguin"/>
    <s v="Guadalupe"/>
    <s v="hydroelectric"/>
    <n v="2.4"/>
  </r>
  <r>
    <n v="3586"/>
    <x v="54"/>
    <x v="34"/>
    <x v="34"/>
    <s v="Seguin"/>
    <s v="Guadalupe"/>
    <s v="hydroelectric"/>
    <n v="2.4"/>
  </r>
  <r>
    <n v="6410"/>
    <x v="55"/>
    <x v="35"/>
    <x v="35"/>
    <s v="Falcon Heights"/>
    <s v="Starr"/>
    <s v="hydroelectric"/>
    <n v="31.5"/>
  </r>
  <r>
    <n v="55047"/>
    <x v="56"/>
    <x v="36"/>
    <x v="36"/>
    <s v="Pasadena"/>
    <s v="Harris"/>
    <s v="natural gas"/>
    <n v="815"/>
  </r>
  <r>
    <n v="3594"/>
    <x v="57"/>
    <x v="37"/>
    <x v="37"/>
    <s v="Austin"/>
    <s v="Travis"/>
    <s v="hydroelectric"/>
    <n v="18"/>
  </r>
  <r>
    <n v="3595"/>
    <x v="58"/>
    <x v="37"/>
    <x v="37"/>
    <s v="Buchanan Dam"/>
    <s v="Llano"/>
    <s v="hydroelectric"/>
    <n v="54.9"/>
  </r>
  <r>
    <n v="3597"/>
    <x v="59"/>
    <x v="37"/>
    <x v="37"/>
    <s v="Marble Falls"/>
    <s v="Burnet"/>
    <s v="hydroelectric"/>
    <n v="54"/>
  </r>
  <r>
    <n v="3598"/>
    <x v="60"/>
    <x v="37"/>
    <x v="37"/>
    <s v="Buchanan Dam"/>
    <s v="Burnet"/>
    <s v="hydroelectric"/>
    <n v="15"/>
  </r>
  <r>
    <n v="3599"/>
    <x v="61"/>
    <x v="37"/>
    <x v="37"/>
    <s v="Marble Falls"/>
    <s v="Burnet"/>
    <s v="hydroelectric"/>
    <n v="39.6"/>
  </r>
  <r>
    <n v="3600"/>
    <x v="62"/>
    <x v="37"/>
    <x v="37"/>
    <s v="Austin"/>
    <s v="Travis"/>
    <s v="hydroelectric"/>
    <n v="108"/>
  </r>
  <r>
    <n v="3601"/>
    <x v="63"/>
    <x v="37"/>
    <x v="37"/>
    <s v="Bastrop"/>
    <s v="Bastrop"/>
    <s v="natural gas"/>
    <n v="623"/>
  </r>
  <r>
    <n v="4937"/>
    <x v="64"/>
    <x v="37"/>
    <x v="37"/>
    <s v="Marble Falls"/>
    <s v="Llano"/>
    <s v="natural gas"/>
    <n v="574.6"/>
  </r>
  <r>
    <n v="6179"/>
    <x v="65"/>
    <x v="37"/>
    <x v="37"/>
    <s v="La Grange"/>
    <s v="Fayette"/>
    <s v="coal"/>
    <n v="1690"/>
  </r>
  <r>
    <n v="55154"/>
    <x v="66"/>
    <x v="37"/>
    <x v="37"/>
    <s v="Bastrop"/>
    <s v="Bastrop"/>
    <s v="natural gas"/>
    <n v="609"/>
  </r>
  <r>
    <n v="56674"/>
    <x v="67"/>
    <x v="37"/>
    <x v="37"/>
    <s v="Winchester"/>
    <s v="Fayette"/>
    <s v="natural gas"/>
    <n v="242"/>
  </r>
  <r>
    <n v="55091"/>
    <x v="68"/>
    <x v="38"/>
    <x v="38"/>
    <s v="Midlothian"/>
    <s v="Ellis"/>
    <s v="natural gas"/>
    <n v="1734"/>
  </r>
  <r>
    <n v="55747"/>
    <x v="69"/>
    <x v="39"/>
    <x v="39"/>
    <s v="Iraan"/>
    <s v="Pecos"/>
    <s v="wind"/>
    <n v="82.5"/>
  </r>
  <r>
    <n v="50043"/>
    <x v="70"/>
    <x v="40"/>
    <x v="40"/>
    <s v="Houston"/>
    <s v="Harris"/>
    <s v="natural gas"/>
    <n v="380.7"/>
  </r>
  <r>
    <n v="55796"/>
    <x v="71"/>
    <x v="41"/>
    <x v="41"/>
    <s v="Girvin"/>
    <s v="Pecos"/>
    <s v="wind"/>
    <n v="82"/>
  </r>
  <r>
    <n v="55795"/>
    <x v="72"/>
    <x v="42"/>
    <x v="42"/>
    <s v="Girvin"/>
    <s v="Pecos"/>
    <s v="wind"/>
    <n v="78"/>
  </r>
  <r>
    <n v="52176"/>
    <x v="73"/>
    <x v="43"/>
    <x v="43"/>
    <s v="Big Spring"/>
    <s v="Howard"/>
    <s v="natural gas"/>
    <n v="230"/>
  </r>
  <r>
    <n v="56795"/>
    <x v="74"/>
    <x v="44"/>
    <x v="44"/>
    <s v="Sarita"/>
    <s v="Kenedy"/>
    <s v="wind"/>
    <n v="201.6"/>
  </r>
  <r>
    <n v="57095"/>
    <x v="75"/>
    <x v="44"/>
    <x v="44"/>
    <s v="Sarita"/>
    <s v="Kenedy"/>
    <s v="wind"/>
    <n v="201"/>
  </r>
  <r>
    <n v="57156"/>
    <x v="76"/>
    <x v="44"/>
    <x v="44"/>
    <s v="Jacksboro"/>
    <s v="Jack"/>
    <s v="wind"/>
    <n v="120"/>
  </r>
  <r>
    <n v="57927"/>
    <x v="77"/>
    <x v="44"/>
    <x v="44"/>
    <s v="Sarita"/>
    <s v="Kenedy"/>
    <s v="wind"/>
    <n v="188"/>
  </r>
  <r>
    <n v="58614"/>
    <x v="78"/>
    <x v="44"/>
    <x v="44"/>
    <s v="TBD"/>
    <s v="Nueces"/>
    <s v="wind"/>
    <n v="226.1"/>
  </r>
  <r>
    <n v="61343"/>
    <x v="79"/>
    <x v="44"/>
    <x v="44"/>
    <s v="Mathis"/>
    <s v="San Patricio"/>
    <s v="wind"/>
    <n v="200"/>
  </r>
  <r>
    <n v="127"/>
    <x v="80"/>
    <x v="45"/>
    <x v="45"/>
    <s v="Oklaunion"/>
    <s v="Wilbarger"/>
    <s v="coal"/>
    <n v="720"/>
  </r>
  <r>
    <n v="50054"/>
    <x v="81"/>
    <x v="46"/>
    <x v="46"/>
    <s v="Houston"/>
    <s v="Harris"/>
    <s v="natural gas"/>
    <n v="6.9"/>
  </r>
  <r>
    <n v="54338"/>
    <x v="82"/>
    <x v="47"/>
    <x v="47"/>
    <s v="Santa Rosa"/>
    <s v="Hidalgo"/>
    <s v="biomass"/>
    <n v="24.9"/>
  </r>
  <r>
    <n v="3609"/>
    <x v="83"/>
    <x v="48"/>
    <x v="48"/>
    <s v="San Antonio"/>
    <s v="Bexar"/>
    <s v="natural gas"/>
    <n v="229.6"/>
  </r>
  <r>
    <n v="3611"/>
    <x v="84"/>
    <x v="48"/>
    <x v="48"/>
    <s v="San Antonio"/>
    <s v="Bexar"/>
    <s v="natural gas"/>
    <n v="892"/>
  </r>
  <r>
    <n v="3612"/>
    <x v="85"/>
    <x v="48"/>
    <x v="48"/>
    <s v="Elmendorf"/>
    <s v="Bexar"/>
    <s v="natural gas"/>
    <n v="1138"/>
  </r>
  <r>
    <n v="6181"/>
    <x v="86"/>
    <x v="48"/>
    <x v="48"/>
    <s v="San Antonio"/>
    <s v="Bexar"/>
    <s v="coal"/>
    <n v="932"/>
  </r>
  <r>
    <n v="7097"/>
    <x v="87"/>
    <x v="48"/>
    <x v="48"/>
    <s v="San Antonio"/>
    <s v="Bexar"/>
    <s v="coal"/>
    <n v="1444"/>
  </r>
  <r>
    <n v="7512"/>
    <x v="88"/>
    <x v="48"/>
    <x v="48"/>
    <s v="Elmendorf"/>
    <s v="Bexar"/>
    <s v="natural gas"/>
    <n v="575"/>
  </r>
  <r>
    <n v="55137"/>
    <x v="89"/>
    <x v="48"/>
    <x v="48"/>
    <s v="Seguin"/>
    <s v="Guadalupe"/>
    <s v="natural gas"/>
    <n v="940.2"/>
  </r>
  <r>
    <n v="62609"/>
    <x v="90"/>
    <x v="48"/>
    <x v="48"/>
    <s v="San Antonio"/>
    <s v="Bexar"/>
    <s v="batteries"/>
    <n v="10"/>
  </r>
  <r>
    <n v="62610"/>
    <x v="91"/>
    <x v="48"/>
    <x v="48"/>
    <s v="San Antonio"/>
    <s v="Bexar"/>
    <s v="solar"/>
    <n v="5"/>
  </r>
  <r>
    <n v="6183"/>
    <x v="92"/>
    <x v="49"/>
    <x v="49"/>
    <s v="Christine"/>
    <s v="Atascosa"/>
    <s v="coal"/>
    <n v="410"/>
  </r>
  <r>
    <n v="54330"/>
    <x v="93"/>
    <x v="50"/>
    <x v="50"/>
    <s v="Houston"/>
    <s v="Harris"/>
    <s v="natural gas"/>
    <n v="3.7"/>
  </r>
  <r>
    <n v="56111"/>
    <x v="94"/>
    <x v="51"/>
    <x v="51"/>
    <s v="Fluvanna"/>
    <s v="Scurry"/>
    <s v="wind"/>
    <n v="160"/>
  </r>
  <r>
    <n v="50304"/>
    <x v="95"/>
    <x v="52"/>
    <x v="52"/>
    <s v="Deer Park"/>
    <s v="Harris"/>
    <s v="other"/>
    <n v="274"/>
  </r>
  <r>
    <n v="52132"/>
    <x v="96"/>
    <x v="53"/>
    <x v="53"/>
    <s v="Texas City"/>
    <s v="Galveston"/>
    <s v="natural gas"/>
    <n v="191.1"/>
  </r>
  <r>
    <n v="55470"/>
    <x v="97"/>
    <x v="53"/>
    <x v="53"/>
    <s v="Texas City"/>
    <s v="Galveston"/>
    <s v="natural gas"/>
    <n v="861"/>
  </r>
  <r>
    <n v="3630"/>
    <x v="98"/>
    <x v="54"/>
    <x v="54"/>
    <s v="Pearsall"/>
    <s v="Frio"/>
    <s v="natural gas"/>
    <n v="201.6"/>
  </r>
  <r>
    <n v="3631"/>
    <x v="99"/>
    <x v="54"/>
    <x v="54"/>
    <s v="Nursery"/>
    <s v="Victoria"/>
    <s v="natural gas"/>
    <n v="215.2"/>
  </r>
  <r>
    <n v="59391"/>
    <x v="100"/>
    <x v="54"/>
    <x v="54"/>
    <s v="Edinburg"/>
    <s v="Hidalgo"/>
    <s v="natural gas"/>
    <n v="224.4"/>
  </r>
  <r>
    <n v="58766"/>
    <x v="101"/>
    <x v="55"/>
    <x v="55"/>
    <s v="Floydada"/>
    <s v="Crosby"/>
    <s v="wind"/>
    <n v="257"/>
  </r>
  <r>
    <n v="59994"/>
    <x v="102"/>
    <x v="55"/>
    <x v="55"/>
    <s v="Fort Stockton"/>
    <s v="Pecos"/>
    <s v="solar"/>
    <n v="160"/>
  </r>
  <r>
    <n v="60372"/>
    <x v="103"/>
    <x v="55"/>
    <x v="55"/>
    <s v="Lamesa"/>
    <s v="Dawson"/>
    <s v="solar"/>
    <n v="100"/>
  </r>
  <r>
    <n v="60414"/>
    <x v="104"/>
    <x v="55"/>
    <x v="55"/>
    <s v="Dimmitt"/>
    <s v="Castro"/>
    <s v="wind"/>
    <n v="276"/>
  </r>
  <r>
    <n v="60436"/>
    <x v="105"/>
    <x v="55"/>
    <x v="55"/>
    <s v="McCamey"/>
    <s v="Pecos"/>
    <s v="solar"/>
    <n v="118.5"/>
  </r>
  <r>
    <n v="60502"/>
    <x v="106"/>
    <x v="55"/>
    <x v="55"/>
    <s v="Muenster"/>
    <s v="Cooke"/>
    <s v="wind"/>
    <n v="125.6"/>
  </r>
  <r>
    <n v="61001"/>
    <x v="107"/>
    <x v="55"/>
    <x v="55"/>
    <s v="Eden"/>
    <s v="Concho"/>
    <s v="wind"/>
    <n v="150"/>
  </r>
  <r>
    <n v="6139"/>
    <x v="108"/>
    <x v="56"/>
    <x v="56"/>
    <s v="Pittsburg"/>
    <s v="Titus"/>
    <s v="coal"/>
    <n v="1116"/>
  </r>
  <r>
    <n v="3484"/>
    <x v="109"/>
    <x v="57"/>
    <x v="57"/>
    <s v="Amarillo"/>
    <s v="Potter"/>
    <s v="natural gas"/>
    <n v="474.7"/>
  </r>
  <r>
    <n v="6193"/>
    <x v="110"/>
    <x v="57"/>
    <x v="57"/>
    <s v="Amarillo"/>
    <s v="Potter"/>
    <s v="coal"/>
    <n v="1080"/>
  </r>
  <r>
    <n v="55390"/>
    <x v="111"/>
    <x v="58"/>
    <x v="58"/>
    <s v="Irving"/>
    <s v="Dallas"/>
    <s v="petroleum"/>
    <n v="10.8"/>
  </r>
  <r>
    <n v="55132"/>
    <x v="112"/>
    <x v="59"/>
    <x v="59"/>
    <s v="Mt. Enterprise"/>
    <s v="Rusk"/>
    <s v="natural gas"/>
    <n v="939.6"/>
  </r>
  <r>
    <n v="55062"/>
    <x v="113"/>
    <x v="60"/>
    <x v="60"/>
    <s v="Shiro"/>
    <s v="Grimes"/>
    <s v="natural gas"/>
    <n v="939.7"/>
  </r>
  <r>
    <n v="50229"/>
    <x v="114"/>
    <x v="61"/>
    <x v="61"/>
    <s v="Houston"/>
    <s v="Harris"/>
    <s v="natural gas"/>
    <n v="35"/>
  </r>
  <r>
    <n v="55968"/>
    <x v="115"/>
    <x v="62"/>
    <x v="62"/>
    <s v="Trent"/>
    <s v="Nolan"/>
    <s v="wind"/>
    <n v="152"/>
  </r>
  <r>
    <n v="6414"/>
    <x v="116"/>
    <x v="63"/>
    <x v="63"/>
    <s v="Clifton"/>
    <s v="Bosque"/>
    <s v="hydroelectric"/>
    <n v="41.8"/>
  </r>
  <r>
    <n v="50150"/>
    <x v="117"/>
    <x v="64"/>
    <x v="64"/>
    <s v="Seadrift"/>
    <s v="Calhoun"/>
    <s v="natural gas"/>
    <n v="168"/>
  </r>
  <r>
    <n v="50118"/>
    <x v="118"/>
    <x v="65"/>
    <x v="65"/>
    <s v="Austin"/>
    <s v="Travis"/>
    <s v="natural gas"/>
    <n v="152.5"/>
  </r>
  <r>
    <n v="50121"/>
    <x v="119"/>
    <x v="66"/>
    <x v="66"/>
    <s v="Corpus Christi"/>
    <s v="Nueces"/>
    <s v="petroleum"/>
    <n v="69.2"/>
  </r>
  <r>
    <n v="56240"/>
    <x v="120"/>
    <x v="67"/>
    <x v="67"/>
    <s v="Merkel"/>
    <s v="Taylor"/>
    <s v="wind"/>
    <n v="120.6"/>
  </r>
  <r>
    <n v="56484"/>
    <x v="121"/>
    <x v="67"/>
    <x v="67"/>
    <s v="Merkel"/>
    <s v="Nolan"/>
    <s v="wind"/>
    <n v="232.5"/>
  </r>
  <r>
    <n v="56638"/>
    <x v="122"/>
    <x v="67"/>
    <x v="67"/>
    <s v="Nolan"/>
    <s v="Nolan"/>
    <s v="wind"/>
    <n v="170.2"/>
  </r>
  <r>
    <n v="6251"/>
    <x v="123"/>
    <x v="68"/>
    <x v="68"/>
    <s v="Wadsworth"/>
    <s v="Matagorda"/>
    <s v="nuclear"/>
    <n v="2708.6"/>
  </r>
  <r>
    <n v="55320"/>
    <x v="124"/>
    <x v="69"/>
    <x v="69"/>
    <s v="Poolville"/>
    <s v="Wise"/>
    <s v="natural gas"/>
    <n v="821.7"/>
  </r>
  <r>
    <n v="55015"/>
    <x v="125"/>
    <x v="70"/>
    <x v="70"/>
    <s v="Old Ocean"/>
    <s v="Brazoria"/>
    <s v="natural gas"/>
    <n v="572"/>
  </r>
  <r>
    <n v="52069"/>
    <x v="126"/>
    <x v="71"/>
    <x v="71"/>
    <s v="Point Comfort"/>
    <s v="Calhoun"/>
    <s v="natural gas"/>
    <n v="63.1"/>
  </r>
  <r>
    <n v="52088"/>
    <x v="127"/>
    <x v="72"/>
    <x v="72"/>
    <s v="Texas City"/>
    <s v="Galveston"/>
    <s v="natural gas"/>
    <n v="450"/>
  </r>
  <r>
    <n v="55313"/>
    <x v="128"/>
    <x v="73"/>
    <x v="73"/>
    <s v="Houston"/>
    <s v="San Patricio"/>
    <s v="natural gas"/>
    <n v="517"/>
  </r>
  <r>
    <n v="6416"/>
    <x v="129"/>
    <x v="74"/>
    <x v="74"/>
    <s v="Denison"/>
    <s v="Grayson"/>
    <s v="hydroelectric"/>
    <n v="101.6"/>
  </r>
  <r>
    <n v="10261"/>
    <x v="130"/>
    <x v="75"/>
    <x v="75"/>
    <s v="Mont Belvieu"/>
    <s v="Chambers"/>
    <s v="natural gas"/>
    <n v="20.7"/>
  </r>
  <r>
    <n v="50153"/>
    <x v="131"/>
    <x v="76"/>
    <x v="76"/>
    <s v="Texas City"/>
    <s v="Galveston"/>
    <s v="other"/>
    <n v="45"/>
  </r>
  <r>
    <n v="55168"/>
    <x v="132"/>
    <x v="77"/>
    <x v="77"/>
    <s v="Cedar Creek"/>
    <s v="Bastrop"/>
    <s v="natural gas"/>
    <n v="618.70000000000005"/>
  </r>
  <r>
    <n v="55025"/>
    <x v="133"/>
    <x v="78"/>
    <x v="78"/>
    <s v="Iraan"/>
    <s v="Pecos"/>
    <s v="natural gas"/>
    <n v="5.6"/>
  </r>
  <r>
    <n v="55992"/>
    <x v="134"/>
    <x v="79"/>
    <x v="79"/>
    <s v="Iraan"/>
    <s v="Pecos"/>
    <s v="wind"/>
    <n v="167.7"/>
  </r>
  <r>
    <n v="56506"/>
    <x v="135"/>
    <x v="80"/>
    <x v="80"/>
    <s v="Snyder"/>
    <s v="Scurry"/>
    <s v="wind"/>
    <n v="130.5"/>
  </r>
  <r>
    <n v="56644"/>
    <x v="136"/>
    <x v="80"/>
    <x v="80"/>
    <s v="Lenorah"/>
    <s v="Martin"/>
    <s v="wind"/>
    <n v="120"/>
  </r>
  <r>
    <n v="56773"/>
    <x v="137"/>
    <x v="80"/>
    <x v="80"/>
    <s v="McAdoo"/>
    <s v="Dickens"/>
    <s v="wind"/>
    <n v="150"/>
  </r>
  <r>
    <n v="56774"/>
    <x v="138"/>
    <x v="80"/>
    <x v="80"/>
    <s v="Blackwell"/>
    <s v="Nolan"/>
    <s v="wind"/>
    <n v="169.5"/>
  </r>
  <r>
    <n v="56775"/>
    <x v="139"/>
    <x v="80"/>
    <x v="80"/>
    <s v="Snyder"/>
    <s v="Scurry"/>
    <s v="wind"/>
    <n v="120"/>
  </r>
  <r>
    <n v="56776"/>
    <x v="140"/>
    <x v="80"/>
    <x v="80"/>
    <s v="Big Spring"/>
    <s v="Howard"/>
    <s v="wind"/>
    <n v="120"/>
  </r>
  <r>
    <n v="58321"/>
    <x v="141"/>
    <x v="80"/>
    <x v="80"/>
    <s v="Goldthwaite"/>
    <s v="Mills"/>
    <s v="wind"/>
    <n v="150"/>
  </r>
  <r>
    <n v="58471"/>
    <x v="142"/>
    <x v="80"/>
    <x v="80"/>
    <s v="Goldsmith"/>
    <s v="Ector"/>
    <s v="natural gas"/>
    <n v="358.8"/>
  </r>
  <r>
    <n v="62038"/>
    <x v="143"/>
    <x v="80"/>
    <x v="80"/>
    <s v="Barnhart"/>
    <s v="Irion"/>
    <s v="wind"/>
    <n v="302.39999999999998"/>
  </r>
  <r>
    <n v="56233"/>
    <x v="144"/>
    <x v="81"/>
    <x v="81"/>
    <s v="Snyder"/>
    <s v="Scurry"/>
    <s v="natural gas"/>
    <n v="153.9"/>
  </r>
  <r>
    <n v="3439"/>
    <x v="145"/>
    <x v="82"/>
    <x v="82"/>
    <s v="Laredo"/>
    <s v="Webb"/>
    <s v="natural gas"/>
    <n v="263.60000000000002"/>
  </r>
  <r>
    <n v="3441"/>
    <x v="146"/>
    <x v="82"/>
    <x v="82"/>
    <s v="Corpus Christi"/>
    <s v="Nueces"/>
    <s v="natural gas"/>
    <n v="730.2"/>
  </r>
  <r>
    <n v="4939"/>
    <x v="147"/>
    <x v="82"/>
    <x v="82"/>
    <s v="Corpus Christi"/>
    <s v="Nueces"/>
    <s v="natural gas"/>
    <n v="1082.2"/>
  </r>
  <r>
    <n v="10790"/>
    <x v="148"/>
    <x v="83"/>
    <x v="83"/>
    <s v="Victoria"/>
    <s v="Victoria"/>
    <s v="natural gas"/>
    <n v="102.4"/>
  </r>
  <r>
    <n v="56270"/>
    <x v="149"/>
    <x v="84"/>
    <x v="84"/>
    <s v="Tusocola"/>
    <s v="Taylor"/>
    <s v="wind"/>
    <n v="114"/>
  </r>
  <r>
    <n v="56291"/>
    <x v="150"/>
    <x v="85"/>
    <x v="85"/>
    <s v="Wingate"/>
    <s v="Taylor"/>
    <s v="wind"/>
    <n v="735.5"/>
  </r>
  <r>
    <n v="55052"/>
    <x v="151"/>
    <x v="86"/>
    <x v="86"/>
    <s v="Silver"/>
    <s v="Coke"/>
    <s v="natural gas"/>
    <n v="1.8"/>
  </r>
  <r>
    <n v="56211"/>
    <x v="152"/>
    <x v="87"/>
    <x v="87"/>
    <s v="Sweetwater"/>
    <s v="Nolan"/>
    <s v="wind"/>
    <n v="37.5"/>
  </r>
  <r>
    <n v="56212"/>
    <x v="153"/>
    <x v="87"/>
    <x v="87"/>
    <s v="Sweetwater"/>
    <s v="Nolan"/>
    <s v="wind"/>
    <n v="98.8"/>
  </r>
  <r>
    <n v="56311"/>
    <x v="154"/>
    <x v="87"/>
    <x v="87"/>
    <s v="Sweetwater"/>
    <s v="Nolan"/>
    <s v="wind"/>
    <n v="135"/>
  </r>
  <r>
    <n v="56337"/>
    <x v="155"/>
    <x v="87"/>
    <x v="87"/>
    <s v="Roscoe"/>
    <s v="Nolan"/>
    <s v="wind"/>
    <n v="241"/>
  </r>
  <r>
    <n v="56372"/>
    <x v="156"/>
    <x v="87"/>
    <x v="87"/>
    <s v="Roscoe"/>
    <s v="Nolan"/>
    <s v="wind"/>
    <n v="80.5"/>
  </r>
  <r>
    <n v="60506"/>
    <x v="157"/>
    <x v="88"/>
    <x v="88"/>
    <s v="Presidio"/>
    <s v="Presidio"/>
    <s v="batteries"/>
    <n v="4"/>
  </r>
  <r>
    <n v="3437"/>
    <x v="158"/>
    <x v="89"/>
    <x v="89"/>
    <s v="Eagle Pass"/>
    <s v="Maverick"/>
    <s v="hydroelectric"/>
    <n v="9.6"/>
  </r>
  <r>
    <n v="50109"/>
    <x v="159"/>
    <x v="90"/>
    <x v="90"/>
    <s v="Paris"/>
    <s v="Lamar"/>
    <s v="natural gas"/>
    <n v="265.60000000000002"/>
  </r>
  <r>
    <n v="10167"/>
    <x v="160"/>
    <x v="91"/>
    <x v="91"/>
    <s v="Port Lavaca"/>
    <s v="Calhoun"/>
    <s v="petroleum"/>
    <n v="7.6"/>
  </r>
  <r>
    <n v="56395"/>
    <x v="161"/>
    <x v="92"/>
    <x v="92"/>
    <s v="Abilene"/>
    <s v="Shackelford"/>
    <s v="wind"/>
    <n v="200"/>
  </r>
  <r>
    <n v="56483"/>
    <x v="162"/>
    <x v="92"/>
    <x v="92"/>
    <s v="Abilene"/>
    <s v="Shackelford"/>
    <s v="wind"/>
    <n v="200"/>
  </r>
  <r>
    <n v="10154"/>
    <x v="163"/>
    <x v="93"/>
    <x v="93"/>
    <s v="Alvin"/>
    <s v="Brazoria"/>
    <s v="natural gas"/>
    <n v="141"/>
  </r>
  <r>
    <n v="50127"/>
    <x v="164"/>
    <x v="94"/>
    <x v="94"/>
    <s v="Wichita Falls"/>
    <s v="Wichita"/>
    <s v="natural gas"/>
    <n v="80"/>
  </r>
  <r>
    <n v="50404"/>
    <x v="165"/>
    <x v="95"/>
    <x v="95"/>
    <s v="Port Lavaca"/>
    <s v="Calhoun"/>
    <s v="other"/>
    <n v="38.799999999999997"/>
  </r>
  <r>
    <n v="50569"/>
    <x v="166"/>
    <x v="96"/>
    <x v="96"/>
    <s v="Lewsiville"/>
    <s v="Denton"/>
    <s v="biomass"/>
    <n v="12.4"/>
  </r>
  <r>
    <n v="56524"/>
    <x v="167"/>
    <x v="96"/>
    <x v="96"/>
    <s v="Austin"/>
    <s v="Travis"/>
    <s v="biomass"/>
    <n v="6.4"/>
  </r>
  <r>
    <n v="56528"/>
    <x v="168"/>
    <x v="96"/>
    <x v="96"/>
    <s v="Ferris"/>
    <s v="Dallas"/>
    <s v="biomass"/>
    <n v="6.4"/>
  </r>
  <r>
    <n v="57020"/>
    <x v="169"/>
    <x v="96"/>
    <x v="96"/>
    <s v="Aledo"/>
    <s v="Parker"/>
    <s v="biomass"/>
    <n v="3.2"/>
  </r>
  <r>
    <n v="57165"/>
    <x v="170"/>
    <x v="96"/>
    <x v="96"/>
    <s v="Lewisville"/>
    <s v="Denton"/>
    <s v="biomass"/>
    <n v="3.2"/>
  </r>
  <r>
    <n v="57167"/>
    <x v="171"/>
    <x v="96"/>
    <x v="96"/>
    <s v="New Braunfels"/>
    <s v="Comal"/>
    <s v="biomass"/>
    <n v="3.2"/>
  </r>
  <r>
    <n v="56457"/>
    <x v="172"/>
    <x v="97"/>
    <x v="97"/>
    <s v="Fluvanna"/>
    <s v="Borden"/>
    <s v="wind"/>
    <n v="84"/>
  </r>
  <r>
    <n v="298"/>
    <x v="173"/>
    <x v="98"/>
    <x v="98"/>
    <s v="Jewett"/>
    <s v="Limestone"/>
    <s v="coal"/>
    <n v="1849.8"/>
  </r>
  <r>
    <n v="3460"/>
    <x v="174"/>
    <x v="98"/>
    <x v="98"/>
    <s v="Baytown"/>
    <s v="Chambers"/>
    <s v="natural gas"/>
    <n v="1530"/>
  </r>
  <r>
    <n v="3464"/>
    <x v="175"/>
    <x v="98"/>
    <x v="98"/>
    <s v="Houston"/>
    <s v="Harris"/>
    <s v="natural gas"/>
    <n v="432"/>
  </r>
  <r>
    <n v="3469"/>
    <x v="176"/>
    <x v="98"/>
    <x v="98"/>
    <s v="Houston"/>
    <s v="Harris"/>
    <s v="natural gas"/>
    <n v="1189.9000000000001"/>
  </r>
  <r>
    <n v="3470"/>
    <x v="177"/>
    <x v="98"/>
    <x v="98"/>
    <s v="Thompsons"/>
    <s v="Fort Bend"/>
    <s v="coal"/>
    <n v="4008.4"/>
  </r>
  <r>
    <n v="7325"/>
    <x v="178"/>
    <x v="98"/>
    <x v="98"/>
    <s v="La Porte"/>
    <s v="Harris"/>
    <s v="natural gas"/>
    <n v="176.4"/>
  </r>
  <r>
    <n v="61362"/>
    <x v="179"/>
    <x v="98"/>
    <x v="98"/>
    <s v="Big Spring"/>
    <s v="Howard"/>
    <s v="batteries"/>
    <n v="2"/>
  </r>
  <r>
    <n v="56649"/>
    <x v="180"/>
    <x v="99"/>
    <x v="99"/>
    <s v="Sweetwater"/>
    <s v="Nolan"/>
    <s v="wind"/>
    <n v="101.2"/>
  </r>
  <r>
    <n v="56602"/>
    <x v="181"/>
    <x v="100"/>
    <x v="100"/>
    <s v="Synder"/>
    <s v="Scurry"/>
    <s v="wind"/>
    <n v="63"/>
  </r>
  <r>
    <n v="56113"/>
    <x v="182"/>
    <x v="101"/>
    <x v="101"/>
    <s v="San Antonio"/>
    <s v="Bexar"/>
    <s v="biomass"/>
    <n v="9.8000000000000007"/>
  </r>
  <r>
    <n v="56864"/>
    <x v="183"/>
    <x v="101"/>
    <x v="101"/>
    <s v="San Antonio"/>
    <s v="Bexar"/>
    <s v="biomass"/>
    <n v="9.6"/>
  </r>
  <r>
    <n v="56611"/>
    <x v="184"/>
    <x v="102"/>
    <x v="102"/>
    <s v="Riesel"/>
    <s v="McLennan"/>
    <s v="coal"/>
    <n v="1008"/>
  </r>
  <r>
    <n v="50815"/>
    <x v="185"/>
    <x v="103"/>
    <x v="103"/>
    <s v="Channelview"/>
    <s v="Harris"/>
    <s v="natural gas"/>
    <n v="643.6"/>
  </r>
  <r>
    <n v="55172"/>
    <x v="186"/>
    <x v="104"/>
    <x v="104"/>
    <s v="Laquna Park"/>
    <s v="Bosque"/>
    <s v="natural gas"/>
    <n v="807"/>
  </r>
  <r>
    <n v="56673"/>
    <x v="187"/>
    <x v="105"/>
    <x v="105"/>
    <s v="Floydada"/>
    <s v="Floyd"/>
    <s v="wind"/>
    <n v="59.8"/>
  </r>
  <r>
    <n v="3457"/>
    <x v="188"/>
    <x v="106"/>
    <x v="106"/>
    <s v="Willis"/>
    <s v="Montgomery"/>
    <s v="natural gas"/>
    <n v="542.79999999999995"/>
  </r>
  <r>
    <n v="56763"/>
    <x v="189"/>
    <x v="107"/>
    <x v="107"/>
    <s v="Sterling City"/>
    <s v="Sterling"/>
    <s v="wind"/>
    <n v="662.5"/>
  </r>
  <r>
    <n v="56783"/>
    <x v="190"/>
    <x v="108"/>
    <x v="108"/>
    <s v="Forsan"/>
    <s v="Howard"/>
    <s v="wind"/>
    <n v="121.9"/>
  </r>
  <r>
    <n v="3452"/>
    <x v="191"/>
    <x v="109"/>
    <x v="109"/>
    <s v="Sunnyvale"/>
    <s v="Dallas"/>
    <s v="natural gas"/>
    <n v="927.5"/>
  </r>
  <r>
    <n v="3490"/>
    <x v="192"/>
    <x v="109"/>
    <x v="109"/>
    <s v="Graham"/>
    <s v="Young"/>
    <s v="natural gas"/>
    <n v="634.70000000000005"/>
  </r>
  <r>
    <n v="3492"/>
    <x v="193"/>
    <x v="109"/>
    <x v="109"/>
    <s v="Colorado City"/>
    <s v="Mitchell"/>
    <s v="natural gas"/>
    <n v="536.4"/>
  </r>
  <r>
    <n v="3494"/>
    <x v="194"/>
    <x v="109"/>
    <x v="109"/>
    <s v="Monahans"/>
    <s v="Ward"/>
    <s v="natural gas"/>
    <n v="447"/>
  </r>
  <r>
    <n v="3504"/>
    <x v="195"/>
    <x v="109"/>
    <x v="109"/>
    <s v="Jacksonville"/>
    <s v="Cherokee"/>
    <s v="natural gas"/>
    <n v="713.4"/>
  </r>
  <r>
    <n v="3507"/>
    <x v="196"/>
    <x v="109"/>
    <x v="109"/>
    <s v="Trinidad"/>
    <s v="Henderson"/>
    <s v="natural gas"/>
    <n v="243.3"/>
  </r>
  <r>
    <n v="6145"/>
    <x v="197"/>
    <x v="109"/>
    <x v="109"/>
    <s v="Glen Rose"/>
    <s v="Somervell"/>
    <s v="nuclear"/>
    <n v="2430"/>
  </r>
  <r>
    <n v="6146"/>
    <x v="198"/>
    <x v="109"/>
    <x v="109"/>
    <s v="Tatum"/>
    <s v="Rusk"/>
    <s v="coal"/>
    <n v="2379.6"/>
  </r>
  <r>
    <n v="6180"/>
    <x v="199"/>
    <x v="109"/>
    <x v="109"/>
    <s v="Franklin"/>
    <s v="Robertson"/>
    <s v="coal"/>
    <n v="1795.4"/>
  </r>
  <r>
    <n v="8063"/>
    <x v="200"/>
    <x v="109"/>
    <x v="109"/>
    <s v="Granbury"/>
    <s v="Hood"/>
    <s v="natural gas"/>
    <n v="357.6"/>
  </r>
  <r>
    <n v="50137"/>
    <x v="201"/>
    <x v="109"/>
    <x v="109"/>
    <s v="NewGulf"/>
    <s v="Wharton"/>
    <s v="natural gas"/>
    <n v="101.9"/>
  </r>
  <r>
    <n v="56806"/>
    <x v="202"/>
    <x v="110"/>
    <x v="110"/>
    <s v="Eldon"/>
    <s v="Chambers"/>
    <s v="natural gas"/>
    <n v="535.5"/>
  </r>
  <r>
    <n v="56823"/>
    <x v="203"/>
    <x v="111"/>
    <x v="111"/>
    <s v="Albany"/>
    <s v="Shackelford"/>
    <s v="wind"/>
    <n v="165.6"/>
  </r>
  <r>
    <n v="61782"/>
    <x v="204"/>
    <x v="112"/>
    <x v="112"/>
    <s v="Eldorado"/>
    <s v="Schleicher"/>
    <s v="wind"/>
    <n v="199.5"/>
  </r>
  <r>
    <n v="62227"/>
    <x v="205"/>
    <x v="112"/>
    <x v="112"/>
    <s v="Seymour"/>
    <s v="Baylor"/>
    <s v="wind"/>
    <n v="30.2"/>
  </r>
  <r>
    <n v="62630"/>
    <x v="206"/>
    <x v="112"/>
    <x v="112"/>
    <s v="Andrews"/>
    <s v="Andrews"/>
    <s v="wind"/>
    <n v="160.69999999999999"/>
  </r>
  <r>
    <n v="56394"/>
    <x v="207"/>
    <x v="113"/>
    <x v="113"/>
    <s v="Big Springs"/>
    <s v="Glasscock"/>
    <s v="wind"/>
    <n v="124.2"/>
  </r>
  <r>
    <n v="56479"/>
    <x v="208"/>
    <x v="113"/>
    <x v="113"/>
    <s v="Big Spring"/>
    <s v="Glasscock"/>
    <s v="wind"/>
    <n v="90"/>
  </r>
  <r>
    <n v="56592"/>
    <x v="209"/>
    <x v="113"/>
    <x v="113"/>
    <s v="Roscoe"/>
    <s v="Nolan"/>
    <s v="wind"/>
    <n v="126.5"/>
  </r>
  <r>
    <n v="56593"/>
    <x v="210"/>
    <x v="113"/>
    <x v="113"/>
    <s v="Roscoe"/>
    <s v="Nolan"/>
    <s v="wind"/>
    <n v="209"/>
  </r>
  <r>
    <n v="56920"/>
    <x v="211"/>
    <x v="113"/>
    <x v="113"/>
    <s v="Big Spring"/>
    <s v="Howard"/>
    <s v="wind"/>
    <n v="142.5"/>
  </r>
  <r>
    <n v="56921"/>
    <x v="212"/>
    <x v="113"/>
    <x v="113"/>
    <s v="Big Spring"/>
    <s v="Glasscock"/>
    <s v="wind"/>
    <n v="115.5"/>
  </r>
  <r>
    <n v="56979"/>
    <x v="213"/>
    <x v="113"/>
    <x v="113"/>
    <s v="Big Spring"/>
    <s v="Sterling"/>
    <s v="wind"/>
    <n v="199.5"/>
  </r>
  <r>
    <n v="56981"/>
    <x v="214"/>
    <x v="113"/>
    <x v="113"/>
    <s v="Hermleigh"/>
    <s v="Fisher"/>
    <s v="wind"/>
    <n v="258.89999999999998"/>
  </r>
  <r>
    <n v="56983"/>
    <x v="215"/>
    <x v="113"/>
    <x v="113"/>
    <s v="Taft"/>
    <s v="San Patricio"/>
    <s v="wind"/>
    <n v="180"/>
  </r>
  <r>
    <n v="56984"/>
    <x v="216"/>
    <x v="113"/>
    <x v="113"/>
    <s v="Roscoe"/>
    <s v="Nolan"/>
    <s v="wind"/>
    <n v="206.9"/>
  </r>
  <r>
    <n v="57212"/>
    <x v="217"/>
    <x v="113"/>
    <x v="113"/>
    <s v="Taft"/>
    <s v="San Patricio"/>
    <s v="wind"/>
    <n v="200.1"/>
  </r>
  <r>
    <n v="57802"/>
    <x v="218"/>
    <x v="113"/>
    <x v="113"/>
    <s v="San Perlita"/>
    <s v="Willacy"/>
    <s v="wind"/>
    <n v="203"/>
  </r>
  <r>
    <n v="58000"/>
    <x v="219"/>
    <x v="113"/>
    <x v="113"/>
    <s v="Brackettville"/>
    <s v="Kinney"/>
    <s v="wind"/>
    <n v="99.8"/>
  </r>
  <r>
    <n v="58596"/>
    <x v="220"/>
    <x v="113"/>
    <x v="113"/>
    <s v="Panhandle"/>
    <s v="Carson"/>
    <s v="wind"/>
    <n v="211.2"/>
  </r>
  <r>
    <n v="59063"/>
    <x v="221"/>
    <x v="113"/>
    <x v="113"/>
    <s v="Armstrong"/>
    <s v="Kenedy"/>
    <s v="wind"/>
    <n v="201"/>
  </r>
  <r>
    <n v="59066"/>
    <x v="222"/>
    <x v="113"/>
    <x v="113"/>
    <s v="Raymondville"/>
    <s v="Willacy"/>
    <s v="wind"/>
    <n v="228"/>
  </r>
  <r>
    <n v="59068"/>
    <x v="223"/>
    <x v="113"/>
    <x v="113"/>
    <s v="Groom"/>
    <s v="Carson"/>
    <s v="wind"/>
    <n v="200"/>
  </r>
  <r>
    <n v="60902"/>
    <x v="224"/>
    <x v="113"/>
    <x v="113"/>
    <s v="Snyder"/>
    <s v="Scurry"/>
    <s v="wind"/>
    <n v="253"/>
  </r>
  <r>
    <n v="62415"/>
    <x v="225"/>
    <x v="113"/>
    <x v="113"/>
    <s v="TBD"/>
    <s v="Reeves"/>
    <s v="solar"/>
    <n v="100"/>
  </r>
  <r>
    <n v="63030"/>
    <x v="226"/>
    <x v="113"/>
    <x v="113"/>
    <s v="Vega"/>
    <s v="Deaf Smith"/>
    <s v="wind"/>
    <n v="210.1"/>
  </r>
  <r>
    <n v="56956"/>
    <x v="227"/>
    <x v="114"/>
    <x v="114"/>
    <s v="O'Donnell"/>
    <s v="Borden"/>
    <s v="wind"/>
    <n v="180"/>
  </r>
  <r>
    <n v="56961"/>
    <x v="228"/>
    <x v="115"/>
    <x v="115"/>
    <s v="Goldsmith"/>
    <s v="Ector"/>
    <s v="wind"/>
    <n v="188.5"/>
  </r>
  <r>
    <n v="56959"/>
    <x v="229"/>
    <x v="116"/>
    <x v="116"/>
    <s v="Forsan"/>
    <s v="Howard"/>
    <s v="wind"/>
    <n v="58.8"/>
  </r>
  <r>
    <n v="57071"/>
    <x v="230"/>
    <x v="117"/>
    <x v="117"/>
    <s v="Denton"/>
    <s v="Denton"/>
    <s v="biomass"/>
    <n v="1.6"/>
  </r>
  <r>
    <n v="55187"/>
    <x v="231"/>
    <x v="118"/>
    <x v="118"/>
    <s v="Channelview"/>
    <s v="Harris"/>
    <s v="natural gas"/>
    <n v="918.3"/>
  </r>
  <r>
    <n v="10418"/>
    <x v="232"/>
    <x v="119"/>
    <x v="119"/>
    <s v="Alvin"/>
    <s v="Brazoria"/>
    <s v="other"/>
    <n v="52.1"/>
  </r>
  <r>
    <n v="57153"/>
    <x v="233"/>
    <x v="120"/>
    <x v="120"/>
    <s v="Christoval"/>
    <s v="Tom Green"/>
    <s v="wind"/>
    <n v="150"/>
  </r>
  <r>
    <n v="56661"/>
    <x v="234"/>
    <x v="121"/>
    <x v="121"/>
    <s v="Armstrong"/>
    <s v="Kenedy"/>
    <s v="wind"/>
    <n v="283.2"/>
  </r>
  <r>
    <n v="58242"/>
    <x v="235"/>
    <x v="121"/>
    <x v="121"/>
    <s v="Panhandle"/>
    <s v="Carson"/>
    <s v="wind"/>
    <n v="218"/>
  </r>
  <r>
    <n v="58720"/>
    <x v="236"/>
    <x v="121"/>
    <x v="121"/>
    <s v="Panhandle"/>
    <s v="Carson"/>
    <s v="wind"/>
    <n v="181.7"/>
  </r>
  <r>
    <n v="59442"/>
    <x v="237"/>
    <x v="121"/>
    <x v="121"/>
    <s v="Comanche"/>
    <s v="Comanche"/>
    <s v="wind"/>
    <n v="200.1"/>
  </r>
  <r>
    <n v="57197"/>
    <x v="238"/>
    <x v="122"/>
    <x v="122"/>
    <s v="San Antonio"/>
    <s v="Bexar"/>
    <s v="solar"/>
    <n v="13.9"/>
  </r>
  <r>
    <n v="6178"/>
    <x v="239"/>
    <x v="123"/>
    <x v="123"/>
    <s v="Fannin"/>
    <s v="Goliad"/>
    <s v="coal"/>
    <n v="622.4"/>
  </r>
  <r>
    <n v="7030"/>
    <x v="240"/>
    <x v="124"/>
    <x v="124"/>
    <s v="Bremond"/>
    <s v="Robertson"/>
    <s v="coal"/>
    <n v="349.2"/>
  </r>
  <r>
    <n v="57303"/>
    <x v="241"/>
    <x v="125"/>
    <x v="125"/>
    <s v="Loraine"/>
    <s v="Mitchell"/>
    <s v="wind"/>
    <n v="150"/>
  </r>
  <r>
    <n v="57322"/>
    <x v="242"/>
    <x v="126"/>
    <x v="126"/>
    <s v="Mont Belvieu"/>
    <s v="Chambers"/>
    <s v="natural gas"/>
    <n v="15"/>
  </r>
  <r>
    <n v="56350"/>
    <x v="243"/>
    <x v="127"/>
    <x v="127"/>
    <s v="Wharton"/>
    <s v="Wharton"/>
    <s v="natural gas"/>
    <n v="580.1"/>
  </r>
  <r>
    <n v="56349"/>
    <x v="244"/>
    <x v="128"/>
    <x v="128"/>
    <s v="Odessa"/>
    <s v="Ector"/>
    <s v="natural gas"/>
    <n v="550.4"/>
  </r>
  <r>
    <n v="58717"/>
    <x v="245"/>
    <x v="129"/>
    <x v="129"/>
    <s v="Brackettville"/>
    <s v="Kinney"/>
    <s v="solar"/>
    <n v="39.6"/>
  </r>
  <r>
    <n v="59204"/>
    <x v="246"/>
    <x v="129"/>
    <x v="129"/>
    <s v="San Antonio"/>
    <s v="Bexar"/>
    <s v="solar"/>
    <n v="5.5"/>
  </r>
  <r>
    <n v="59205"/>
    <x v="247"/>
    <x v="129"/>
    <x v="129"/>
    <s v="Uvalde"/>
    <s v="Uvalde"/>
    <s v="solar"/>
    <n v="100"/>
  </r>
  <r>
    <n v="59207"/>
    <x v="248"/>
    <x v="129"/>
    <x v="129"/>
    <s v="Haskell"/>
    <s v="Haskell"/>
    <s v="solar"/>
    <n v="100"/>
  </r>
  <r>
    <n v="60581"/>
    <x v="249"/>
    <x v="129"/>
    <x v="129"/>
    <s v="McCamey"/>
    <s v="Upton"/>
    <s v="solar"/>
    <n v="150"/>
  </r>
  <r>
    <n v="55556"/>
    <x v="250"/>
    <x v="130"/>
    <x v="130"/>
    <s v="Cleveland"/>
    <s v="Montgomery"/>
    <s v="biomass"/>
    <n v="3.4"/>
  </r>
  <r>
    <n v="57474"/>
    <x v="251"/>
    <x v="131"/>
    <x v="131"/>
    <s v="Ralls"/>
    <s v="Crosby"/>
    <s v="wind"/>
    <n v="10"/>
  </r>
  <r>
    <n v="57504"/>
    <x v="252"/>
    <x v="132"/>
    <x v="132"/>
    <s v="Houston"/>
    <s v="Harris"/>
    <s v="natural gas"/>
    <n v="48"/>
  </r>
  <r>
    <n v="57617"/>
    <x v="253"/>
    <x v="133"/>
    <x v="133"/>
    <s v="McCook"/>
    <s v="Hidalgo"/>
    <s v="wind"/>
    <n v="250"/>
  </r>
  <r>
    <n v="57699"/>
    <x v="254"/>
    <x v="134"/>
    <x v="134"/>
    <s v="Manor"/>
    <s v="Travis"/>
    <s v="solar"/>
    <n v="30"/>
  </r>
  <r>
    <n v="55153"/>
    <x v="255"/>
    <x v="135"/>
    <x v="135"/>
    <s v="Marion"/>
    <s v="Guadalupe"/>
    <s v="natural gas"/>
    <n v="1088.2"/>
  </r>
  <r>
    <n v="57751"/>
    <x v="256"/>
    <x v="136"/>
    <x v="136"/>
    <s v="Sebastian"/>
    <s v="Cameron"/>
    <s v="wind"/>
    <n v="200"/>
  </r>
  <r>
    <n v="57752"/>
    <x v="257"/>
    <x v="137"/>
    <x v="137"/>
    <s v="Sebastian"/>
    <s v="Cameron"/>
    <s v="wind"/>
    <n v="201.6"/>
  </r>
  <r>
    <n v="57973"/>
    <x v="258"/>
    <x v="138"/>
    <x v="138"/>
    <s v="Vegas"/>
    <s v="Oldham"/>
    <s v="wind"/>
    <n v="161"/>
  </r>
  <r>
    <n v="57974"/>
    <x v="259"/>
    <x v="138"/>
    <x v="138"/>
    <s v="Archer"/>
    <s v="Archer"/>
    <s v="wind"/>
    <n v="150"/>
  </r>
  <r>
    <n v="58772"/>
    <x v="260"/>
    <x v="138"/>
    <x v="138"/>
    <s v="Silverton"/>
    <s v="Briscoe"/>
    <s v="wind"/>
    <n v="200"/>
  </r>
  <r>
    <n v="58773"/>
    <x v="261"/>
    <x v="138"/>
    <x v="138"/>
    <s v="Hereford"/>
    <s v="Deaf Smith"/>
    <s v="wind"/>
    <n v="200"/>
  </r>
  <r>
    <n v="58774"/>
    <x v="262"/>
    <x v="138"/>
    <x v="138"/>
    <s v="Adrian"/>
    <s v="Oldham"/>
    <s v="wind"/>
    <n v="161"/>
  </r>
  <r>
    <n v="58775"/>
    <x v="263"/>
    <x v="138"/>
    <x v="138"/>
    <s v="Adrian"/>
    <s v="Oldham"/>
    <s v="wind"/>
    <n v="194"/>
  </r>
  <r>
    <n v="59238"/>
    <x v="264"/>
    <x v="138"/>
    <x v="138"/>
    <s v="Archer"/>
    <s v="Archer"/>
    <s v="wind"/>
    <n v="67.599999999999994"/>
  </r>
  <r>
    <n v="57983"/>
    <x v="265"/>
    <x v="139"/>
    <x v="139"/>
    <s v="O'Donnell"/>
    <s v="Borden"/>
    <s v="wind"/>
    <n v="376"/>
  </r>
  <r>
    <n v="58001"/>
    <x v="266"/>
    <x v="140"/>
    <x v="140"/>
    <s v="Temple"/>
    <s v="Bell"/>
    <s v="natural gas"/>
    <n v="1606.4"/>
  </r>
  <r>
    <n v="58005"/>
    <x v="267"/>
    <x v="141"/>
    <x v="141"/>
    <s v="Sherman"/>
    <s v="Grayson"/>
    <s v="natural gas"/>
    <n v="803.2"/>
  </r>
  <r>
    <n v="58009"/>
    <x v="268"/>
    <x v="142"/>
    <x v="142"/>
    <s v="Somerset"/>
    <s v="Bexar"/>
    <s v="solar"/>
    <n v="10.6"/>
  </r>
  <r>
    <n v="58013"/>
    <x v="269"/>
    <x v="143"/>
    <x v="143"/>
    <s v="Round Rock"/>
    <s v="Williamson"/>
    <s v="solar"/>
    <n v="1.4"/>
  </r>
  <r>
    <n v="61309"/>
    <x v="270"/>
    <x v="143"/>
    <x v="143"/>
    <s v="Grand Prairie"/>
    <s v="Dallas"/>
    <s v="solar"/>
    <n v="1.2"/>
  </r>
  <r>
    <n v="62152"/>
    <x v="271"/>
    <x v="143"/>
    <x v="143"/>
    <s v="Live Oak"/>
    <s v="Bexar"/>
    <s v="solar"/>
    <n v="1.7"/>
  </r>
  <r>
    <n v="58021"/>
    <x v="272"/>
    <x v="144"/>
    <x v="144"/>
    <s v="Oilton"/>
    <s v="Webb"/>
    <s v="wind"/>
    <n v="92"/>
  </r>
  <r>
    <n v="58027"/>
    <x v="273"/>
    <x v="145"/>
    <x v="145"/>
    <s v="San Antonio"/>
    <s v="Bexar"/>
    <s v="solar"/>
    <n v="10"/>
  </r>
  <r>
    <n v="59712"/>
    <x v="274"/>
    <x v="146"/>
    <x v="146"/>
    <s v="Los Fresnos"/>
    <s v="Cameron"/>
    <s v="wind"/>
    <n v="95.3"/>
  </r>
  <r>
    <n v="58068"/>
    <x v="275"/>
    <x v="147"/>
    <x v="147"/>
    <s v="San Antonio"/>
    <s v="Bexar"/>
    <s v="solar"/>
    <n v="10"/>
  </r>
  <r>
    <n v="58048"/>
    <x v="276"/>
    <x v="148"/>
    <x v="148"/>
    <s v="Jayton"/>
    <s v="Kent"/>
    <s v="wind"/>
    <n v="30"/>
  </r>
  <r>
    <n v="58069"/>
    <x v="277"/>
    <x v="149"/>
    <x v="149"/>
    <s v="Pasadena"/>
    <s v="Harris"/>
    <s v="petroleum"/>
    <n v="4.7"/>
  </r>
  <r>
    <n v="58080"/>
    <x v="278"/>
    <x v="150"/>
    <x v="150"/>
    <s v="Muenster"/>
    <s v="Cooke"/>
    <s v="wind"/>
    <n v="112.5"/>
  </r>
  <r>
    <n v="58151"/>
    <x v="279"/>
    <x v="151"/>
    <x v="151"/>
    <s v="College Station"/>
    <s v="Brazos"/>
    <s v="natural gas"/>
    <n v="50.1"/>
  </r>
  <r>
    <n v="62762"/>
    <x v="280"/>
    <x v="152"/>
    <x v="152"/>
    <s v="Houston"/>
    <s v="Harris"/>
    <s v="natural gas"/>
    <n v="11.2"/>
  </r>
  <r>
    <n v="56648"/>
    <x v="281"/>
    <x v="153"/>
    <x v="153"/>
    <s v="Panhandle"/>
    <s v="Carson"/>
    <s v="wind"/>
    <n v="79.5"/>
  </r>
  <r>
    <n v="58363"/>
    <x v="282"/>
    <x v="153"/>
    <x v="153"/>
    <s v="Panhandle"/>
    <s v="Carson"/>
    <s v="wind"/>
    <n v="79.599999999999994"/>
  </r>
  <r>
    <n v="58372"/>
    <x v="283"/>
    <x v="154"/>
    <x v="154"/>
    <s v="Vernon"/>
    <s v="Wilbarger"/>
    <s v="wind"/>
    <n v="135.4"/>
  </r>
  <r>
    <n v="58378"/>
    <x v="284"/>
    <x v="155"/>
    <x v="155"/>
    <s v="Thompsons"/>
    <s v="Fort Bend"/>
    <s v="natural gas"/>
    <n v="102.7"/>
  </r>
  <r>
    <n v="58404"/>
    <x v="285"/>
    <x v="156"/>
    <x v="156"/>
    <s v="Amarillo"/>
    <s v="Carson"/>
    <s v="wind"/>
    <n v="11.5"/>
  </r>
  <r>
    <n v="58424"/>
    <x v="286"/>
    <x v="157"/>
    <x v="157"/>
    <s v="Corpus Christi"/>
    <s v="Nueces"/>
    <s v="wind"/>
    <n v="9"/>
  </r>
  <r>
    <n v="58488"/>
    <x v="287"/>
    <x v="158"/>
    <x v="158"/>
    <s v="Presidio"/>
    <s v="Presidio"/>
    <s v="solar"/>
    <n v="10"/>
  </r>
  <r>
    <n v="58537"/>
    <x v="288"/>
    <x v="159"/>
    <x v="159"/>
    <s v="San Antonio"/>
    <s v="Bexar"/>
    <s v="solar"/>
    <n v="41.7"/>
  </r>
  <r>
    <n v="58716"/>
    <x v="289"/>
    <x v="159"/>
    <x v="159"/>
    <s v="Converse"/>
    <s v="Bexar"/>
    <s v="solar"/>
    <n v="4.4000000000000004"/>
  </r>
  <r>
    <n v="60472"/>
    <x v="290"/>
    <x v="160"/>
    <x v="160"/>
    <s v="Adkins"/>
    <s v="Bexar"/>
    <s v="solar"/>
    <n v="1"/>
  </r>
  <r>
    <n v="58870"/>
    <x v="291"/>
    <x v="161"/>
    <x v="161"/>
    <s v="Pasadena"/>
    <s v="Harris"/>
    <s v="other"/>
    <n v="15.4"/>
  </r>
  <r>
    <n v="58946"/>
    <x v="292"/>
    <x v="162"/>
    <x v="162"/>
    <s v="Dallas"/>
    <s v="Dallas"/>
    <s v="biomass"/>
    <n v="4.2"/>
  </r>
  <r>
    <n v="59034"/>
    <x v="293"/>
    <x v="163"/>
    <x v="163"/>
    <s v="Windhorst"/>
    <s v="Clay"/>
    <s v="wind"/>
    <n v="204"/>
  </r>
  <r>
    <n v="59118"/>
    <x v="294"/>
    <x v="164"/>
    <x v="164"/>
    <s v="Rio Hondo"/>
    <s v="Cameron"/>
    <s v="wind"/>
    <n v="165"/>
  </r>
  <r>
    <n v="59145"/>
    <x v="295"/>
    <x v="165"/>
    <x v="165"/>
    <s v="Freeport"/>
    <s v="Brazoria"/>
    <s v="natural gas"/>
    <n v="87"/>
  </r>
  <r>
    <n v="59193"/>
    <x v="296"/>
    <x v="166"/>
    <x v="166"/>
    <s v="Corpus Christi"/>
    <s v="Nueces"/>
    <s v="wind"/>
    <n v="236"/>
  </r>
  <r>
    <n v="57981"/>
    <x v="297"/>
    <x v="167"/>
    <x v="167"/>
    <s v="Bryson"/>
    <s v="Jack"/>
    <s v="wind"/>
    <n v="150"/>
  </r>
  <r>
    <n v="59320"/>
    <x v="298"/>
    <x v="168"/>
    <x v="168"/>
    <s v="Rio Grande City"/>
    <s v="Starr"/>
    <s v="wind"/>
    <n v="200"/>
  </r>
  <r>
    <n v="59321"/>
    <x v="299"/>
    <x v="169"/>
    <x v="169"/>
    <s v="Rio Grande City"/>
    <s v="Starr"/>
    <s v="wind"/>
    <n v="200"/>
  </r>
  <r>
    <n v="59943"/>
    <x v="300"/>
    <x v="170"/>
    <x v="170"/>
    <s v="Garden City"/>
    <s v="Glasscock"/>
    <s v="wind"/>
    <n v="207.2"/>
  </r>
  <r>
    <n v="59384"/>
    <x v="301"/>
    <x v="171"/>
    <x v="171"/>
    <s v="Floydada"/>
    <s v="Floyd"/>
    <s v="wind"/>
    <n v="200"/>
  </r>
  <r>
    <n v="59381"/>
    <x v="302"/>
    <x v="172"/>
    <x v="172"/>
    <s v="Houston"/>
    <s v="Harris"/>
    <s v="natural gas"/>
    <n v="5"/>
  </r>
  <r>
    <n v="59417"/>
    <x v="303"/>
    <x v="173"/>
    <x v="173"/>
    <s v="Lorenzo"/>
    <s v="Crosby"/>
    <s v="wind"/>
    <n v="20"/>
  </r>
  <r>
    <n v="59206"/>
    <x v="304"/>
    <x v="174"/>
    <x v="174"/>
    <s v="Fort Stockton"/>
    <s v="Pecos"/>
    <s v="solar"/>
    <n v="105"/>
  </r>
  <r>
    <n v="60682"/>
    <x v="305"/>
    <x v="174"/>
    <x v="174"/>
    <s v="Fort Stockton"/>
    <s v="Pecos"/>
    <s v="solar"/>
    <n v="50"/>
  </r>
  <r>
    <n v="60987"/>
    <x v="306"/>
    <x v="174"/>
    <x v="174"/>
    <s v="Big Lake"/>
    <s v="Reagan"/>
    <s v="wind"/>
    <n v="300"/>
  </r>
  <r>
    <n v="55053"/>
    <x v="307"/>
    <x v="175"/>
    <x v="175"/>
    <s v="Bridgeport"/>
    <s v="Wise"/>
    <s v="natural gas"/>
    <n v="10.4"/>
  </r>
  <r>
    <n v="52065"/>
    <x v="308"/>
    <x v="176"/>
    <x v="176"/>
    <s v="Houston"/>
    <s v="Harris"/>
    <s v="other"/>
    <n v="7.5"/>
  </r>
  <r>
    <n v="59649"/>
    <x v="309"/>
    <x v="177"/>
    <x v="177"/>
    <s v="San Antonio"/>
    <s v="Bexar"/>
    <s v="biomass"/>
    <n v="4.4000000000000004"/>
  </r>
  <r>
    <n v="59654"/>
    <x v="310"/>
    <x v="178"/>
    <x v="178"/>
    <s v="Hebbronville"/>
    <s v="Jim Hogg"/>
    <s v="wind"/>
    <n v="78"/>
  </r>
  <r>
    <n v="59732"/>
    <x v="311"/>
    <x v="179"/>
    <x v="179"/>
    <s v="Seymour"/>
    <s v="Baylor"/>
    <s v="wind"/>
    <n v="150"/>
  </r>
  <r>
    <n v="59733"/>
    <x v="312"/>
    <x v="180"/>
    <x v="180"/>
    <s v="Seymour"/>
    <s v="Knox"/>
    <s v="wind"/>
    <n v="150"/>
  </r>
  <r>
    <n v="59734"/>
    <x v="313"/>
    <x v="181"/>
    <x v="181"/>
    <s v="Silverton"/>
    <s v="Briscoe"/>
    <s v="wind"/>
    <n v="150"/>
  </r>
  <r>
    <n v="59938"/>
    <x v="314"/>
    <x v="182"/>
    <x v="182"/>
    <s v="Rock Island"/>
    <s v="Colorado"/>
    <s v="natural gas"/>
    <n v="51"/>
  </r>
  <r>
    <n v="58710"/>
    <x v="315"/>
    <x v="183"/>
    <x v="183"/>
    <s v="Fort Stockton"/>
    <s v="Pecos"/>
    <s v="solar"/>
    <n v="30.2"/>
  </r>
  <r>
    <n v="60044"/>
    <x v="316"/>
    <x v="184"/>
    <x v="184"/>
    <s v="Ft. Stockton"/>
    <s v="Pecos"/>
    <s v="solar"/>
    <n v="202"/>
  </r>
  <r>
    <n v="60059"/>
    <x v="317"/>
    <x v="185"/>
    <x v="185"/>
    <s v="Rio Grande City"/>
    <s v="Starr"/>
    <s v="wind"/>
    <n v="110"/>
  </r>
  <r>
    <n v="59621"/>
    <x v="318"/>
    <x v="186"/>
    <x v="186"/>
    <s v="Hereford"/>
    <s v="Deaf Smith"/>
    <s v="wind"/>
    <n v="299.7"/>
  </r>
  <r>
    <n v="52120"/>
    <x v="319"/>
    <x v="187"/>
    <x v="187"/>
    <s v="Freeport"/>
    <s v="Brazoria"/>
    <s v="natural gas"/>
    <n v="678.1"/>
  </r>
  <r>
    <n v="60104"/>
    <x v="320"/>
    <x v="188"/>
    <x v="188"/>
    <s v="Mirando City"/>
    <s v="Webb"/>
    <s v="wind"/>
    <n v="249.7"/>
  </r>
  <r>
    <n v="56432"/>
    <x v="321"/>
    <x v="189"/>
    <x v="189"/>
    <s v="Vega"/>
    <s v="Oldham"/>
    <s v="wind"/>
    <n v="161"/>
  </r>
  <r>
    <n v="56754"/>
    <x v="322"/>
    <x v="189"/>
    <x v="189"/>
    <s v="Sterling City"/>
    <s v="Sterling"/>
    <s v="wind"/>
    <n v="149.6"/>
  </r>
  <r>
    <n v="57260"/>
    <x v="323"/>
    <x v="189"/>
    <x v="189"/>
    <s v="Bruni"/>
    <s v="Webb"/>
    <s v="wind"/>
    <n v="150"/>
  </r>
  <r>
    <n v="59332"/>
    <x v="324"/>
    <x v="190"/>
    <x v="190"/>
    <s v="Lamesa"/>
    <s v="Dawson"/>
    <s v="wind"/>
    <n v="211.2"/>
  </r>
  <r>
    <n v="60210"/>
    <x v="325"/>
    <x v="191"/>
    <x v="191"/>
    <s v="Floydada"/>
    <s v="Floyd"/>
    <s v="wind"/>
    <n v="50.4"/>
  </r>
  <r>
    <n v="60217"/>
    <x v="326"/>
    <x v="192"/>
    <x v="192"/>
    <s v="Del Rio"/>
    <s v="Val Verde"/>
    <s v="wind"/>
    <n v="149.30000000000001"/>
  </r>
  <r>
    <n v="59245"/>
    <x v="327"/>
    <x v="193"/>
    <x v="193"/>
    <s v="Fluvanna"/>
    <s v="Scurry"/>
    <s v="wind"/>
    <n v="155.4"/>
  </r>
  <r>
    <n v="60264"/>
    <x v="328"/>
    <x v="194"/>
    <x v="194"/>
    <s v="Bacliff"/>
    <s v="Galveston"/>
    <s v="natural gas"/>
    <n v="427.2"/>
  </r>
  <r>
    <n v="60338"/>
    <x v="329"/>
    <x v="195"/>
    <x v="195"/>
    <s v="Oklaunion"/>
    <s v="Wilbarger"/>
    <s v="wind"/>
    <n v="230"/>
  </r>
  <r>
    <n v="60339"/>
    <x v="330"/>
    <x v="196"/>
    <x v="196"/>
    <s v="Weinert"/>
    <s v="Haskell"/>
    <s v="wind"/>
    <n v="230"/>
  </r>
  <r>
    <n v="60366"/>
    <x v="331"/>
    <x v="197"/>
    <x v="197"/>
    <s v="Floydada"/>
    <s v="Floyd"/>
    <s v="wind"/>
    <n v="151.19999999999999"/>
  </r>
  <r>
    <n v="60427"/>
    <x v="332"/>
    <x v="198"/>
    <x v="198"/>
    <s v="Aubrey"/>
    <s v="Denton"/>
    <s v="solar"/>
    <n v="2"/>
  </r>
  <r>
    <n v="60468"/>
    <x v="333"/>
    <x v="199"/>
    <x v="199"/>
    <s v="Houston"/>
    <s v="Harris"/>
    <s v="natural gas"/>
    <n v="121.5"/>
  </r>
  <r>
    <n v="60645"/>
    <x v="334"/>
    <x v="200"/>
    <x v="200"/>
    <s v="MIRANDO"/>
    <s v="Webb"/>
    <s v="wind"/>
    <n v="200"/>
  </r>
  <r>
    <n v="60649"/>
    <x v="335"/>
    <x v="201"/>
    <x v="201"/>
    <s v="Georgetown"/>
    <s v="Williamson"/>
    <s v="batteries"/>
    <n v="9.9"/>
  </r>
  <r>
    <n v="60774"/>
    <x v="336"/>
    <x v="202"/>
    <x v="202"/>
    <s v="Fort Hood"/>
    <s v="Bell"/>
    <s v="solar"/>
    <n v="15.4"/>
  </r>
  <r>
    <n v="60690"/>
    <x v="337"/>
    <x v="203"/>
    <x v="203"/>
    <s v="Vernon"/>
    <s v="Wilbarger"/>
    <s v="batteries"/>
    <n v="30"/>
  </r>
  <r>
    <n v="60743"/>
    <x v="338"/>
    <x v="204"/>
    <x v="204"/>
    <s v="Brady"/>
    <s v="McCulloch"/>
    <s v="wind"/>
    <n v="160"/>
  </r>
  <r>
    <n v="58681"/>
    <x v="339"/>
    <x v="205"/>
    <x v="205"/>
    <s v="Panhandle"/>
    <s v="Carson"/>
    <s v="wind"/>
    <n v="150"/>
  </r>
  <r>
    <n v="60087"/>
    <x v="340"/>
    <x v="205"/>
    <x v="205"/>
    <s v="Lockney"/>
    <s v="Floyd"/>
    <s v="wind"/>
    <n v="300"/>
  </r>
  <r>
    <n v="60789"/>
    <x v="341"/>
    <x v="206"/>
    <x v="206"/>
    <s v="Sterling City"/>
    <s v="Sterling"/>
    <s v="solar"/>
    <n v="30"/>
  </r>
  <r>
    <n v="55097"/>
    <x v="342"/>
    <x v="207"/>
    <x v="207"/>
    <s v="Paris"/>
    <s v="Lamar"/>
    <s v="natural gas"/>
    <n v="1112.5999999999999"/>
  </r>
  <r>
    <n v="55215"/>
    <x v="343"/>
    <x v="207"/>
    <x v="207"/>
    <s v="Odessa"/>
    <s v="Ector"/>
    <s v="natural gas"/>
    <n v="1152.8"/>
  </r>
  <r>
    <n v="55480"/>
    <x v="344"/>
    <x v="207"/>
    <x v="207"/>
    <s v="Forney"/>
    <s v="Kaufman"/>
    <s v="natural gas"/>
    <n v="1894.2"/>
  </r>
  <r>
    <n v="61205"/>
    <x v="345"/>
    <x v="208"/>
    <x v="208"/>
    <s v="Leakey"/>
    <s v="Real"/>
    <s v="solar"/>
    <n v="1.5"/>
  </r>
  <r>
    <n v="54364"/>
    <x v="346"/>
    <x v="209"/>
    <x v="209"/>
    <s v="Wichita Falls"/>
    <s v="Wichita"/>
    <s v="petroleum"/>
    <n v="4.9000000000000004"/>
  </r>
  <r>
    <n v="60901"/>
    <x v="347"/>
    <x v="210"/>
    <x v="210"/>
    <s v="Weinert"/>
    <s v="Haskell"/>
    <s v="wind"/>
    <n v="250"/>
  </r>
  <r>
    <n v="60983"/>
    <x v="348"/>
    <x v="211"/>
    <x v="211"/>
    <s v="Mingus"/>
    <s v="Erath"/>
    <s v="wind"/>
    <n v="100.5"/>
  </r>
  <r>
    <n v="60989"/>
    <x v="349"/>
    <x v="212"/>
    <x v="212"/>
    <s v="Alpine"/>
    <s v="Brewster"/>
    <s v="solar"/>
    <n v="50"/>
  </r>
  <r>
    <n v="3443"/>
    <x v="350"/>
    <x v="213"/>
    <x v="213"/>
    <s v="Victoria"/>
    <s v="Victoria"/>
    <s v="natural gas"/>
    <n v="376.9"/>
  </r>
  <r>
    <n v="61212"/>
    <x v="351"/>
    <x v="214"/>
    <x v="214"/>
    <s v="Mullin"/>
    <s v="Mills"/>
    <s v="wind"/>
    <n v="200"/>
  </r>
  <r>
    <n v="61355"/>
    <x v="352"/>
    <x v="215"/>
    <x v="215"/>
    <s v="Fort Worth"/>
    <s v="Tarrant"/>
    <s v="hydroelectric"/>
    <n v="1.3"/>
  </r>
  <r>
    <n v="61402"/>
    <x v="353"/>
    <x v="216"/>
    <x v="216"/>
    <s v="Crowell"/>
    <s v="Foard"/>
    <s v="wind"/>
    <n v="352.8"/>
  </r>
  <r>
    <n v="61417"/>
    <x v="354"/>
    <x v="217"/>
    <x v="217"/>
    <s v="Fluvanna"/>
    <s v="Borden"/>
    <s v="wind"/>
    <n v="158"/>
  </r>
  <r>
    <n v="61370"/>
    <x v="355"/>
    <x v="218"/>
    <x v="218"/>
    <s v="Walnut Springs"/>
    <s v="Bosque"/>
    <s v="solar"/>
    <n v="5"/>
  </r>
  <r>
    <n v="61409"/>
    <x v="356"/>
    <x v="218"/>
    <x v="218"/>
    <s v="Sherman"/>
    <s v="Grayson"/>
    <s v="solar"/>
    <n v="5.3"/>
  </r>
  <r>
    <n v="61410"/>
    <x v="357"/>
    <x v="218"/>
    <x v="218"/>
    <s v="Whitesboro"/>
    <s v="Grayson"/>
    <s v="solar"/>
    <n v="5"/>
  </r>
  <r>
    <n v="61411"/>
    <x v="358"/>
    <x v="218"/>
    <x v="218"/>
    <s v="Whitesboro"/>
    <s v="Grayson"/>
    <s v="solar"/>
    <n v="5"/>
  </r>
  <r>
    <n v="61513"/>
    <x v="359"/>
    <x v="218"/>
    <x v="218"/>
    <s v="Marlin"/>
    <s v="Limestone"/>
    <s v="solar"/>
    <n v="5.3"/>
  </r>
  <r>
    <n v="61514"/>
    <x v="360"/>
    <x v="218"/>
    <x v="218"/>
    <s v="Gainesville"/>
    <s v="Cooke"/>
    <s v="solar"/>
    <n v="5.2"/>
  </r>
  <r>
    <n v="61524"/>
    <x v="361"/>
    <x v="218"/>
    <x v="218"/>
    <s v="Whitewright"/>
    <s v="Fannin"/>
    <s v="solar"/>
    <n v="10"/>
  </r>
  <r>
    <n v="61532"/>
    <x v="362"/>
    <x v="218"/>
    <x v="218"/>
    <s v="Greenville"/>
    <s v="Hunt"/>
    <s v="solar"/>
    <n v="10"/>
  </r>
  <r>
    <n v="61625"/>
    <x v="363"/>
    <x v="218"/>
    <x v="218"/>
    <s v="Sherman"/>
    <s v="Grayson"/>
    <s v="solar"/>
    <n v="5"/>
  </r>
  <r>
    <n v="61810"/>
    <x v="364"/>
    <x v="218"/>
    <x v="218"/>
    <s v="Blossom"/>
    <s v="Lamar"/>
    <s v="solar"/>
    <n v="10"/>
  </r>
  <r>
    <n v="61867"/>
    <x v="365"/>
    <x v="218"/>
    <x v="218"/>
    <s v="Wallis"/>
    <s v="Austin"/>
    <s v="solar"/>
    <n v="10"/>
  </r>
  <r>
    <n v="61868"/>
    <x v="366"/>
    <x v="218"/>
    <x v="218"/>
    <s v="Beasley"/>
    <s v="Fort Bend"/>
    <s v="solar"/>
    <n v="10"/>
  </r>
  <r>
    <n v="61871"/>
    <x v="367"/>
    <x v="218"/>
    <x v="218"/>
    <s v="Greenville"/>
    <s v="Hunt"/>
    <s v="solar"/>
    <n v="10"/>
  </r>
  <r>
    <n v="61872"/>
    <x v="368"/>
    <x v="218"/>
    <x v="218"/>
    <s v="Hext"/>
    <s v="Menard"/>
    <s v="solar"/>
    <n v="7.5"/>
  </r>
  <r>
    <n v="61873"/>
    <x v="369"/>
    <x v="218"/>
    <x v="218"/>
    <s v="Meridian"/>
    <s v="Bosque"/>
    <s v="solar"/>
    <n v="5"/>
  </r>
  <r>
    <n v="61874"/>
    <x v="370"/>
    <x v="218"/>
    <x v="218"/>
    <s v="Eddy"/>
    <s v="McLennan"/>
    <s v="solar"/>
    <n v="10"/>
  </r>
  <r>
    <n v="61875"/>
    <x v="371"/>
    <x v="218"/>
    <x v="218"/>
    <s v="Wharton"/>
    <s v="Wharton"/>
    <s v="solar"/>
    <n v="10"/>
  </r>
  <r>
    <n v="62953"/>
    <x v="372"/>
    <x v="218"/>
    <x v="218"/>
    <s v="Robinson"/>
    <s v="McLennan"/>
    <s v="solar"/>
    <n v="5"/>
  </r>
  <r>
    <n v="63027"/>
    <x v="373"/>
    <x v="218"/>
    <x v="218"/>
    <s v="Bruni"/>
    <s v="Webb"/>
    <s v="solar"/>
    <n v="10"/>
  </r>
  <r>
    <n v="61493"/>
    <x v="374"/>
    <x v="219"/>
    <x v="219"/>
    <s v="Sealy"/>
    <s v="Austin"/>
    <s v="solar"/>
    <n v="1.6"/>
  </r>
  <r>
    <n v="60123"/>
    <x v="375"/>
    <x v="220"/>
    <x v="220"/>
    <s v="McCarney"/>
    <s v="Upton"/>
    <s v="solar"/>
    <n v="189.9"/>
  </r>
  <r>
    <n v="59244"/>
    <x v="376"/>
    <x v="221"/>
    <x v="221"/>
    <s v="Lorenzo"/>
    <s v="Crosby"/>
    <s v="wind"/>
    <n v="80"/>
  </r>
  <r>
    <n v="60459"/>
    <x v="377"/>
    <x v="222"/>
    <x v="222"/>
    <s v="Point Comfort"/>
    <s v="Calhoun"/>
    <s v="natural gas"/>
    <n v="121"/>
  </r>
  <r>
    <n v="60460"/>
    <x v="378"/>
    <x v="222"/>
    <x v="222"/>
    <s v="Houston"/>
    <s v="Harris"/>
    <s v="natural gas"/>
    <n v="121"/>
  </r>
  <r>
    <n v="61700"/>
    <x v="379"/>
    <x v="223"/>
    <x v="223"/>
    <s v="Austin"/>
    <s v="Travis"/>
    <s v="solar"/>
    <n v="2.6"/>
  </r>
  <r>
    <n v="61776"/>
    <x v="380"/>
    <x v="224"/>
    <x v="224"/>
    <s v="Taft"/>
    <s v="San Patricio"/>
    <s v="wind"/>
    <n v="162.9"/>
  </r>
  <r>
    <n v="61865"/>
    <x v="381"/>
    <x v="225"/>
    <x v="225"/>
    <s v="Roma"/>
    <s v="Starr"/>
    <s v="wind"/>
    <n v="237.6"/>
  </r>
  <r>
    <n v="61895"/>
    <x v="382"/>
    <x v="226"/>
    <x v="226"/>
    <s v="Plano"/>
    <s v="Collin"/>
    <s v="solar"/>
    <n v="7.7"/>
  </r>
  <r>
    <n v="61906"/>
    <x v="383"/>
    <x v="227"/>
    <x v="227"/>
    <s v="Kermit"/>
    <s v="Winkler"/>
    <s v="solar"/>
    <n v="250"/>
  </r>
  <r>
    <n v="61969"/>
    <x v="384"/>
    <x v="228"/>
    <x v="228"/>
    <s v="Bruni"/>
    <s v="Webb"/>
    <s v="wind"/>
    <n v="300"/>
  </r>
  <r>
    <n v="61970"/>
    <x v="385"/>
    <x v="229"/>
    <x v="229"/>
    <s v="Vernon"/>
    <s v="Wilbarger"/>
    <s v="wind"/>
    <n v="99.4"/>
  </r>
  <r>
    <n v="61241"/>
    <x v="386"/>
    <x v="230"/>
    <x v="230"/>
    <s v="Victoria"/>
    <s v="Victoria"/>
    <s v="natural gas"/>
    <n v="100"/>
  </r>
  <r>
    <n v="61242"/>
    <x v="387"/>
    <x v="230"/>
    <x v="230"/>
    <s v="Victoria"/>
    <s v="Victoria"/>
    <s v="natural gas"/>
    <n v="100"/>
  </r>
  <r>
    <n v="62753"/>
    <x v="388"/>
    <x v="231"/>
    <x v="231"/>
    <s v="West Columbia"/>
    <s v="Brazoria"/>
    <s v="batteries"/>
    <n v="9.9"/>
  </r>
  <r>
    <n v="62258"/>
    <x v="389"/>
    <x v="232"/>
    <x v="232"/>
    <s v="Rio Grande City"/>
    <s v="Starr"/>
    <s v="wind"/>
    <n v="201.6"/>
  </r>
  <r>
    <n v="62259"/>
    <x v="390"/>
    <x v="233"/>
    <x v="233"/>
    <s v="Iraan"/>
    <s v="Crockett"/>
    <s v="wind"/>
    <n v="300"/>
  </r>
  <r>
    <n v="61368"/>
    <x v="391"/>
    <x v="234"/>
    <x v="234"/>
    <s v="Fort Stockton"/>
    <s v="Pecos"/>
    <s v="solar"/>
    <n v="182"/>
  </r>
  <r>
    <n v="62356"/>
    <x v="392"/>
    <x v="235"/>
    <x v="235"/>
    <s v="Vernon"/>
    <s v="Wilbarger"/>
    <s v="wind"/>
    <n v="183.8"/>
  </r>
  <r>
    <n v="62448"/>
    <x v="393"/>
    <x v="236"/>
    <x v="236"/>
    <s v="Andrews"/>
    <s v="Andrews"/>
    <s v="solar"/>
    <n v="100"/>
  </r>
  <r>
    <n v="3453"/>
    <x v="394"/>
    <x v="237"/>
    <x v="237"/>
    <s v="Dallas"/>
    <s v="Dallas"/>
    <s v="natural gas"/>
    <n v="852.2"/>
  </r>
  <r>
    <n v="55365"/>
    <x v="395"/>
    <x v="238"/>
    <x v="238"/>
    <s v="LaPorte"/>
    <s v="Harris"/>
    <s v="natural gas"/>
    <n v="236"/>
  </r>
  <r>
    <n v="62566"/>
    <x v="396"/>
    <x v="239"/>
    <x v="239"/>
    <s v="Chilicothe"/>
    <s v="Hardeman"/>
    <s v="wind"/>
    <n v="200.2"/>
  </r>
  <r>
    <n v="57520"/>
    <x v="397"/>
    <x v="240"/>
    <x v="240"/>
    <s v="Olney"/>
    <s v="Young"/>
    <s v="wind"/>
    <n v="225"/>
  </r>
  <r>
    <n v="56771"/>
    <x v="398"/>
    <x v="241"/>
    <x v="241"/>
    <s v="Dublin"/>
    <s v="Erath"/>
    <s v="wind"/>
    <n v="60"/>
  </r>
  <r>
    <n v="57415"/>
    <x v="399"/>
    <x v="242"/>
    <x v="242"/>
    <s v="Ft. Stockton"/>
    <s v="Pecos"/>
    <s v="wind"/>
    <n v="145"/>
  </r>
  <r>
    <n v="61697"/>
    <x v="400"/>
    <x v="243"/>
    <x v="243"/>
    <s v="Lamesa"/>
    <s v="Dawson"/>
    <s v="solar"/>
    <n v="50"/>
  </r>
  <r>
    <n v="62587"/>
    <x v="401"/>
    <x v="244"/>
    <x v="244"/>
    <s v="Roscoe"/>
    <s v="Nolan"/>
    <s v="wind"/>
    <n v="418.9"/>
  </r>
  <r>
    <n v="62618"/>
    <x v="402"/>
    <x v="245"/>
    <x v="245"/>
    <s v="Edinburg"/>
    <s v="Hidalgo"/>
    <s v="wind"/>
    <n v="50.4"/>
  </r>
  <r>
    <n v="55579"/>
    <x v="403"/>
    <x v="246"/>
    <x v="246"/>
    <s v="White Deer"/>
    <s v="Carson"/>
    <s v="wind"/>
    <n v="80"/>
  </r>
  <r>
    <n v="63180"/>
    <x v="404"/>
    <x v="247"/>
    <x v="247"/>
    <s v="Kopperl"/>
    <s v="Bosque"/>
    <s v="solar"/>
    <n v="9.9"/>
  </r>
  <r>
    <n v="56779"/>
    <x v="405"/>
    <x v="248"/>
    <x v="248"/>
    <s v="Fort Stockton"/>
    <s v="Pecos"/>
    <s v="wind"/>
    <n v="150"/>
  </r>
  <r>
    <n v="10184"/>
    <x v="406"/>
    <x v="249"/>
    <x v="249"/>
    <s v="Austin"/>
    <s v="Travis"/>
    <s v="natural gas"/>
    <n v="14.3"/>
  </r>
  <r>
    <n v="58838"/>
    <x v="407"/>
    <x v="250"/>
    <x v="250"/>
    <s v="Jacksboro"/>
    <s v="Jack"/>
    <s v="wind"/>
    <n v="110"/>
  </r>
  <r>
    <n v="62249"/>
    <x v="408"/>
    <x v="251"/>
    <x v="251"/>
    <s v="Childress"/>
    <s v="Childress"/>
    <s v="solar"/>
    <n v="240"/>
  </r>
  <r>
    <n v="59972"/>
    <x v="409"/>
    <x v="252"/>
    <x v="252"/>
    <s v="St. Lawrence"/>
    <s v="Glasscock"/>
    <s v="wind"/>
    <n v="196.7"/>
  </r>
  <r>
    <m/>
    <x v="410"/>
    <x v="253"/>
    <x v="253"/>
    <m/>
    <m/>
    <m/>
    <m/>
  </r>
  <r>
    <m/>
    <x v="410"/>
    <x v="253"/>
    <x v="253"/>
    <m/>
    <m/>
    <m/>
    <n v="118251.19999999988"/>
  </r>
  <r>
    <m/>
    <x v="410"/>
    <x v="253"/>
    <x v="253"/>
    <m/>
    <m/>
    <m/>
    <m/>
  </r>
  <r>
    <m/>
    <x v="410"/>
    <x v="253"/>
    <x v="254"/>
    <s v="uttilities"/>
    <m/>
    <m/>
    <m/>
  </r>
  <r>
    <m/>
    <x v="410"/>
    <x v="253"/>
    <x v="2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2F6E1-A38D-47B1-B3B4-4EF79553A1D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8" firstHeaderRow="1" firstDataRow="1" firstDataCol="1"/>
  <pivotFields count="8">
    <pivotField showAll="0"/>
    <pivotField showAll="0">
      <items count="412">
        <item x="49"/>
        <item x="304"/>
        <item x="292"/>
        <item x="219"/>
        <item x="352"/>
        <item x="88"/>
        <item x="232"/>
        <item x="57"/>
        <item x="167"/>
        <item x="328"/>
        <item x="77"/>
        <item x="345"/>
        <item x="315"/>
        <item x="147"/>
        <item x="76"/>
        <item x="9"/>
        <item x="132"/>
        <item x="1"/>
        <item x="18"/>
        <item x="276"/>
        <item x="409"/>
        <item x="104"/>
        <item x="17"/>
        <item x="385"/>
        <item x="396"/>
        <item x="337"/>
        <item x="283"/>
        <item x="238"/>
        <item x="341"/>
        <item x="259"/>
        <item x="186"/>
        <item x="365"/>
        <item x="165"/>
        <item x="94"/>
        <item x="307"/>
        <item x="313"/>
        <item x="366"/>
        <item x="222"/>
        <item x="15"/>
        <item x="287"/>
        <item x="58"/>
        <item x="316"/>
        <item x="348"/>
        <item x="121"/>
        <item x="122"/>
        <item x="120"/>
        <item x="227"/>
        <item x="73"/>
        <item x="107"/>
        <item x="149"/>
        <item x="294"/>
        <item x="226"/>
        <item x="48"/>
        <item x="189"/>
        <item x="371"/>
        <item x="375"/>
        <item x="174"/>
        <item x="202"/>
        <item x="323"/>
        <item x="406"/>
        <item x="279"/>
        <item x="38"/>
        <item x="378"/>
        <item x="209"/>
        <item x="21"/>
        <item x="231"/>
        <item x="296"/>
        <item x="364"/>
        <item x="223"/>
        <item x="239"/>
        <item x="243"/>
        <item x="32"/>
        <item x="197"/>
        <item x="90"/>
        <item x="91"/>
        <item x="26"/>
        <item x="23"/>
        <item x="36"/>
        <item x="332"/>
        <item x="325"/>
        <item x="183"/>
        <item x="290"/>
        <item x="16"/>
        <item x="2"/>
        <item x="200"/>
        <item x="24"/>
        <item x="129"/>
        <item x="25"/>
        <item x="230"/>
        <item x="224"/>
        <item x="134"/>
        <item x="166"/>
        <item x="50"/>
        <item x="158"/>
        <item x="105"/>
        <item x="142"/>
        <item x="370"/>
        <item x="144"/>
        <item x="190"/>
        <item x="329"/>
        <item x="29"/>
        <item x="130"/>
        <item x="157"/>
        <item x="374"/>
        <item x="395"/>
        <item x="33"/>
        <item x="34"/>
        <item x="55"/>
        <item x="170"/>
        <item x="65"/>
        <item x="351"/>
        <item x="327"/>
        <item x="353"/>
        <item x="207"/>
        <item x="37"/>
        <item x="344"/>
        <item x="319"/>
        <item x="27"/>
        <item x="295"/>
        <item x="39"/>
        <item x="333"/>
        <item x="322"/>
        <item x="44"/>
        <item x="141"/>
        <item x="45"/>
        <item x="354"/>
        <item x="192"/>
        <item x="220"/>
        <item x="59"/>
        <item x="311"/>
        <item x="312"/>
        <item x="97"/>
        <item x="175"/>
        <item x="47"/>
        <item x="372"/>
        <item x="255"/>
        <item x="140"/>
        <item x="51"/>
        <item x="52"/>
        <item x="203"/>
        <item x="118"/>
        <item x="30"/>
        <item x="286"/>
        <item x="110"/>
        <item x="8"/>
        <item x="20"/>
        <item x="402"/>
        <item x="253"/>
        <item x="356"/>
        <item x="330"/>
        <item x="150"/>
        <item x="70"/>
        <item x="308"/>
        <item x="270"/>
        <item x="271"/>
        <item x="269"/>
        <item x="216"/>
        <item x="128"/>
        <item x="60"/>
        <item x="87"/>
        <item x="86"/>
        <item x="13"/>
        <item x="10"/>
        <item x="151"/>
        <item x="334"/>
        <item x="320"/>
        <item x="12"/>
        <item x="206"/>
        <item x="79"/>
        <item x="407"/>
        <item x="35"/>
        <item x="6"/>
        <item x="191"/>
        <item x="342"/>
        <item x="400"/>
        <item x="103"/>
        <item x="368"/>
        <item x="233"/>
        <item x="393"/>
        <item x="145"/>
        <item x="83"/>
        <item x="362"/>
        <item x="188"/>
        <item x="41"/>
        <item x="173"/>
        <item x="204"/>
        <item x="403"/>
        <item x="392"/>
        <item x="237"/>
        <item x="260"/>
        <item x="241"/>
        <item x="376"/>
        <item x="317"/>
        <item x="256"/>
        <item x="257"/>
        <item x="298"/>
        <item x="299"/>
        <item x="66"/>
        <item x="19"/>
        <item x="218"/>
        <item x="281"/>
        <item x="282"/>
        <item x="240"/>
        <item x="61"/>
        <item x="359"/>
        <item x="373"/>
        <item x="62"/>
        <item x="198"/>
        <item x="137"/>
        <item x="171"/>
        <item x="324"/>
        <item x="401"/>
        <item x="161"/>
        <item x="389"/>
        <item x="68"/>
        <item x="391"/>
        <item x="380"/>
        <item x="408"/>
        <item x="242"/>
        <item x="193"/>
        <item x="394"/>
        <item x="4"/>
        <item x="280"/>
        <item x="309"/>
        <item x="201"/>
        <item x="109"/>
        <item x="53"/>
        <item x="360"/>
        <item x="228"/>
        <item x="179"/>
        <item x="146"/>
        <item x="69"/>
        <item x="84"/>
        <item x="199"/>
        <item x="289"/>
        <item x="246"/>
        <item x="245"/>
        <item x="247"/>
        <item x="248"/>
        <item x="288"/>
        <item x="229"/>
        <item x="343"/>
        <item x="80"/>
        <item x="331"/>
        <item x="185"/>
        <item x="28"/>
        <item x="267"/>
        <item x="266"/>
        <item x="285"/>
        <item x="211"/>
        <item x="212"/>
        <item x="213"/>
        <item x="215"/>
        <item x="217"/>
        <item x="159"/>
        <item x="56"/>
        <item x="78"/>
        <item x="234"/>
        <item x="236"/>
        <item x="235"/>
        <item x="305"/>
        <item x="98"/>
        <item x="75"/>
        <item x="74"/>
        <item x="194"/>
        <item x="336"/>
        <item x="383"/>
        <item x="303"/>
        <item x="126"/>
        <item x="377"/>
        <item x="162"/>
        <item x="172"/>
        <item x="163"/>
        <item x="96"/>
        <item x="379"/>
        <item x="46"/>
        <item x="388"/>
        <item x="277"/>
        <item x="214"/>
        <item x="244"/>
        <item x="11"/>
        <item x="335"/>
        <item x="251"/>
        <item x="390"/>
        <item x="300"/>
        <item x="338"/>
        <item x="42"/>
        <item x="102"/>
        <item x="100"/>
        <item x="291"/>
        <item x="81"/>
        <item x="381"/>
        <item x="82"/>
        <item x="89"/>
        <item x="5"/>
        <item x="326"/>
        <item x="210"/>
        <item x="339"/>
        <item x="99"/>
        <item x="178"/>
        <item x="92"/>
        <item x="274"/>
        <item x="208"/>
        <item x="3"/>
        <item x="184"/>
        <item x="143"/>
        <item x="306"/>
        <item x="139"/>
        <item x="135"/>
        <item x="160"/>
        <item x="250"/>
        <item x="297"/>
        <item x="310"/>
        <item x="205"/>
        <item x="293"/>
        <item x="95"/>
        <item x="405"/>
        <item x="399"/>
        <item x="164"/>
        <item x="14"/>
        <item x="398"/>
        <item x="63"/>
        <item x="314"/>
        <item x="168"/>
        <item x="181"/>
        <item x="349"/>
        <item x="340"/>
        <item x="301"/>
        <item x="123"/>
        <item x="180"/>
        <item x="43"/>
        <item x="262"/>
        <item x="263"/>
        <item x="258"/>
        <item x="136"/>
        <item x="111"/>
        <item x="221"/>
        <item x="265"/>
        <item x="367"/>
        <item x="195"/>
        <item x="275"/>
        <item x="273"/>
        <item x="268"/>
        <item x="125"/>
        <item x="152"/>
        <item x="153"/>
        <item x="154"/>
        <item x="155"/>
        <item x="156"/>
        <item x="7"/>
        <item x="176"/>
        <item x="252"/>
        <item x="113"/>
        <item x="112"/>
        <item x="182"/>
        <item x="131"/>
        <item x="127"/>
        <item x="114"/>
        <item x="302"/>
        <item x="64"/>
        <item x="22"/>
        <item x="384"/>
        <item x="382"/>
        <item x="54"/>
        <item x="404"/>
        <item x="115"/>
        <item x="196"/>
        <item x="397"/>
        <item x="138"/>
        <item x="261"/>
        <item x="318"/>
        <item x="106"/>
        <item x="117"/>
        <item x="249"/>
        <item x="85"/>
        <item x="119"/>
        <item x="350"/>
        <item x="386"/>
        <item x="387"/>
        <item x="148"/>
        <item x="40"/>
        <item x="177"/>
        <item x="284"/>
        <item x="101"/>
        <item x="355"/>
        <item x="254"/>
        <item x="108"/>
        <item x="363"/>
        <item x="225"/>
        <item x="93"/>
        <item x="169"/>
        <item x="187"/>
        <item x="357"/>
        <item x="358"/>
        <item x="272"/>
        <item x="361"/>
        <item x="116"/>
        <item x="321"/>
        <item x="347"/>
        <item x="67"/>
        <item x="264"/>
        <item x="124"/>
        <item x="0"/>
        <item x="31"/>
        <item x="278"/>
        <item x="71"/>
        <item x="72"/>
        <item x="346"/>
        <item x="133"/>
        <item x="369"/>
        <item x="410"/>
        <item t="default"/>
      </items>
    </pivotField>
    <pivotField axis="axisRow" showAll="0">
      <items count="255">
        <item x="146"/>
        <item x="67"/>
        <item x="230"/>
        <item x="1"/>
        <item x="247"/>
        <item x="71"/>
        <item x="167"/>
        <item x="162"/>
        <item x="119"/>
        <item x="2"/>
        <item x="44"/>
        <item x="4"/>
        <item x="77"/>
        <item x="10"/>
        <item x="148"/>
        <item x="252"/>
        <item x="174"/>
        <item x="43"/>
        <item x="229"/>
        <item x="239"/>
        <item x="203"/>
        <item x="154"/>
        <item x="206"/>
        <item x="6"/>
        <item x="5"/>
        <item x="7"/>
        <item x="184"/>
        <item x="211"/>
        <item x="114"/>
        <item x="104"/>
        <item x="12"/>
        <item x="11"/>
        <item x="164"/>
        <item x="181"/>
        <item x="107"/>
        <item x="127"/>
        <item x="128"/>
        <item x="13"/>
        <item x="166"/>
        <item x="8"/>
        <item x="17"/>
        <item x="29"/>
        <item x="31"/>
        <item x="32"/>
        <item x="48"/>
        <item x="160"/>
        <item x="123"/>
        <item x="129"/>
        <item x="15"/>
        <item x="198"/>
        <item x="191"/>
        <item x="218"/>
        <item x="16"/>
        <item x="117"/>
        <item x="79"/>
        <item x="19"/>
        <item x="20"/>
        <item x="115"/>
        <item x="116"/>
        <item x="176"/>
        <item x="138"/>
        <item x="101"/>
        <item x="118"/>
        <item x="108"/>
        <item x="195"/>
        <item x="88"/>
        <item x="152"/>
        <item x="112"/>
        <item x="175"/>
        <item x="21"/>
        <item x="106"/>
        <item x="75"/>
        <item x="18"/>
        <item x="219"/>
        <item x="22"/>
        <item x="23"/>
        <item x="183"/>
        <item x="171"/>
        <item x="214"/>
        <item x="25"/>
        <item x="217"/>
        <item x="193"/>
        <item x="216"/>
        <item x="26"/>
        <item x="84"/>
        <item x="85"/>
        <item x="97"/>
        <item x="24"/>
        <item x="165"/>
        <item x="27"/>
        <item x="199"/>
        <item x="134"/>
        <item x="28"/>
        <item x="231"/>
        <item x="30"/>
        <item x="179"/>
        <item x="180"/>
        <item x="33"/>
        <item x="34"/>
        <item x="135"/>
        <item x="111"/>
        <item x="157"/>
        <item x="3"/>
        <item x="245"/>
        <item x="133"/>
        <item x="196"/>
        <item x="143"/>
        <item x="95"/>
        <item x="93"/>
        <item x="73"/>
        <item x="35"/>
        <item x="80"/>
        <item x="83"/>
        <item x="200"/>
        <item x="188"/>
        <item x="250"/>
        <item x="81"/>
        <item x="78"/>
        <item x="207"/>
        <item x="243"/>
        <item x="120"/>
        <item x="236"/>
        <item x="238"/>
        <item x="87"/>
        <item x="246"/>
        <item x="235"/>
        <item x="125"/>
        <item x="221"/>
        <item x="136"/>
        <item x="137"/>
        <item x="168"/>
        <item x="169"/>
        <item x="185"/>
        <item x="37"/>
        <item x="109"/>
        <item x="124"/>
        <item x="89"/>
        <item x="190"/>
        <item x="244"/>
        <item x="92"/>
        <item x="232"/>
        <item x="38"/>
        <item x="234"/>
        <item x="224"/>
        <item x="251"/>
        <item x="237"/>
        <item x="177"/>
        <item x="153"/>
        <item x="150"/>
        <item x="205"/>
        <item x="110"/>
        <item x="189"/>
        <item x="99"/>
        <item x="98"/>
        <item x="158"/>
        <item x="39"/>
        <item x="159"/>
        <item x="197"/>
        <item x="187"/>
        <item x="103"/>
        <item x="40"/>
        <item x="156"/>
        <item x="90"/>
        <item x="36"/>
        <item x="149"/>
        <item x="121"/>
        <item x="161"/>
        <item x="222"/>
        <item x="41"/>
        <item x="42"/>
        <item x="155"/>
        <item x="226"/>
        <item x="202"/>
        <item x="227"/>
        <item x="194"/>
        <item x="173"/>
        <item x="223"/>
        <item x="141"/>
        <item x="140"/>
        <item x="45"/>
        <item x="201"/>
        <item x="131"/>
        <item x="233"/>
        <item x="204"/>
        <item x="46"/>
        <item x="225"/>
        <item x="47"/>
        <item x="192"/>
        <item x="113"/>
        <item x="49"/>
        <item x="102"/>
        <item x="91"/>
        <item x="178"/>
        <item x="163"/>
        <item x="50"/>
        <item x="52"/>
        <item x="51"/>
        <item x="242"/>
        <item x="248"/>
        <item x="94"/>
        <item x="249"/>
        <item x="241"/>
        <item x="182"/>
        <item x="100"/>
        <item x="208"/>
        <item x="212"/>
        <item x="53"/>
        <item x="54"/>
        <item x="55"/>
        <item x="56"/>
        <item x="57"/>
        <item x="58"/>
        <item x="139"/>
        <item x="68"/>
        <item x="147"/>
        <item x="145"/>
        <item x="142"/>
        <item x="170"/>
        <item x="70"/>
        <item x="82"/>
        <item x="126"/>
        <item x="215"/>
        <item x="60"/>
        <item x="59"/>
        <item x="9"/>
        <item x="151"/>
        <item x="72"/>
        <item x="132"/>
        <item x="172"/>
        <item x="14"/>
        <item x="228"/>
        <item x="61"/>
        <item x="62"/>
        <item x="240"/>
        <item x="186"/>
        <item x="130"/>
        <item x="122"/>
        <item x="64"/>
        <item x="76"/>
        <item x="65"/>
        <item x="220"/>
        <item x="63"/>
        <item x="74"/>
        <item x="66"/>
        <item x="213"/>
        <item x="209"/>
        <item x="105"/>
        <item x="144"/>
        <item x="210"/>
        <item x="69"/>
        <item x="96"/>
        <item x="0"/>
        <item x="86"/>
        <item x="253"/>
        <item t="default"/>
      </items>
    </pivotField>
    <pivotField showAll="0">
      <items count="256">
        <item x="2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Items count="1">
    <i/>
  </colItems>
  <dataFields count="1">
    <dataField name="Sum of Install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67" firstHeaderRow="1" firstDataRow="2" firstDataCol="1"/>
  <pivotFields count="8">
    <pivotField showAll="0"/>
    <pivotField showAll="0"/>
    <pivotField axis="axisRow" showAll="0">
      <items count="163">
        <item x="47"/>
        <item x="145"/>
        <item x="1"/>
        <item x="105"/>
        <item x="2"/>
        <item x="31"/>
        <item x="54"/>
        <item x="8"/>
        <item x="160"/>
        <item x="110"/>
        <item x="30"/>
        <item x="153"/>
        <item x="100"/>
        <item x="5"/>
        <item x="4"/>
        <item x="6"/>
        <item x="114"/>
        <item x="133"/>
        <item x="79"/>
        <item x="70"/>
        <item x="10"/>
        <item x="9"/>
        <item x="103"/>
        <item x="113"/>
        <item x="72"/>
        <item x="87"/>
        <item x="88"/>
        <item x="11"/>
        <item x="104"/>
        <item x="7"/>
        <item x="14"/>
        <item x="23"/>
        <item x="24"/>
        <item x="33"/>
        <item x="84"/>
        <item x="89"/>
        <item x="12"/>
        <item x="138"/>
        <item x="13"/>
        <item x="55"/>
        <item x="15"/>
        <item x="16"/>
        <item x="80"/>
        <item x="94"/>
        <item x="81"/>
        <item x="73"/>
        <item x="124"/>
        <item x="77"/>
        <item x="17"/>
        <item x="71"/>
        <item x="18"/>
        <item x="19"/>
        <item x="109"/>
        <item x="135"/>
        <item x="137"/>
        <item x="122"/>
        <item x="136"/>
        <item x="21"/>
        <item x="60"/>
        <item x="61"/>
        <item x="20"/>
        <item x="22"/>
        <item x="127"/>
        <item x="111"/>
        <item x="112"/>
        <item x="25"/>
        <item x="91"/>
        <item x="76"/>
        <item x="3"/>
        <item x="90"/>
        <item x="125"/>
        <item x="65"/>
        <item x="52"/>
        <item x="56"/>
        <item x="59"/>
        <item x="128"/>
        <item x="118"/>
        <item x="158"/>
        <item x="57"/>
        <item x="131"/>
        <item x="82"/>
        <item x="150"/>
        <item x="152"/>
        <item x="62"/>
        <item x="149"/>
        <item x="86"/>
        <item x="92"/>
        <item x="93"/>
        <item x="106"/>
        <item x="107"/>
        <item x="115"/>
        <item x="27"/>
        <item x="74"/>
        <item x="85"/>
        <item x="120"/>
        <item x="156"/>
        <item x="64"/>
        <item x="146"/>
        <item x="28"/>
        <item x="148"/>
        <item x="141"/>
        <item x="159"/>
        <item x="151"/>
        <item x="99"/>
        <item x="98"/>
        <item x="130"/>
        <item x="75"/>
        <item x="119"/>
        <item x="67"/>
        <item x="66"/>
        <item x="126"/>
        <item x="117"/>
        <item x="69"/>
        <item x="29"/>
        <item x="63"/>
        <item x="26"/>
        <item x="83"/>
        <item x="140"/>
        <item x="101"/>
        <item x="143"/>
        <item x="123"/>
        <item x="97"/>
        <item x="96"/>
        <item x="32"/>
        <item x="147"/>
        <item x="129"/>
        <item x="142"/>
        <item x="121"/>
        <item x="78"/>
        <item x="34"/>
        <item x="68"/>
        <item x="102"/>
        <item x="36"/>
        <item x="35"/>
        <item x="155"/>
        <item x="157"/>
        <item x="37"/>
        <item x="38"/>
        <item x="39"/>
        <item x="40"/>
        <item x="41"/>
        <item x="95"/>
        <item x="48"/>
        <item x="108"/>
        <item x="50"/>
        <item x="58"/>
        <item x="43"/>
        <item x="42"/>
        <item x="51"/>
        <item x="144"/>
        <item x="44"/>
        <item x="154"/>
        <item x="116"/>
        <item x="45"/>
        <item x="46"/>
        <item x="139"/>
        <item x="53"/>
        <item x="134"/>
        <item x="132"/>
        <item x="49"/>
        <item x="0"/>
        <item x="161"/>
        <item t="default"/>
      </items>
    </pivotField>
    <pivotField showAll="0"/>
    <pivotField showAll="0"/>
    <pivotField showAll="0"/>
    <pivotField axis="axisCol" showAll="0">
      <items count="11">
        <item x="2"/>
        <item x="1"/>
        <item x="6"/>
        <item x="5"/>
        <item x="0"/>
        <item x="8"/>
        <item x="3"/>
        <item x="7"/>
        <item x="4"/>
        <item x="9"/>
        <item t="default"/>
      </items>
    </pivotField>
    <pivotField dataField="1" showAll="0">
      <items count="230">
        <item x="228"/>
        <item x="6"/>
        <item x="123"/>
        <item x="35"/>
        <item x="7"/>
        <item x="211"/>
        <item x="210"/>
        <item x="171"/>
        <item x="5"/>
        <item x="212"/>
        <item x="68"/>
        <item x="44"/>
        <item x="41"/>
        <item x="14"/>
        <item x="145"/>
        <item x="111"/>
        <item x="45"/>
        <item x="190"/>
        <item x="43"/>
        <item x="42"/>
        <item x="176"/>
        <item x="181"/>
        <item x="182"/>
        <item x="115"/>
        <item x="148"/>
        <item x="112"/>
        <item x="157"/>
        <item x="77"/>
        <item x="206"/>
        <item x="124"/>
        <item x="98"/>
        <item x="141"/>
        <item x="109"/>
        <item x="184"/>
        <item x="189"/>
        <item x="46"/>
        <item x="193"/>
        <item x="38"/>
        <item x="180"/>
        <item x="4"/>
        <item x="151"/>
        <item x="79"/>
        <item x="57"/>
        <item x="90"/>
        <item x="214"/>
        <item x="202"/>
        <item x="130"/>
        <item x="147"/>
        <item x="80"/>
        <item x="37"/>
        <item x="101"/>
        <item x="113"/>
        <item x="183"/>
        <item x="117"/>
        <item x="150"/>
        <item x="13"/>
        <item x="222"/>
        <item x="198"/>
        <item x="197"/>
        <item x="81"/>
        <item x="201"/>
        <item x="87"/>
        <item x="89"/>
        <item x="105"/>
        <item x="199"/>
        <item x="209"/>
        <item x="70"/>
        <item x="146"/>
        <item x="174"/>
        <item x="215"/>
        <item x="186"/>
        <item x="143"/>
        <item x="100"/>
        <item x="88"/>
        <item x="102"/>
        <item x="92"/>
        <item x="122"/>
        <item x="29"/>
        <item x="153"/>
        <item x="166"/>
        <item x="217"/>
        <item x="218"/>
        <item x="58"/>
        <item x="162"/>
        <item x="213"/>
        <item x="72"/>
        <item x="175"/>
        <item x="225"/>
        <item x="144"/>
        <item x="60"/>
        <item x="155"/>
        <item x="220"/>
        <item x="56"/>
        <item x="55"/>
        <item x="192"/>
        <item x="156"/>
        <item x="15"/>
        <item x="185"/>
        <item x="154"/>
        <item x="188"/>
        <item x="149"/>
        <item x="161"/>
        <item x="158"/>
        <item x="74"/>
        <item x="165"/>
        <item x="75"/>
        <item x="221"/>
        <item x="22"/>
        <item x="59"/>
        <item x="159"/>
        <item x="62"/>
        <item x="54"/>
        <item x="91"/>
        <item x="187"/>
        <item x="216"/>
        <item x="224"/>
        <item x="114"/>
        <item x="51"/>
        <item x="136"/>
        <item x="196"/>
        <item x="172"/>
        <item x="160"/>
        <item x="76"/>
        <item x="152"/>
        <item x="23"/>
        <item x="106"/>
        <item x="116"/>
        <item x="71"/>
        <item x="78"/>
        <item x="31"/>
        <item x="11"/>
        <item x="164"/>
        <item x="194"/>
        <item x="191"/>
        <item x="104"/>
        <item x="33"/>
        <item x="1"/>
        <item x="168"/>
        <item x="208"/>
        <item x="140"/>
        <item x="103"/>
        <item x="177"/>
        <item x="207"/>
        <item x="53"/>
        <item x="30"/>
        <item x="69"/>
        <item x="25"/>
        <item x="223"/>
        <item x="200"/>
        <item x="36"/>
        <item x="39"/>
        <item x="134"/>
        <item x="96"/>
        <item x="83"/>
        <item x="24"/>
        <item x="97"/>
        <item x="142"/>
        <item x="133"/>
        <item x="128"/>
        <item x="170"/>
        <item x="18"/>
        <item x="95"/>
        <item x="48"/>
        <item x="66"/>
        <item x="169"/>
        <item x="20"/>
        <item x="10"/>
        <item x="50"/>
        <item x="99"/>
        <item x="167"/>
        <item x="47"/>
        <item x="132"/>
        <item x="126"/>
        <item x="129"/>
        <item x="9"/>
        <item x="195"/>
        <item x="32"/>
        <item x="3"/>
        <item x="135"/>
        <item x="61"/>
        <item x="107"/>
        <item x="110"/>
        <item x="0"/>
        <item x="17"/>
        <item x="179"/>
        <item x="127"/>
        <item x="40"/>
        <item x="94"/>
        <item x="219"/>
        <item x="73"/>
        <item x="63"/>
        <item x="163"/>
        <item x="19"/>
        <item x="131"/>
        <item x="2"/>
        <item x="16"/>
        <item x="85"/>
        <item x="86"/>
        <item x="67"/>
        <item x="8"/>
        <item x="125"/>
        <item x="34"/>
        <item x="84"/>
        <item x="108"/>
        <item x="173"/>
        <item x="203"/>
        <item x="82"/>
        <item x="64"/>
        <item x="204"/>
        <item x="21"/>
        <item x="120"/>
        <item x="28"/>
        <item x="27"/>
        <item x="12"/>
        <item x="26"/>
        <item x="65"/>
        <item x="119"/>
        <item x="178"/>
        <item x="49"/>
        <item x="52"/>
        <item x="139"/>
        <item x="118"/>
        <item x="205"/>
        <item x="138"/>
        <item x="137"/>
        <item x="93"/>
        <item x="121"/>
        <item x="227"/>
        <item x="226"/>
        <item t="default"/>
      </items>
    </pivotField>
  </pivotFields>
  <rowFields count="1">
    <field x="2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Install_MW" fld="7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85C5-18D5-4072-9227-CE4C630406FA}">
  <dimension ref="A1:C33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987</v>
      </c>
      <c r="B1" t="s">
        <v>992</v>
      </c>
      <c r="C1" t="s">
        <v>991</v>
      </c>
    </row>
    <row r="2" spans="1:3" x14ac:dyDescent="0.25">
      <c r="A2">
        <v>0</v>
      </c>
      <c r="B2" s="41">
        <v>0</v>
      </c>
      <c r="C2">
        <v>0</v>
      </c>
    </row>
    <row r="3" spans="1:3" x14ac:dyDescent="0.25">
      <c r="A3">
        <v>100</v>
      </c>
      <c r="B3" s="41">
        <v>0.3675889328063241</v>
      </c>
      <c r="C3">
        <v>1.7523096306421772E-2</v>
      </c>
    </row>
    <row r="4" spans="1:3" x14ac:dyDescent="0.25">
      <c r="A4">
        <v>200</v>
      </c>
      <c r="B4" s="41">
        <v>0.5731225296442688</v>
      </c>
      <c r="C4">
        <v>6.1551935550104991E-2</v>
      </c>
    </row>
    <row r="5" spans="1:3" x14ac:dyDescent="0.25">
      <c r="A5">
        <v>300</v>
      </c>
      <c r="B5" s="41">
        <v>0.68774703557312256</v>
      </c>
      <c r="C5">
        <v>0.12190138224955763</v>
      </c>
    </row>
    <row r="6" spans="1:3" x14ac:dyDescent="0.25">
      <c r="A6">
        <v>400</v>
      </c>
      <c r="B6" s="41">
        <v>0.72332015810276684</v>
      </c>
      <c r="C6">
        <v>0.1912078645890011</v>
      </c>
    </row>
    <row r="7" spans="1:3" x14ac:dyDescent="0.25">
      <c r="A7">
        <v>500</v>
      </c>
      <c r="B7" s="41">
        <v>0.76284584980237158</v>
      </c>
      <c r="C7">
        <v>0.26424111765711522</v>
      </c>
    </row>
    <row r="8" spans="1:3" x14ac:dyDescent="0.25">
      <c r="A8">
        <v>600</v>
      </c>
      <c r="B8" s="41">
        <v>0.81027667984189722</v>
      </c>
      <c r="C8">
        <v>0.33737273379315535</v>
      </c>
    </row>
    <row r="9" spans="1:3" x14ac:dyDescent="0.25">
      <c r="A9">
        <v>700</v>
      </c>
      <c r="B9" s="41">
        <v>0.83794466403162049</v>
      </c>
      <c r="C9">
        <v>0.40816728654014456</v>
      </c>
    </row>
    <row r="10" spans="1:3" x14ac:dyDescent="0.25">
      <c r="A10">
        <v>800</v>
      </c>
      <c r="B10" s="41">
        <v>0.84980237154150196</v>
      </c>
      <c r="C10">
        <v>0.47506905321389603</v>
      </c>
    </row>
    <row r="11" spans="1:3" x14ac:dyDescent="0.25">
      <c r="A11">
        <v>900</v>
      </c>
      <c r="B11" s="41">
        <v>0.87747035573122523</v>
      </c>
      <c r="C11">
        <v>0.53716311297955777</v>
      </c>
    </row>
    <row r="12" spans="1:3" x14ac:dyDescent="0.25">
      <c r="A12">
        <v>1000</v>
      </c>
      <c r="B12" s="41">
        <v>0.9051383399209485</v>
      </c>
      <c r="C12">
        <v>0.59399415029016189</v>
      </c>
    </row>
    <row r="13" spans="1:3" x14ac:dyDescent="0.25">
      <c r="A13">
        <v>1100</v>
      </c>
      <c r="B13" s="41">
        <v>0.92094861660079042</v>
      </c>
      <c r="C13">
        <v>0.64542989324053157</v>
      </c>
    </row>
    <row r="14" spans="1:3" x14ac:dyDescent="0.25">
      <c r="A14">
        <v>1200</v>
      </c>
      <c r="B14" s="41">
        <v>0.94071146245059278</v>
      </c>
      <c r="C14">
        <v>0.69155895881599749</v>
      </c>
    </row>
    <row r="15" spans="1:3" x14ac:dyDescent="0.25">
      <c r="A15">
        <v>1300</v>
      </c>
      <c r="B15" s="41">
        <v>0.94071146245059278</v>
      </c>
      <c r="C15">
        <v>0.73261511842839799</v>
      </c>
    </row>
    <row r="16" spans="1:3" x14ac:dyDescent="0.25">
      <c r="A16">
        <v>1400</v>
      </c>
      <c r="B16" s="41">
        <v>0.94071146245059278</v>
      </c>
      <c r="C16">
        <v>0.76892176202417173</v>
      </c>
    </row>
    <row r="17" spans="1:3" x14ac:dyDescent="0.25">
      <c r="A17">
        <v>1500</v>
      </c>
      <c r="B17" s="41">
        <v>0.94071146245059278</v>
      </c>
      <c r="C17">
        <v>0.80085172652854419</v>
      </c>
    </row>
    <row r="18" spans="1:3" x14ac:dyDescent="0.25">
      <c r="A18">
        <v>1600</v>
      </c>
      <c r="B18" s="41">
        <v>0.94466403162055324</v>
      </c>
      <c r="C18">
        <v>0.82879874329086189</v>
      </c>
    </row>
    <row r="19" spans="1:3" x14ac:dyDescent="0.25">
      <c r="A19">
        <v>1700</v>
      </c>
      <c r="B19" s="41">
        <v>0.95256916996047414</v>
      </c>
      <c r="C19">
        <v>0.85315761217456521</v>
      </c>
    </row>
    <row r="20" spans="1:3" x14ac:dyDescent="0.25">
      <c r="A20">
        <v>1800</v>
      </c>
      <c r="B20" s="41">
        <v>0.96047430830039504</v>
      </c>
      <c r="C20">
        <v>0.87431087674245422</v>
      </c>
    </row>
    <row r="21" spans="1:3" x14ac:dyDescent="0.25">
      <c r="A21">
        <v>1900</v>
      </c>
      <c r="B21" s="41">
        <v>0.96047430830039504</v>
      </c>
      <c r="C21">
        <v>0.89262029509040519</v>
      </c>
    </row>
    <row r="22" spans="1:3" x14ac:dyDescent="0.25">
      <c r="A22">
        <v>2000</v>
      </c>
      <c r="B22" s="41">
        <v>0.96047430830039504</v>
      </c>
      <c r="C22">
        <v>0.90842180555632912</v>
      </c>
    </row>
    <row r="23" spans="1:3" x14ac:dyDescent="0.25">
      <c r="A23">
        <v>2100</v>
      </c>
      <c r="B23" s="41">
        <v>0.96442687747035549</v>
      </c>
      <c r="C23">
        <v>0.92202300053351594</v>
      </c>
    </row>
    <row r="24" spans="1:3" x14ac:dyDescent="0.25">
      <c r="A24">
        <v>2200</v>
      </c>
      <c r="B24" s="41">
        <v>0.96837944664031594</v>
      </c>
      <c r="C24">
        <v>0.93370236452343047</v>
      </c>
    </row>
    <row r="25" spans="1:3" x14ac:dyDescent="0.25">
      <c r="A25">
        <v>2300</v>
      </c>
      <c r="B25" s="41">
        <v>0.96837944664031594</v>
      </c>
      <c r="C25">
        <v>0.94370971983005192</v>
      </c>
    </row>
    <row r="26" spans="1:3" x14ac:dyDescent="0.25">
      <c r="A26">
        <v>2400</v>
      </c>
      <c r="B26" s="41">
        <v>0.96837944664031594</v>
      </c>
      <c r="C26">
        <v>0.95226746711568389</v>
      </c>
    </row>
    <row r="27" spans="1:3" x14ac:dyDescent="0.25">
      <c r="A27">
        <v>2500</v>
      </c>
      <c r="B27" s="41">
        <v>0.96837944664031594</v>
      </c>
      <c r="C27">
        <v>0.95957231800548715</v>
      </c>
    </row>
    <row r="28" spans="1:3" x14ac:dyDescent="0.25">
      <c r="A28">
        <v>2600</v>
      </c>
      <c r="B28" s="41">
        <v>0.96837944664031594</v>
      </c>
      <c r="C28">
        <v>0.96579730059128321</v>
      </c>
    </row>
    <row r="29" spans="1:3" x14ac:dyDescent="0.25">
      <c r="A29">
        <v>2700</v>
      </c>
      <c r="B29" s="41">
        <v>0.96837944664031594</v>
      </c>
      <c r="C29">
        <v>0.97109388196727897</v>
      </c>
    </row>
    <row r="30" spans="1:3" x14ac:dyDescent="0.25">
      <c r="A30">
        <v>2800</v>
      </c>
      <c r="B30" s="41">
        <v>0.9723320158102764</v>
      </c>
      <c r="C30">
        <v>0.97559409947121267</v>
      </c>
    </row>
    <row r="31" spans="1:3" x14ac:dyDescent="0.25">
      <c r="A31">
        <v>2900</v>
      </c>
      <c r="B31" s="41">
        <v>0.9723320158102764</v>
      </c>
      <c r="C31">
        <v>0.97941262773144444</v>
      </c>
    </row>
    <row r="32" spans="1:3" x14ac:dyDescent="0.25">
      <c r="A32">
        <v>3000</v>
      </c>
      <c r="B32" s="41">
        <v>0.9723320158102764</v>
      </c>
      <c r="C32">
        <v>0.98264873476333547</v>
      </c>
    </row>
    <row r="33" spans="1:3" x14ac:dyDescent="0.25">
      <c r="A33">
        <v>10000</v>
      </c>
      <c r="B33" s="41">
        <v>0.99999999999999967</v>
      </c>
      <c r="C33">
        <v>0.99999995671577391</v>
      </c>
    </row>
  </sheetData>
  <sortState xmlns:xlrd2="http://schemas.microsoft.com/office/spreadsheetml/2017/richdata2" ref="C2:C32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D3F1-7D48-4F40-A5AD-31770424BD08}">
  <dimension ref="A1:Q258"/>
  <sheetViews>
    <sheetView tabSelected="1" workbookViewId="0">
      <selection activeCell="Q11" sqref="Q11"/>
    </sheetView>
  </sheetViews>
  <sheetFormatPr defaultRowHeight="15" x14ac:dyDescent="0.25"/>
  <cols>
    <col min="1" max="1" width="41.85546875" bestFit="1" customWidth="1"/>
    <col min="2" max="2" width="18.140625" bestFit="1" customWidth="1"/>
    <col min="5" max="5" width="9.140625" style="1"/>
    <col min="6" max="6" width="12" style="42" bestFit="1" customWidth="1"/>
    <col min="7" max="7" width="14.85546875" style="42" bestFit="1" customWidth="1"/>
    <col min="8" max="8" width="12" style="42" bestFit="1" customWidth="1"/>
    <col min="9" max="9" width="12" bestFit="1" customWidth="1"/>
    <col min="10" max="10" width="3.28515625" customWidth="1"/>
    <col min="11" max="12" width="0" hidden="1" customWidth="1"/>
    <col min="13" max="13" width="16.5703125" style="41" hidden="1" customWidth="1"/>
    <col min="14" max="14" width="16.5703125" style="41" customWidth="1"/>
    <col min="16" max="16" width="14.85546875" style="42" bestFit="1" customWidth="1"/>
    <col min="17" max="17" width="16.5703125" style="41" customWidth="1"/>
  </cols>
  <sheetData>
    <row r="1" spans="1:17" x14ac:dyDescent="0.25">
      <c r="E1" s="1" t="s">
        <v>986</v>
      </c>
    </row>
    <row r="2" spans="1:17" ht="15.75" thickBot="1" x14ac:dyDescent="0.3">
      <c r="E2" s="1">
        <f>MAX(E4:E256)</f>
        <v>10566.8</v>
      </c>
    </row>
    <row r="3" spans="1:17" x14ac:dyDescent="0.25">
      <c r="A3" s="30" t="s">
        <v>981</v>
      </c>
      <c r="B3" t="s">
        <v>984</v>
      </c>
      <c r="D3" t="s">
        <v>981</v>
      </c>
      <c r="E3" s="1" t="s">
        <v>984</v>
      </c>
      <c r="F3" s="42" t="s">
        <v>991</v>
      </c>
      <c r="G3" s="43" t="s">
        <v>993</v>
      </c>
      <c r="H3" s="42" t="s">
        <v>994</v>
      </c>
      <c r="I3" t="s">
        <v>996</v>
      </c>
      <c r="K3" s="40" t="s">
        <v>987</v>
      </c>
      <c r="L3" s="40" t="s">
        <v>989</v>
      </c>
      <c r="M3" s="41" t="s">
        <v>990</v>
      </c>
      <c r="N3" s="41" t="s">
        <v>995</v>
      </c>
      <c r="O3" t="s">
        <v>987</v>
      </c>
      <c r="P3" s="43" t="s">
        <v>993</v>
      </c>
      <c r="Q3" s="41" t="s">
        <v>995</v>
      </c>
    </row>
    <row r="4" spans="1:17" x14ac:dyDescent="0.25">
      <c r="A4" s="31" t="s">
        <v>751</v>
      </c>
      <c r="B4" s="32">
        <v>95.3</v>
      </c>
      <c r="D4" t="s">
        <v>751</v>
      </c>
      <c r="E4" s="1">
        <v>95.3</v>
      </c>
      <c r="F4" s="42">
        <f>_xlfn.GAMMA.DIST(O4/100,2,5,TRUE)</f>
        <v>0</v>
      </c>
      <c r="G4" s="42">
        <f>_xlfn.GAMMA.DIST($O4/100,1.3,3,TRUE)</f>
        <v>0</v>
      </c>
      <c r="H4" s="42">
        <f>_xlfn.GAMMA.DIST($O4/100,1.5,4,TRUE)</f>
        <v>0</v>
      </c>
      <c r="I4">
        <f>_xlfn.GAMMA.DIST($O4/100,1.1,2,TRUE)</f>
        <v>0</v>
      </c>
      <c r="K4" s="37">
        <v>0</v>
      </c>
      <c r="L4" s="38">
        <v>0</v>
      </c>
      <c r="M4" s="41">
        <f>L4/253</f>
        <v>0</v>
      </c>
      <c r="N4" s="41">
        <f>M4</f>
        <v>0</v>
      </c>
      <c r="O4">
        <v>0</v>
      </c>
      <c r="P4" s="42">
        <f>_xlfn.GAMMA.DIST($O4/100,1.3,3,TRUE)</f>
        <v>0</v>
      </c>
      <c r="Q4" s="41">
        <v>0</v>
      </c>
    </row>
    <row r="5" spans="1:17" x14ac:dyDescent="0.25">
      <c r="A5" s="31" t="s">
        <v>435</v>
      </c>
      <c r="B5" s="32">
        <v>523.29999999999995</v>
      </c>
      <c r="D5" t="s">
        <v>435</v>
      </c>
      <c r="E5" s="1">
        <v>523.29999999999995</v>
      </c>
      <c r="F5" s="42">
        <f>_xlfn.GAMMA.DIST(O5/100,2,5,TRUE)</f>
        <v>1.7523096306421772E-2</v>
      </c>
      <c r="G5" s="42">
        <f t="shared" ref="G5:G35" si="0">_xlfn.GAMMA.DIST($O5/100,1.3,3,TRUE)</f>
        <v>0.17090809821893685</v>
      </c>
      <c r="H5" s="42">
        <f>_xlfn.GAMMA.DIST($O5/100,1,3,TRUE)</f>
        <v>0.28346868942621073</v>
      </c>
      <c r="I5">
        <f t="shared" ref="I5:I35" si="1">_xlfn.GAMMA.DIST($O5/100,1.1,2,TRUE)</f>
        <v>0.34655022753363535</v>
      </c>
      <c r="K5" s="37">
        <v>100</v>
      </c>
      <c r="L5" s="38">
        <v>93</v>
      </c>
      <c r="M5" s="41">
        <f t="shared" ref="M5:M36" si="2">L5/253</f>
        <v>0.3675889328063241</v>
      </c>
      <c r="N5" s="41">
        <f>N4+M5</f>
        <v>0.3675889328063241</v>
      </c>
      <c r="O5">
        <v>100</v>
      </c>
      <c r="P5" s="42">
        <f t="shared" ref="P5:P35" si="3">_xlfn.GAMMA.DIST($O5/100,1.3,3,TRUE)</f>
        <v>0.17090809821893685</v>
      </c>
      <c r="Q5" s="41">
        <v>0.3675889328063241</v>
      </c>
    </row>
    <row r="6" spans="1:17" x14ac:dyDescent="0.25">
      <c r="A6" s="31" t="s">
        <v>860</v>
      </c>
      <c r="B6" s="32">
        <v>200</v>
      </c>
      <c r="D6" t="s">
        <v>860</v>
      </c>
      <c r="E6" s="1">
        <v>200</v>
      </c>
      <c r="F6" s="42">
        <f>_xlfn.GAMMA.DIST(O6/100,2,5,TRUE)</f>
        <v>6.1551935550104991E-2</v>
      </c>
      <c r="G6" s="42">
        <f t="shared" si="0"/>
        <v>0.35296563474983511</v>
      </c>
      <c r="H6" s="42">
        <f t="shared" ref="H6:H35" si="4">_xlfn.GAMMA.DIST($O6/100,1,3,TRUE)</f>
        <v>0.48658288096740798</v>
      </c>
      <c r="I6">
        <f t="shared" si="1"/>
        <v>0.5891809618706485</v>
      </c>
      <c r="K6" s="37">
        <v>200</v>
      </c>
      <c r="L6" s="38">
        <v>52</v>
      </c>
      <c r="M6" s="41">
        <f t="shared" si="2"/>
        <v>0.20553359683794467</v>
      </c>
      <c r="N6" s="41">
        <f t="shared" ref="N6:N34" si="5">N5+M6</f>
        <v>0.5731225296442688</v>
      </c>
      <c r="O6">
        <v>200</v>
      </c>
      <c r="P6" s="42">
        <f t="shared" si="3"/>
        <v>0.35296563474983511</v>
      </c>
      <c r="Q6" s="41">
        <v>0.5731225296442688</v>
      </c>
    </row>
    <row r="7" spans="1:17" x14ac:dyDescent="0.25">
      <c r="A7" s="31" t="s">
        <v>212</v>
      </c>
      <c r="B7" s="32">
        <v>312.2</v>
      </c>
      <c r="D7" t="s">
        <v>212</v>
      </c>
      <c r="E7" s="1">
        <v>312.2</v>
      </c>
      <c r="F7" s="42">
        <f>_xlfn.GAMMA.DIST(O7/100,2,5,TRUE)</f>
        <v>0.12190138224955763</v>
      </c>
      <c r="G7" s="42">
        <f t="shared" si="0"/>
        <v>0.50576724486726132</v>
      </c>
      <c r="H7" s="42">
        <f t="shared" si="4"/>
        <v>0.63212055882855767</v>
      </c>
      <c r="I7">
        <f t="shared" si="1"/>
        <v>0.74441039444563439</v>
      </c>
      <c r="K7" s="37">
        <v>300</v>
      </c>
      <c r="L7" s="38">
        <v>29</v>
      </c>
      <c r="M7" s="41">
        <f t="shared" si="2"/>
        <v>0.11462450592885376</v>
      </c>
      <c r="N7" s="41">
        <f t="shared" si="5"/>
        <v>0.68774703557312256</v>
      </c>
      <c r="O7">
        <v>300</v>
      </c>
      <c r="P7" s="42">
        <f t="shared" si="3"/>
        <v>0.50576724486726132</v>
      </c>
      <c r="Q7" s="41">
        <v>0.68774703557312256</v>
      </c>
    </row>
    <row r="8" spans="1:17" x14ac:dyDescent="0.25">
      <c r="A8" s="31" t="s">
        <v>974</v>
      </c>
      <c r="B8" s="32">
        <v>9.9</v>
      </c>
      <c r="D8" t="s">
        <v>974</v>
      </c>
      <c r="E8" s="1">
        <v>9.9</v>
      </c>
      <c r="F8" s="42">
        <f>_xlfn.GAMMA.DIST(O8/100,2,5,TRUE)</f>
        <v>0.1912078645890011</v>
      </c>
      <c r="G8" s="42">
        <f t="shared" si="0"/>
        <v>0.62708512097294811</v>
      </c>
      <c r="H8" s="42">
        <f t="shared" si="4"/>
        <v>0.73640286188427329</v>
      </c>
      <c r="I8">
        <f t="shared" si="1"/>
        <v>0.84186005131401764</v>
      </c>
      <c r="K8" s="37">
        <v>400</v>
      </c>
      <c r="L8" s="38">
        <v>9</v>
      </c>
      <c r="M8" s="41">
        <f t="shared" si="2"/>
        <v>3.5573122529644272E-2</v>
      </c>
      <c r="N8" s="41">
        <f t="shared" si="5"/>
        <v>0.72332015810276684</v>
      </c>
      <c r="O8">
        <v>400</v>
      </c>
      <c r="P8" s="42">
        <f t="shared" si="3"/>
        <v>0.62708512097294811</v>
      </c>
      <c r="Q8" s="41">
        <v>0.72332015810276684</v>
      </c>
    </row>
    <row r="9" spans="1:17" x14ac:dyDescent="0.25">
      <c r="A9" s="31" t="s">
        <v>269</v>
      </c>
      <c r="B9" s="32">
        <v>63.1</v>
      </c>
      <c r="D9" t="s">
        <v>269</v>
      </c>
      <c r="E9" s="1">
        <v>63.1</v>
      </c>
      <c r="F9" s="42">
        <f>_xlfn.GAMMA.DIST(O9/100,2,5,TRUE)</f>
        <v>0.26424111765711522</v>
      </c>
      <c r="G9" s="42">
        <f t="shared" si="0"/>
        <v>0.72089723293069019</v>
      </c>
      <c r="H9" s="42">
        <f t="shared" si="4"/>
        <v>0.81112439716243823</v>
      </c>
      <c r="I9">
        <f t="shared" si="1"/>
        <v>0.90249409937988423</v>
      </c>
      <c r="K9" s="37">
        <v>500</v>
      </c>
      <c r="L9" s="38">
        <v>10</v>
      </c>
      <c r="M9" s="41">
        <f t="shared" si="2"/>
        <v>3.9525691699604744E-2</v>
      </c>
      <c r="N9" s="41">
        <f t="shared" si="5"/>
        <v>0.76284584980237158</v>
      </c>
      <c r="O9">
        <v>500</v>
      </c>
      <c r="P9" s="42">
        <f t="shared" si="3"/>
        <v>0.72089723293069019</v>
      </c>
      <c r="Q9" s="41">
        <v>0.76284584980237158</v>
      </c>
    </row>
    <row r="10" spans="1:17" x14ac:dyDescent="0.25">
      <c r="A10" s="31" t="s">
        <v>613</v>
      </c>
      <c r="B10" s="32">
        <v>150</v>
      </c>
      <c r="D10" t="s">
        <v>613</v>
      </c>
      <c r="E10" s="1">
        <v>150</v>
      </c>
      <c r="F10" s="42">
        <f>_xlfn.GAMMA.DIST(O10/100,2,5,TRUE)</f>
        <v>0.33737273379315535</v>
      </c>
      <c r="G10" s="42">
        <f t="shared" si="0"/>
        <v>0.79232196549471645</v>
      </c>
      <c r="H10" s="42">
        <f t="shared" si="4"/>
        <v>0.8646647167633873</v>
      </c>
      <c r="I10">
        <f t="shared" si="1"/>
        <v>0.94002462071667248</v>
      </c>
      <c r="K10" s="37">
        <v>600</v>
      </c>
      <c r="L10" s="38">
        <v>12</v>
      </c>
      <c r="M10" s="41">
        <f t="shared" si="2"/>
        <v>4.7430830039525688E-2</v>
      </c>
      <c r="N10" s="41">
        <f t="shared" si="5"/>
        <v>0.81027667984189722</v>
      </c>
      <c r="O10">
        <v>600</v>
      </c>
      <c r="P10" s="42">
        <f t="shared" si="3"/>
        <v>0.79232196549471645</v>
      </c>
      <c r="Q10" s="41">
        <v>0.81027667984189722</v>
      </c>
    </row>
    <row r="11" spans="1:17" x14ac:dyDescent="0.25">
      <c r="A11" s="31" t="s">
        <v>696</v>
      </c>
      <c r="B11" s="32">
        <v>4.2</v>
      </c>
      <c r="D11" t="s">
        <v>696</v>
      </c>
      <c r="E11" s="1">
        <v>4.2</v>
      </c>
      <c r="F11" s="42">
        <f>_xlfn.GAMMA.DIST(O11/100,2,5,TRUE)</f>
        <v>0.40816728654014456</v>
      </c>
      <c r="G11" s="42">
        <f t="shared" si="0"/>
        <v>0.84614726485503677</v>
      </c>
      <c r="H11" s="42">
        <f t="shared" si="4"/>
        <v>0.9030280321355949</v>
      </c>
      <c r="I11">
        <f t="shared" si="1"/>
        <v>0.96317502320529402</v>
      </c>
      <c r="K11" s="37">
        <v>700</v>
      </c>
      <c r="L11" s="38">
        <v>7</v>
      </c>
      <c r="M11" s="41">
        <f t="shared" si="2"/>
        <v>2.766798418972332E-2</v>
      </c>
      <c r="N11" s="41">
        <f t="shared" si="5"/>
        <v>0.83794466403162049</v>
      </c>
      <c r="O11">
        <v>700</v>
      </c>
      <c r="P11" s="42">
        <f t="shared" si="3"/>
        <v>0.84614726485503677</v>
      </c>
      <c r="Q11" s="41">
        <v>0.83794466403162049</v>
      </c>
    </row>
    <row r="12" spans="1:17" x14ac:dyDescent="0.25">
      <c r="A12" s="31" t="s">
        <v>215</v>
      </c>
      <c r="B12" s="32">
        <v>52.1</v>
      </c>
      <c r="D12" t="s">
        <v>215</v>
      </c>
      <c r="E12" s="1">
        <v>52.1</v>
      </c>
      <c r="F12" s="42">
        <f>_xlfn.GAMMA.DIST(O12/100,2,5,TRUE)</f>
        <v>0.47506905321389603</v>
      </c>
      <c r="G12" s="42">
        <f t="shared" si="0"/>
        <v>0.88641552749660513</v>
      </c>
      <c r="H12" s="42">
        <f t="shared" si="4"/>
        <v>0.93051654877719847</v>
      </c>
      <c r="I12">
        <f t="shared" si="1"/>
        <v>0.97742036560183587</v>
      </c>
      <c r="K12" s="37">
        <v>800</v>
      </c>
      <c r="L12" s="38">
        <v>3</v>
      </c>
      <c r="M12" s="41">
        <f t="shared" si="2"/>
        <v>1.1857707509881422E-2</v>
      </c>
      <c r="N12" s="41">
        <f t="shared" si="5"/>
        <v>0.84980237154150196</v>
      </c>
      <c r="O12">
        <v>800</v>
      </c>
      <c r="P12" s="42">
        <f t="shared" si="3"/>
        <v>0.88641552749660513</v>
      </c>
      <c r="Q12" s="41">
        <v>0.84980237154150196</v>
      </c>
    </row>
    <row r="13" spans="1:17" x14ac:dyDescent="0.25">
      <c r="A13" s="31" t="s">
        <v>80</v>
      </c>
      <c r="B13" s="32">
        <v>1755</v>
      </c>
      <c r="D13" t="s">
        <v>80</v>
      </c>
      <c r="E13" s="1">
        <v>1755</v>
      </c>
      <c r="F13" s="42">
        <f>_xlfn.GAMMA.DIST(O13/100,2,5,TRUE)</f>
        <v>0.53716311297955777</v>
      </c>
      <c r="G13" s="42">
        <f t="shared" si="0"/>
        <v>0.91637797167653545</v>
      </c>
      <c r="H13" s="42">
        <f t="shared" si="4"/>
        <v>0.95021293163213605</v>
      </c>
      <c r="I13">
        <f t="shared" si="1"/>
        <v>0.98617012763829992</v>
      </c>
      <c r="K13" s="37">
        <v>900</v>
      </c>
      <c r="L13" s="38">
        <v>7</v>
      </c>
      <c r="M13" s="41">
        <f t="shared" si="2"/>
        <v>2.766798418972332E-2</v>
      </c>
      <c r="N13" s="41">
        <f t="shared" si="5"/>
        <v>0.87747035573122523</v>
      </c>
      <c r="O13">
        <v>900</v>
      </c>
      <c r="P13" s="42">
        <f t="shared" si="3"/>
        <v>0.91637797167653545</v>
      </c>
      <c r="Q13" s="41">
        <v>0.87747035573122523</v>
      </c>
    </row>
    <row r="14" spans="1:17" x14ac:dyDescent="0.25">
      <c r="A14" s="31" t="s">
        <v>526</v>
      </c>
      <c r="B14" s="32">
        <v>1136.7</v>
      </c>
      <c r="D14" t="s">
        <v>526</v>
      </c>
      <c r="E14" s="1">
        <v>1136.7</v>
      </c>
      <c r="F14" s="42">
        <f>_xlfn.GAMMA.DIST(O14/100,2,5,TRUE)</f>
        <v>0.59399415029016189</v>
      </c>
      <c r="G14" s="42">
        <f t="shared" si="0"/>
        <v>0.93857829000151771</v>
      </c>
      <c r="H14" s="42">
        <f t="shared" si="4"/>
        <v>0.96432600665274759</v>
      </c>
      <c r="I14">
        <f t="shared" si="1"/>
        <v>0.99153681598455257</v>
      </c>
      <c r="K14" s="37">
        <v>1000</v>
      </c>
      <c r="L14" s="38">
        <v>7</v>
      </c>
      <c r="M14" s="41">
        <f t="shared" si="2"/>
        <v>2.766798418972332E-2</v>
      </c>
      <c r="N14" s="41">
        <f t="shared" si="5"/>
        <v>0.9051383399209485</v>
      </c>
      <c r="O14">
        <v>1000</v>
      </c>
      <c r="P14" s="42">
        <f t="shared" si="3"/>
        <v>0.93857829000151771</v>
      </c>
      <c r="Q14" s="41">
        <v>0.9051383399209485</v>
      </c>
    </row>
    <row r="15" spans="1:17" x14ac:dyDescent="0.25">
      <c r="A15" s="31" t="s">
        <v>370</v>
      </c>
      <c r="B15" s="32">
        <v>92.7</v>
      </c>
      <c r="D15" t="s">
        <v>370</v>
      </c>
      <c r="E15" s="1">
        <v>92.7</v>
      </c>
      <c r="F15" s="42">
        <f>_xlfn.GAMMA.DIST(O15/100,2,5,TRUE)</f>
        <v>0.64542989324053157</v>
      </c>
      <c r="G15" s="42">
        <f t="shared" si="0"/>
        <v>0.95497203011465448</v>
      </c>
      <c r="H15" s="42">
        <f t="shared" si="4"/>
        <v>0.97443846679349255</v>
      </c>
      <c r="I15">
        <f t="shared" si="1"/>
        <v>0.99482478039747568</v>
      </c>
      <c r="K15" s="37">
        <v>1100</v>
      </c>
      <c r="L15" s="38">
        <v>4</v>
      </c>
      <c r="M15" s="41">
        <f t="shared" si="2"/>
        <v>1.5810276679841896E-2</v>
      </c>
      <c r="N15" s="41">
        <f t="shared" si="5"/>
        <v>0.92094861660079042</v>
      </c>
      <c r="O15">
        <v>1100</v>
      </c>
      <c r="P15" s="42">
        <f t="shared" si="3"/>
        <v>0.95497203011465448</v>
      </c>
      <c r="Q15" s="41">
        <v>0.92094861660079042</v>
      </c>
    </row>
    <row r="16" spans="1:17" x14ac:dyDescent="0.25">
      <c r="A16" s="31" t="s">
        <v>349</v>
      </c>
      <c r="B16" s="32">
        <v>618.70000000000005</v>
      </c>
      <c r="D16" t="s">
        <v>349</v>
      </c>
      <c r="E16" s="1">
        <v>618.70000000000005</v>
      </c>
      <c r="F16" s="42">
        <f>_xlfn.GAMMA.DIST(O16/100,2,5,TRUE)</f>
        <v>0.69155895881599749</v>
      </c>
      <c r="G16" s="42">
        <f t="shared" si="0"/>
        <v>0.96704464953673952</v>
      </c>
      <c r="H16" s="42">
        <f t="shared" si="4"/>
        <v>0.98168436111126578</v>
      </c>
      <c r="I16">
        <f t="shared" si="1"/>
        <v>0.99683733721063583</v>
      </c>
      <c r="K16" s="37">
        <v>1200</v>
      </c>
      <c r="L16" s="38">
        <v>5</v>
      </c>
      <c r="M16" s="41">
        <f t="shared" si="2"/>
        <v>1.9762845849802372E-2</v>
      </c>
      <c r="N16" s="41">
        <f t="shared" si="5"/>
        <v>0.94071146245059278</v>
      </c>
      <c r="O16">
        <v>1200</v>
      </c>
      <c r="P16" s="42">
        <f t="shared" si="3"/>
        <v>0.96704464953673952</v>
      </c>
      <c r="Q16" s="41">
        <v>0.94071146245059278</v>
      </c>
    </row>
    <row r="17" spans="1:17" x14ac:dyDescent="0.25">
      <c r="A17" s="31" t="s">
        <v>378</v>
      </c>
      <c r="B17" s="32">
        <v>932.9</v>
      </c>
      <c r="D17" t="s">
        <v>378</v>
      </c>
      <c r="E17" s="1">
        <v>932.9</v>
      </c>
      <c r="F17" s="42">
        <f>_xlfn.GAMMA.DIST(O17/100,2,5,TRUE)</f>
        <v>0.73261511842839799</v>
      </c>
      <c r="G17" s="42">
        <f t="shared" si="0"/>
        <v>0.97591477853985786</v>
      </c>
      <c r="H17" s="42">
        <f t="shared" si="4"/>
        <v>0.98687627126305899</v>
      </c>
      <c r="I17">
        <f t="shared" si="1"/>
        <v>0.99806827636774331</v>
      </c>
      <c r="K17" s="37">
        <v>1300</v>
      </c>
      <c r="L17" s="38">
        <v>0</v>
      </c>
      <c r="M17" s="41">
        <f t="shared" si="2"/>
        <v>0</v>
      </c>
      <c r="N17" s="41">
        <f t="shared" si="5"/>
        <v>0.94071146245059278</v>
      </c>
      <c r="O17">
        <v>1300</v>
      </c>
      <c r="P17" s="42">
        <f t="shared" si="3"/>
        <v>0.97591477853985786</v>
      </c>
      <c r="Q17" s="41">
        <v>0.94071146245059278</v>
      </c>
    </row>
    <row r="18" spans="1:17" x14ac:dyDescent="0.25">
      <c r="A18" s="31" t="s">
        <v>637</v>
      </c>
      <c r="B18" s="32">
        <v>30</v>
      </c>
      <c r="D18" t="s">
        <v>637</v>
      </c>
      <c r="E18" s="1">
        <v>30</v>
      </c>
      <c r="F18" s="42">
        <f>_xlfn.GAMMA.DIST(O18/100,2,5,TRUE)</f>
        <v>0.76892176202417173</v>
      </c>
      <c r="G18" s="42">
        <f t="shared" si="0"/>
        <v>0.98241932703354284</v>
      </c>
      <c r="H18" s="42">
        <f t="shared" si="4"/>
        <v>0.99059643744850479</v>
      </c>
      <c r="I18">
        <f t="shared" si="1"/>
        <v>0.99882066792480673</v>
      </c>
      <c r="K18" s="37">
        <v>1400</v>
      </c>
      <c r="L18" s="38">
        <v>0</v>
      </c>
      <c r="M18" s="41">
        <f t="shared" si="2"/>
        <v>0</v>
      </c>
      <c r="N18" s="41">
        <f t="shared" si="5"/>
        <v>0.94071146245059278</v>
      </c>
      <c r="O18">
        <v>1400</v>
      </c>
      <c r="P18" s="42">
        <f t="shared" si="3"/>
        <v>0.98241932703354284</v>
      </c>
      <c r="Q18" s="41">
        <v>0.94071146245059278</v>
      </c>
    </row>
    <row r="19" spans="1:17" x14ac:dyDescent="0.25">
      <c r="A19" s="31" t="s">
        <v>771</v>
      </c>
      <c r="B19" s="32">
        <v>196.7</v>
      </c>
      <c r="D19" t="s">
        <v>771</v>
      </c>
      <c r="E19" s="1">
        <v>196.7</v>
      </c>
      <c r="F19" s="42">
        <f>_xlfn.GAMMA.DIST(O19/100,2,5,TRUE)</f>
        <v>0.80085172652854419</v>
      </c>
      <c r="G19" s="42">
        <f t="shared" si="0"/>
        <v>0.98718126642763093</v>
      </c>
      <c r="H19" s="42">
        <f t="shared" si="4"/>
        <v>0.99326205300091452</v>
      </c>
      <c r="I19">
        <f t="shared" si="1"/>
        <v>0.99928030019461134</v>
      </c>
      <c r="K19" s="37">
        <v>1500</v>
      </c>
      <c r="L19" s="38">
        <v>0</v>
      </c>
      <c r="M19" s="41">
        <f t="shared" si="2"/>
        <v>0</v>
      </c>
      <c r="N19" s="41">
        <f t="shared" si="5"/>
        <v>0.94071146245059278</v>
      </c>
      <c r="O19">
        <v>1500</v>
      </c>
      <c r="P19" s="42">
        <f t="shared" si="3"/>
        <v>0.98718126642763093</v>
      </c>
      <c r="Q19" s="41">
        <v>0.94071146245059278</v>
      </c>
    </row>
    <row r="20" spans="1:17" x14ac:dyDescent="0.25">
      <c r="A20" s="31" t="s">
        <v>716</v>
      </c>
      <c r="B20" s="32">
        <v>455</v>
      </c>
      <c r="D20" t="s">
        <v>716</v>
      </c>
      <c r="E20" s="1">
        <v>455</v>
      </c>
      <c r="F20" s="42">
        <f>_xlfn.GAMMA.DIST(O20/100,2,5,TRUE)</f>
        <v>0.82879874329086189</v>
      </c>
      <c r="G20" s="42">
        <f t="shared" si="0"/>
        <v>0.99066244660674851</v>
      </c>
      <c r="H20" s="42">
        <f t="shared" si="4"/>
        <v>0.9951720500061686</v>
      </c>
      <c r="I20">
        <f t="shared" si="1"/>
        <v>0.99956095251794519</v>
      </c>
      <c r="K20" s="37">
        <v>1600</v>
      </c>
      <c r="L20" s="38">
        <v>1</v>
      </c>
      <c r="M20" s="41">
        <f t="shared" si="2"/>
        <v>3.952569169960474E-3</v>
      </c>
      <c r="N20" s="41">
        <f t="shared" si="5"/>
        <v>0.94466403162055324</v>
      </c>
      <c r="O20">
        <v>1600</v>
      </c>
      <c r="P20" s="42">
        <f t="shared" si="3"/>
        <v>0.99066244660674851</v>
      </c>
      <c r="Q20" s="41">
        <v>0.94466403162055324</v>
      </c>
    </row>
    <row r="21" spans="1:17" x14ac:dyDescent="0.25">
      <c r="A21" s="31" t="s">
        <v>278</v>
      </c>
      <c r="B21" s="32">
        <v>230</v>
      </c>
      <c r="D21" t="s">
        <v>278</v>
      </c>
      <c r="E21" s="1">
        <v>230</v>
      </c>
      <c r="F21" s="42">
        <f>_xlfn.GAMMA.DIST(O21/100,2,5,TRUE)</f>
        <v>0.85315761217456521</v>
      </c>
      <c r="G21" s="42">
        <f t="shared" si="0"/>
        <v>0.99320414113601707</v>
      </c>
      <c r="H21" s="42">
        <f t="shared" si="4"/>
        <v>0.99654062266353527</v>
      </c>
      <c r="I21">
        <f t="shared" si="1"/>
        <v>0.99973224743701561</v>
      </c>
      <c r="K21" s="37">
        <v>1700</v>
      </c>
      <c r="L21" s="38">
        <v>2</v>
      </c>
      <c r="M21" s="41">
        <f t="shared" si="2"/>
        <v>7.9051383399209481E-3</v>
      </c>
      <c r="N21" s="41">
        <f t="shared" si="5"/>
        <v>0.95256916996047414</v>
      </c>
      <c r="O21">
        <v>1700</v>
      </c>
      <c r="P21" s="42">
        <f t="shared" si="3"/>
        <v>0.99320414113601707</v>
      </c>
      <c r="Q21" s="41">
        <v>0.95256916996047414</v>
      </c>
    </row>
    <row r="22" spans="1:17" x14ac:dyDescent="0.25">
      <c r="A22" s="31" t="s">
        <v>932</v>
      </c>
      <c r="B22" s="32">
        <v>99.4</v>
      </c>
      <c r="D22" t="s">
        <v>932</v>
      </c>
      <c r="E22" s="1">
        <v>99.4</v>
      </c>
      <c r="F22" s="42">
        <f>_xlfn.GAMMA.DIST(O22/100,2,5,TRUE)</f>
        <v>0.87431087674245422</v>
      </c>
      <c r="G22" s="42">
        <f t="shared" si="0"/>
        <v>0.99505783851542806</v>
      </c>
      <c r="H22" s="42">
        <f t="shared" si="4"/>
        <v>0.99752124782333362</v>
      </c>
      <c r="I22">
        <f t="shared" si="1"/>
        <v>0.99983675785052539</v>
      </c>
      <c r="K22" s="37">
        <v>1800</v>
      </c>
      <c r="L22" s="38">
        <v>2</v>
      </c>
      <c r="M22" s="41">
        <f t="shared" si="2"/>
        <v>7.9051383399209481E-3</v>
      </c>
      <c r="N22" s="41">
        <f t="shared" si="5"/>
        <v>0.96047430830039504</v>
      </c>
      <c r="O22">
        <v>1800</v>
      </c>
      <c r="P22" s="42">
        <f t="shared" si="3"/>
        <v>0.99505783851542806</v>
      </c>
      <c r="Q22" s="41">
        <v>0.96047430830039504</v>
      </c>
    </row>
    <row r="23" spans="1:17" x14ac:dyDescent="0.25">
      <c r="A23" s="31" t="s">
        <v>954</v>
      </c>
      <c r="B23" s="32">
        <v>200.2</v>
      </c>
      <c r="D23" t="s">
        <v>954</v>
      </c>
      <c r="E23" s="1">
        <v>200.2</v>
      </c>
      <c r="F23" s="42">
        <f>_xlfn.GAMMA.DIST(O23/100,2,5,TRUE)</f>
        <v>0.89262029509040519</v>
      </c>
      <c r="G23" s="42">
        <f t="shared" si="0"/>
        <v>0.99640843803332702</v>
      </c>
      <c r="H23" s="42">
        <f t="shared" si="4"/>
        <v>0.99822389645426557</v>
      </c>
      <c r="I23">
        <f t="shared" si="1"/>
        <v>0.99990050075189707</v>
      </c>
      <c r="K23" s="37">
        <v>1900</v>
      </c>
      <c r="L23" s="38">
        <v>0</v>
      </c>
      <c r="M23" s="41">
        <f t="shared" si="2"/>
        <v>0</v>
      </c>
      <c r="N23" s="41">
        <f t="shared" si="5"/>
        <v>0.96047430830039504</v>
      </c>
      <c r="O23">
        <v>1900</v>
      </c>
      <c r="P23" s="42">
        <f t="shared" si="3"/>
        <v>0.99640843803332702</v>
      </c>
      <c r="Q23" s="41">
        <v>0.96047430830039504</v>
      </c>
    </row>
    <row r="24" spans="1:17" x14ac:dyDescent="0.25">
      <c r="A24" s="31" t="s">
        <v>827</v>
      </c>
      <c r="B24" s="32">
        <v>30</v>
      </c>
      <c r="D24" t="s">
        <v>827</v>
      </c>
      <c r="E24" s="1">
        <v>30</v>
      </c>
      <c r="F24" s="42">
        <f>_xlfn.GAMMA.DIST(O24/100,2,5,TRUE)</f>
        <v>0.90842180555632912</v>
      </c>
      <c r="G24" s="42">
        <f t="shared" si="0"/>
        <v>0.99739161515331576</v>
      </c>
      <c r="H24" s="42">
        <f t="shared" si="4"/>
        <v>0.9987273661986602</v>
      </c>
      <c r="I24">
        <f t="shared" si="1"/>
        <v>0.99993936733416622</v>
      </c>
      <c r="K24" s="37">
        <v>2000</v>
      </c>
      <c r="L24" s="38">
        <v>0</v>
      </c>
      <c r="M24" s="41">
        <f t="shared" si="2"/>
        <v>0</v>
      </c>
      <c r="N24" s="41">
        <f t="shared" si="5"/>
        <v>0.96047430830039504</v>
      </c>
      <c r="O24">
        <v>2000</v>
      </c>
      <c r="P24" s="42">
        <f t="shared" si="3"/>
        <v>0.99739161515331576</v>
      </c>
      <c r="Q24" s="41">
        <v>0.96047430830039504</v>
      </c>
    </row>
    <row r="25" spans="1:17" x14ac:dyDescent="0.25">
      <c r="A25" s="31" t="s">
        <v>655</v>
      </c>
      <c r="B25" s="32">
        <v>135.4</v>
      </c>
      <c r="D25" t="s">
        <v>655</v>
      </c>
      <c r="E25" s="1">
        <v>135.4</v>
      </c>
      <c r="F25" s="42">
        <f>_xlfn.GAMMA.DIST(O25/100,2,5,TRUE)</f>
        <v>0.92202300053351594</v>
      </c>
      <c r="G25" s="42">
        <f t="shared" si="0"/>
        <v>0.99810675785204173</v>
      </c>
      <c r="H25" s="42">
        <f t="shared" si="4"/>
        <v>0.99908811803444553</v>
      </c>
      <c r="I25">
        <f t="shared" si="1"/>
        <v>0.99996305956516451</v>
      </c>
      <c r="K25" s="37">
        <v>2100</v>
      </c>
      <c r="L25" s="38">
        <v>1</v>
      </c>
      <c r="M25" s="41">
        <f t="shared" si="2"/>
        <v>3.952569169960474E-3</v>
      </c>
      <c r="N25" s="41">
        <f t="shared" si="5"/>
        <v>0.96442687747035549</v>
      </c>
      <c r="O25">
        <v>2100</v>
      </c>
      <c r="P25" s="42">
        <f t="shared" si="3"/>
        <v>0.99810675785204173</v>
      </c>
      <c r="Q25" s="41">
        <v>0.96442687747035549</v>
      </c>
    </row>
    <row r="26" spans="1:17" x14ac:dyDescent="0.25">
      <c r="A26" s="31" t="s">
        <v>835</v>
      </c>
      <c r="B26" s="32">
        <v>30</v>
      </c>
      <c r="D26" t="s">
        <v>835</v>
      </c>
      <c r="E26" s="1">
        <v>30</v>
      </c>
      <c r="F26" s="42">
        <f>_xlfn.GAMMA.DIST(O26/100,2,5,TRUE)</f>
        <v>0.93370236452343047</v>
      </c>
      <c r="G26" s="42">
        <f t="shared" si="0"/>
        <v>0.99862656504850045</v>
      </c>
      <c r="H26" s="42">
        <f t="shared" si="4"/>
        <v>0.99934660802013264</v>
      </c>
      <c r="I26">
        <f t="shared" si="1"/>
        <v>0.9999774983825318</v>
      </c>
      <c r="K26" s="37">
        <v>2200</v>
      </c>
      <c r="L26" s="38">
        <v>1</v>
      </c>
      <c r="M26" s="41">
        <f t="shared" si="2"/>
        <v>3.952569169960474E-3</v>
      </c>
      <c r="N26" s="41">
        <f t="shared" si="5"/>
        <v>0.96837944664031594</v>
      </c>
      <c r="O26">
        <v>2200</v>
      </c>
      <c r="P26" s="42">
        <f t="shared" si="3"/>
        <v>0.99862656504850045</v>
      </c>
      <c r="Q26" s="41">
        <v>0.96837944664031594</v>
      </c>
    </row>
    <row r="27" spans="1:17" x14ac:dyDescent="0.25">
      <c r="A27" s="31" t="s">
        <v>125</v>
      </c>
      <c r="B27" s="32">
        <v>2166.1999999999998</v>
      </c>
      <c r="D27" t="s">
        <v>125</v>
      </c>
      <c r="E27" s="1">
        <v>2166.1999999999998</v>
      </c>
      <c r="F27" s="42">
        <f>_xlfn.GAMMA.DIST(O27/100,2,5,TRUE)</f>
        <v>0.94370971983005192</v>
      </c>
      <c r="G27" s="42">
        <f t="shared" si="0"/>
        <v>0.9990041449487963</v>
      </c>
      <c r="H27" s="42">
        <f t="shared" si="4"/>
        <v>0.99953182418834718</v>
      </c>
      <c r="I27">
        <f t="shared" si="1"/>
        <v>0.99998629595441102</v>
      </c>
      <c r="K27" s="37">
        <v>2300</v>
      </c>
      <c r="L27" s="38">
        <v>0</v>
      </c>
      <c r="M27" s="41">
        <f t="shared" si="2"/>
        <v>0</v>
      </c>
      <c r="N27" s="41">
        <f t="shared" si="5"/>
        <v>0.96837944664031594</v>
      </c>
      <c r="O27">
        <v>2300</v>
      </c>
      <c r="P27" s="42">
        <f t="shared" si="3"/>
        <v>0.9990041449487963</v>
      </c>
      <c r="Q27" s="41">
        <v>0.96837944664031594</v>
      </c>
    </row>
    <row r="28" spans="1:17" x14ac:dyDescent="0.25">
      <c r="A28" s="31" t="s">
        <v>380</v>
      </c>
      <c r="B28" s="32">
        <v>675.6</v>
      </c>
      <c r="D28" t="s">
        <v>380</v>
      </c>
      <c r="E28" s="1">
        <v>675.6</v>
      </c>
      <c r="F28" s="42">
        <f>_xlfn.GAMMA.DIST(O28/100,2,5,TRUE)</f>
        <v>0.95226746711568389</v>
      </c>
      <c r="G28" s="42">
        <f t="shared" si="0"/>
        <v>0.99927825004311577</v>
      </c>
      <c r="H28" s="42">
        <f t="shared" si="4"/>
        <v>0.99966453737209748</v>
      </c>
      <c r="I28">
        <f t="shared" si="1"/>
        <v>0.99999165525106459</v>
      </c>
      <c r="K28" s="37">
        <v>2400</v>
      </c>
      <c r="L28" s="38">
        <v>0</v>
      </c>
      <c r="M28" s="41">
        <f t="shared" si="2"/>
        <v>0</v>
      </c>
      <c r="N28" s="41">
        <f t="shared" si="5"/>
        <v>0.96837944664031594</v>
      </c>
      <c r="O28">
        <v>2400</v>
      </c>
      <c r="P28" s="42">
        <f t="shared" si="3"/>
        <v>0.99927825004311577</v>
      </c>
      <c r="Q28" s="41">
        <v>0.96837944664031594</v>
      </c>
    </row>
    <row r="29" spans="1:17" x14ac:dyDescent="0.25">
      <c r="A29" s="31" t="s">
        <v>84</v>
      </c>
      <c r="B29" s="32">
        <v>143.80000000000001</v>
      </c>
      <c r="D29" t="s">
        <v>84</v>
      </c>
      <c r="E29" s="1">
        <v>143.80000000000001</v>
      </c>
      <c r="F29" s="42">
        <f>_xlfn.GAMMA.DIST(O29/100,2,5,TRUE)</f>
        <v>0.95957231800548715</v>
      </c>
      <c r="G29" s="42">
        <f t="shared" si="0"/>
        <v>0.99947712888237805</v>
      </c>
      <c r="H29" s="42">
        <f t="shared" si="4"/>
        <v>0.99975963052358052</v>
      </c>
      <c r="I29">
        <f t="shared" si="1"/>
        <v>0.99999491942841967</v>
      </c>
      <c r="K29" s="37">
        <v>2500</v>
      </c>
      <c r="L29" s="38">
        <v>0</v>
      </c>
      <c r="M29" s="41">
        <f t="shared" si="2"/>
        <v>0</v>
      </c>
      <c r="N29" s="41">
        <f t="shared" si="5"/>
        <v>0.96837944664031594</v>
      </c>
      <c r="O29">
        <v>2500</v>
      </c>
      <c r="P29" s="42">
        <f t="shared" si="3"/>
        <v>0.99947712888237805</v>
      </c>
      <c r="Q29" s="41">
        <v>0.96837944664031594</v>
      </c>
    </row>
    <row r="30" spans="1:17" x14ac:dyDescent="0.25">
      <c r="A30" s="31" t="s">
        <v>775</v>
      </c>
      <c r="B30" s="32">
        <v>202</v>
      </c>
      <c r="D30" t="s">
        <v>775</v>
      </c>
      <c r="E30" s="1">
        <v>202</v>
      </c>
      <c r="F30" s="42">
        <f>_xlfn.GAMMA.DIST(O30/100,2,5,TRUE)</f>
        <v>0.96579730059128321</v>
      </c>
      <c r="G30" s="42">
        <f t="shared" si="0"/>
        <v>0.99962135444838651</v>
      </c>
      <c r="H30" s="42">
        <f t="shared" si="4"/>
        <v>0.99982776774403914</v>
      </c>
      <c r="I30">
        <f t="shared" si="1"/>
        <v>0.99999690720244927</v>
      </c>
      <c r="K30" s="37">
        <v>2600</v>
      </c>
      <c r="L30" s="38">
        <v>0</v>
      </c>
      <c r="M30" s="41">
        <f t="shared" si="2"/>
        <v>0</v>
      </c>
      <c r="N30" s="41">
        <f t="shared" si="5"/>
        <v>0.96837944664031594</v>
      </c>
      <c r="O30">
        <v>2600</v>
      </c>
      <c r="P30" s="42">
        <f t="shared" si="3"/>
        <v>0.99962135444838651</v>
      </c>
      <c r="Q30" s="41">
        <v>0.96837944664031594</v>
      </c>
    </row>
    <row r="31" spans="1:17" x14ac:dyDescent="0.25">
      <c r="A31" s="31" t="s">
        <v>840</v>
      </c>
      <c r="B31" s="32">
        <v>100.5</v>
      </c>
      <c r="D31" t="s">
        <v>840</v>
      </c>
      <c r="E31" s="1">
        <v>100.5</v>
      </c>
      <c r="F31" s="42">
        <f>_xlfn.GAMMA.DIST(O31/100,2,5,TRUE)</f>
        <v>0.97109388196727897</v>
      </c>
      <c r="G31" s="42">
        <f t="shared" si="0"/>
        <v>0.99972589743804052</v>
      </c>
      <c r="H31" s="42">
        <f t="shared" si="4"/>
        <v>0.99987659019591335</v>
      </c>
      <c r="I31">
        <f t="shared" si="1"/>
        <v>0.99999811750290113</v>
      </c>
      <c r="K31" s="37">
        <v>2700</v>
      </c>
      <c r="L31" s="38">
        <v>0</v>
      </c>
      <c r="M31" s="41">
        <f t="shared" si="2"/>
        <v>0</v>
      </c>
      <c r="N31" s="41">
        <f t="shared" si="5"/>
        <v>0.96837944664031594</v>
      </c>
      <c r="O31">
        <v>2700</v>
      </c>
      <c r="P31" s="42">
        <f t="shared" si="3"/>
        <v>0.99972589743804052</v>
      </c>
      <c r="Q31" s="41">
        <v>0.96837944664031594</v>
      </c>
    </row>
    <row r="32" spans="1:17" x14ac:dyDescent="0.25">
      <c r="A32" s="31" t="s">
        <v>538</v>
      </c>
      <c r="B32" s="32">
        <v>180</v>
      </c>
      <c r="D32" t="s">
        <v>538</v>
      </c>
      <c r="E32" s="1">
        <v>180</v>
      </c>
      <c r="F32" s="42">
        <f>_xlfn.GAMMA.DIST(O32/100,2,5,TRUE)</f>
        <v>0.97559409947121267</v>
      </c>
      <c r="G32" s="42">
        <f t="shared" si="0"/>
        <v>0.99980164374814318</v>
      </c>
      <c r="H32" s="42">
        <f t="shared" si="4"/>
        <v>0.99991157301134015</v>
      </c>
      <c r="I32">
        <f t="shared" si="1"/>
        <v>0.99999885431589663</v>
      </c>
      <c r="K32" s="37">
        <v>2800</v>
      </c>
      <c r="L32" s="38">
        <v>1</v>
      </c>
      <c r="M32" s="41">
        <f t="shared" si="2"/>
        <v>3.952569169960474E-3</v>
      </c>
      <c r="N32" s="41">
        <f t="shared" si="5"/>
        <v>0.9723320158102764</v>
      </c>
      <c r="O32">
        <v>2800</v>
      </c>
      <c r="P32" s="42">
        <f t="shared" si="3"/>
        <v>0.99980164374814318</v>
      </c>
      <c r="Q32" s="41">
        <v>0.9723320158102764</v>
      </c>
    </row>
    <row r="33" spans="1:17" x14ac:dyDescent="0.25">
      <c r="A33" s="31" t="s">
        <v>352</v>
      </c>
      <c r="B33" s="32">
        <v>807</v>
      </c>
      <c r="D33" t="s">
        <v>352</v>
      </c>
      <c r="E33" s="1">
        <v>807</v>
      </c>
      <c r="F33" s="42">
        <f>_xlfn.GAMMA.DIST(O33/100,2,5,TRUE)</f>
        <v>0.97941262773144444</v>
      </c>
      <c r="G33" s="42">
        <f t="shared" si="0"/>
        <v>0.99985650367990431</v>
      </c>
      <c r="H33" s="42">
        <f t="shared" si="4"/>
        <v>0.9999366392939254</v>
      </c>
      <c r="I33">
        <f t="shared" si="1"/>
        <v>0.99999930281719285</v>
      </c>
      <c r="K33" s="37">
        <v>2900</v>
      </c>
      <c r="L33" s="38">
        <v>0</v>
      </c>
      <c r="M33" s="41">
        <f t="shared" si="2"/>
        <v>0</v>
      </c>
      <c r="N33" s="41">
        <f t="shared" si="5"/>
        <v>0.9723320158102764</v>
      </c>
      <c r="O33">
        <v>2900</v>
      </c>
      <c r="P33" s="42">
        <f t="shared" si="3"/>
        <v>0.99985650367990431</v>
      </c>
      <c r="Q33" s="41">
        <v>0.9723320158102764</v>
      </c>
    </row>
    <row r="34" spans="1:17" x14ac:dyDescent="0.25">
      <c r="A34" s="31" t="s">
        <v>393</v>
      </c>
      <c r="B34" s="32">
        <v>551.29999999999995</v>
      </c>
      <c r="D34" t="s">
        <v>393</v>
      </c>
      <c r="E34" s="1">
        <v>551.29999999999995</v>
      </c>
      <c r="F34" s="42">
        <f>_xlfn.GAMMA.DIST(O34/100,2,5,TRUE)</f>
        <v>0.98264873476333547</v>
      </c>
      <c r="G34" s="42">
        <f t="shared" si="0"/>
        <v>0.9998962217551336</v>
      </c>
      <c r="H34" s="42">
        <f t="shared" si="4"/>
        <v>0.99995460007023751</v>
      </c>
      <c r="I34">
        <f t="shared" si="1"/>
        <v>0.99999957578815846</v>
      </c>
      <c r="K34" s="37">
        <v>3000</v>
      </c>
      <c r="L34" s="38">
        <v>0</v>
      </c>
      <c r="M34" s="41">
        <f t="shared" si="2"/>
        <v>0</v>
      </c>
      <c r="N34" s="41">
        <f t="shared" si="5"/>
        <v>0.9723320158102764</v>
      </c>
      <c r="O34">
        <v>3000</v>
      </c>
      <c r="P34" s="42">
        <f t="shared" si="3"/>
        <v>0.9998962217551336</v>
      </c>
      <c r="Q34" s="41">
        <v>0.9723320158102764</v>
      </c>
    </row>
    <row r="35" spans="1:17" ht="15.75" thickBot="1" x14ac:dyDescent="0.3">
      <c r="A35" s="31" t="s">
        <v>332</v>
      </c>
      <c r="B35" s="32">
        <v>801</v>
      </c>
      <c r="D35" t="s">
        <v>332</v>
      </c>
      <c r="E35" s="1">
        <v>801</v>
      </c>
      <c r="F35" s="42">
        <f>_xlfn.GAMMA.DIST(O35/100,2,5,TRUE)</f>
        <v>0.99999995671577391</v>
      </c>
      <c r="G35" s="42">
        <f t="shared" si="0"/>
        <v>0.99999999999998923</v>
      </c>
      <c r="H35" s="42">
        <f t="shared" si="4"/>
        <v>0.99999999999999667</v>
      </c>
      <c r="I35">
        <f t="shared" si="1"/>
        <v>1</v>
      </c>
      <c r="K35" s="39" t="s">
        <v>988</v>
      </c>
      <c r="L35" s="39">
        <v>7</v>
      </c>
      <c r="M35" s="41">
        <f t="shared" si="2"/>
        <v>2.766798418972332E-2</v>
      </c>
      <c r="N35" s="41">
        <f>N34+M35</f>
        <v>0.99999999999999967</v>
      </c>
      <c r="O35">
        <v>10000</v>
      </c>
      <c r="P35" s="42">
        <f t="shared" si="3"/>
        <v>0.99999999999998923</v>
      </c>
      <c r="Q35" s="41">
        <v>0.99999999999999967</v>
      </c>
    </row>
    <row r="36" spans="1:17" x14ac:dyDescent="0.25">
      <c r="A36" s="31" t="s">
        <v>706</v>
      </c>
      <c r="B36" s="32">
        <v>165</v>
      </c>
      <c r="D36" t="s">
        <v>706</v>
      </c>
      <c r="E36" s="1">
        <v>165</v>
      </c>
      <c r="L36">
        <f>SUM(L4:L35)</f>
        <v>253</v>
      </c>
      <c r="M36" s="41">
        <f t="shared" si="2"/>
        <v>1</v>
      </c>
    </row>
    <row r="37" spans="1:17" x14ac:dyDescent="0.25">
      <c r="A37" s="31" t="s">
        <v>761</v>
      </c>
      <c r="B37" s="32">
        <v>150</v>
      </c>
      <c r="D37" t="s">
        <v>761</v>
      </c>
      <c r="E37" s="1">
        <v>150</v>
      </c>
    </row>
    <row r="38" spans="1:17" x14ac:dyDescent="0.25">
      <c r="A38" s="31" t="s">
        <v>508</v>
      </c>
      <c r="B38" s="32">
        <v>662.5</v>
      </c>
      <c r="D38" t="s">
        <v>508</v>
      </c>
      <c r="E38" s="1">
        <v>662.5</v>
      </c>
    </row>
    <row r="39" spans="1:17" x14ac:dyDescent="0.25">
      <c r="A39" s="31" t="s">
        <v>450</v>
      </c>
      <c r="B39" s="32">
        <v>580.1</v>
      </c>
      <c r="D39" t="s">
        <v>450</v>
      </c>
      <c r="E39" s="1">
        <v>580.1</v>
      </c>
    </row>
    <row r="40" spans="1:17" x14ac:dyDescent="0.25">
      <c r="A40" s="31" t="s">
        <v>448</v>
      </c>
      <c r="B40" s="32">
        <v>550.4</v>
      </c>
      <c r="D40" t="s">
        <v>448</v>
      </c>
      <c r="E40" s="1">
        <v>550.4</v>
      </c>
    </row>
    <row r="41" spans="1:17" x14ac:dyDescent="0.25">
      <c r="A41" s="31" t="s">
        <v>368</v>
      </c>
      <c r="B41" s="32">
        <v>923.8</v>
      </c>
      <c r="D41" t="s">
        <v>368</v>
      </c>
      <c r="E41" s="1">
        <v>923.8</v>
      </c>
    </row>
    <row r="42" spans="1:17" x14ac:dyDescent="0.25">
      <c r="A42" s="31" t="s">
        <v>711</v>
      </c>
      <c r="B42" s="32">
        <v>236</v>
      </c>
      <c r="D42" t="s">
        <v>711</v>
      </c>
      <c r="E42" s="1">
        <v>236</v>
      </c>
    </row>
    <row r="43" spans="1:17" x14ac:dyDescent="0.25">
      <c r="A43" s="31" t="s">
        <v>88</v>
      </c>
      <c r="B43" s="32">
        <v>225.2</v>
      </c>
      <c r="D43" t="s">
        <v>88</v>
      </c>
      <c r="E43" s="1">
        <v>225.2</v>
      </c>
    </row>
    <row r="44" spans="1:17" x14ac:dyDescent="0.25">
      <c r="A44" s="31" t="s">
        <v>895</v>
      </c>
      <c r="B44" s="32">
        <v>225.6</v>
      </c>
      <c r="D44" t="s">
        <v>895</v>
      </c>
      <c r="E44" s="1">
        <v>225.6</v>
      </c>
    </row>
    <row r="45" spans="1:17" x14ac:dyDescent="0.25">
      <c r="A45" s="31" t="s">
        <v>23</v>
      </c>
      <c r="B45" s="32">
        <v>557</v>
      </c>
      <c r="D45" t="s">
        <v>23</v>
      </c>
      <c r="E45" s="1">
        <v>557</v>
      </c>
    </row>
    <row r="46" spans="1:17" x14ac:dyDescent="0.25">
      <c r="A46" s="31" t="s">
        <v>189</v>
      </c>
      <c r="B46" s="32">
        <v>0.9</v>
      </c>
      <c r="D46" t="s">
        <v>189</v>
      </c>
      <c r="E46" s="1">
        <v>0.9</v>
      </c>
    </row>
    <row r="47" spans="1:17" x14ac:dyDescent="0.25">
      <c r="A47" s="31" t="s">
        <v>133</v>
      </c>
      <c r="B47" s="32">
        <v>112.2</v>
      </c>
      <c r="D47" t="s">
        <v>133</v>
      </c>
      <c r="E47" s="1">
        <v>112.2</v>
      </c>
    </row>
    <row r="48" spans="1:17" x14ac:dyDescent="0.25">
      <c r="A48" s="31" t="s">
        <v>118</v>
      </c>
      <c r="B48" s="32">
        <v>6165.8</v>
      </c>
      <c r="D48" t="s">
        <v>118</v>
      </c>
      <c r="E48" s="1">
        <v>6165.8</v>
      </c>
    </row>
    <row r="49" spans="1:5" x14ac:dyDescent="0.25">
      <c r="A49" s="31" t="s">
        <v>815</v>
      </c>
      <c r="B49" s="32">
        <v>1</v>
      </c>
      <c r="D49" t="s">
        <v>815</v>
      </c>
      <c r="E49" s="1">
        <v>1</v>
      </c>
    </row>
    <row r="50" spans="1:5" x14ac:dyDescent="0.25">
      <c r="A50" s="31" t="s">
        <v>151</v>
      </c>
      <c r="B50" s="32">
        <v>622.4</v>
      </c>
      <c r="D50" t="s">
        <v>151</v>
      </c>
      <c r="E50" s="1">
        <v>622.4</v>
      </c>
    </row>
    <row r="51" spans="1:5" x14ac:dyDescent="0.25">
      <c r="A51" s="31" t="s">
        <v>679</v>
      </c>
      <c r="B51" s="32">
        <v>395.1</v>
      </c>
      <c r="D51" t="s">
        <v>679</v>
      </c>
      <c r="E51" s="1">
        <v>395.1</v>
      </c>
    </row>
    <row r="52" spans="1:5" x14ac:dyDescent="0.25">
      <c r="A52" s="31" t="s">
        <v>357</v>
      </c>
      <c r="B52" s="32">
        <v>593.29999999999995</v>
      </c>
      <c r="D52" t="s">
        <v>357</v>
      </c>
      <c r="E52" s="1">
        <v>593.29999999999995</v>
      </c>
    </row>
    <row r="53" spans="1:5" x14ac:dyDescent="0.25">
      <c r="A53" s="31" t="s">
        <v>806</v>
      </c>
      <c r="B53" s="32">
        <v>2</v>
      </c>
      <c r="D53" t="s">
        <v>806</v>
      </c>
      <c r="E53" s="1">
        <v>2</v>
      </c>
    </row>
    <row r="54" spans="1:5" x14ac:dyDescent="0.25">
      <c r="A54" s="31" t="s">
        <v>787</v>
      </c>
      <c r="B54" s="32">
        <v>50.4</v>
      </c>
      <c r="D54" t="s">
        <v>787</v>
      </c>
      <c r="E54" s="1">
        <v>50.4</v>
      </c>
    </row>
    <row r="55" spans="1:5" x14ac:dyDescent="0.25">
      <c r="A55" s="31" t="s">
        <v>872</v>
      </c>
      <c r="B55" s="32">
        <v>143.30000000000001</v>
      </c>
      <c r="D55" t="s">
        <v>872</v>
      </c>
      <c r="E55" s="1">
        <v>143.30000000000001</v>
      </c>
    </row>
    <row r="56" spans="1:5" x14ac:dyDescent="0.25">
      <c r="A56" s="31" t="s">
        <v>387</v>
      </c>
      <c r="B56" s="32">
        <v>1176</v>
      </c>
      <c r="D56" t="s">
        <v>387</v>
      </c>
      <c r="E56" s="1">
        <v>1176</v>
      </c>
    </row>
    <row r="57" spans="1:5" x14ac:dyDescent="0.25">
      <c r="A57" s="31" t="s">
        <v>555</v>
      </c>
      <c r="B57" s="32">
        <v>1.6</v>
      </c>
      <c r="D57" t="s">
        <v>555</v>
      </c>
      <c r="E57" s="1">
        <v>1.6</v>
      </c>
    </row>
    <row r="58" spans="1:5" x14ac:dyDescent="0.25">
      <c r="A58" s="31" t="s">
        <v>418</v>
      </c>
      <c r="B58" s="32">
        <v>167.7</v>
      </c>
      <c r="D58" t="s">
        <v>418</v>
      </c>
      <c r="E58" s="1">
        <v>167.7</v>
      </c>
    </row>
    <row r="59" spans="1:5" x14ac:dyDescent="0.25">
      <c r="A59" s="31" t="s">
        <v>426</v>
      </c>
      <c r="B59" s="32">
        <v>260</v>
      </c>
      <c r="D59" t="s">
        <v>426</v>
      </c>
      <c r="E59" s="1">
        <v>260</v>
      </c>
    </row>
    <row r="60" spans="1:5" x14ac:dyDescent="0.25">
      <c r="A60" s="31" t="s">
        <v>293</v>
      </c>
      <c r="B60" s="32">
        <v>497.9</v>
      </c>
      <c r="D60" t="s">
        <v>293</v>
      </c>
      <c r="E60" s="1">
        <v>497.9</v>
      </c>
    </row>
    <row r="61" spans="1:5" x14ac:dyDescent="0.25">
      <c r="A61" s="31" t="s">
        <v>543</v>
      </c>
      <c r="B61" s="32">
        <v>188.5</v>
      </c>
      <c r="D61" t="s">
        <v>543</v>
      </c>
      <c r="E61" s="1">
        <v>188.5</v>
      </c>
    </row>
    <row r="62" spans="1:5" x14ac:dyDescent="0.25">
      <c r="A62" s="31" t="s">
        <v>541</v>
      </c>
      <c r="B62" s="32">
        <v>58.8</v>
      </c>
      <c r="D62" t="s">
        <v>541</v>
      </c>
      <c r="E62" s="1">
        <v>58.8</v>
      </c>
    </row>
    <row r="63" spans="1:5" x14ac:dyDescent="0.25">
      <c r="A63" s="31" t="s">
        <v>267</v>
      </c>
      <c r="B63" s="32">
        <v>7.5</v>
      </c>
      <c r="D63" t="s">
        <v>267</v>
      </c>
      <c r="E63" s="1">
        <v>7.5</v>
      </c>
    </row>
    <row r="64" spans="1:5" x14ac:dyDescent="0.25">
      <c r="A64" s="31" t="s">
        <v>608</v>
      </c>
      <c r="B64" s="32">
        <v>1133.5999999999999</v>
      </c>
      <c r="D64" t="s">
        <v>608</v>
      </c>
      <c r="E64" s="1">
        <v>1133.5999999999999</v>
      </c>
    </row>
    <row r="65" spans="1:5" x14ac:dyDescent="0.25">
      <c r="A65" s="31" t="s">
        <v>424</v>
      </c>
      <c r="B65" s="32">
        <v>19.399999999999999</v>
      </c>
      <c r="D65" t="s">
        <v>424</v>
      </c>
      <c r="E65" s="1">
        <v>19.399999999999999</v>
      </c>
    </row>
    <row r="66" spans="1:5" x14ac:dyDescent="0.25">
      <c r="A66" s="31" t="s">
        <v>355</v>
      </c>
      <c r="B66" s="32">
        <v>918.3</v>
      </c>
      <c r="D66" t="s">
        <v>355</v>
      </c>
      <c r="E66" s="1">
        <v>918.3</v>
      </c>
    </row>
    <row r="67" spans="1:5" x14ac:dyDescent="0.25">
      <c r="A67" s="31" t="s">
        <v>523</v>
      </c>
      <c r="B67" s="32">
        <v>121.9</v>
      </c>
      <c r="D67" t="s">
        <v>523</v>
      </c>
      <c r="E67" s="1">
        <v>121.9</v>
      </c>
    </row>
    <row r="68" spans="1:5" x14ac:dyDescent="0.25">
      <c r="A68" s="31" t="s">
        <v>795</v>
      </c>
      <c r="B68" s="32">
        <v>230</v>
      </c>
      <c r="D68" t="s">
        <v>795</v>
      </c>
      <c r="E68" s="1">
        <v>230</v>
      </c>
    </row>
    <row r="69" spans="1:5" x14ac:dyDescent="0.25">
      <c r="A69" s="31" t="s">
        <v>819</v>
      </c>
      <c r="B69" s="32">
        <v>4</v>
      </c>
      <c r="D69" t="s">
        <v>819</v>
      </c>
      <c r="E69" s="1">
        <v>4</v>
      </c>
    </row>
    <row r="70" spans="1:5" x14ac:dyDescent="0.25">
      <c r="A70" s="31" t="s">
        <v>968</v>
      </c>
      <c r="B70" s="32">
        <v>11.2</v>
      </c>
      <c r="D70" t="s">
        <v>968</v>
      </c>
      <c r="E70" s="1">
        <v>11.2</v>
      </c>
    </row>
    <row r="71" spans="1:5" x14ac:dyDescent="0.25">
      <c r="A71" s="31" t="s">
        <v>904</v>
      </c>
      <c r="B71" s="32">
        <v>390.4</v>
      </c>
      <c r="D71" t="s">
        <v>904</v>
      </c>
      <c r="E71" s="1">
        <v>390.4</v>
      </c>
    </row>
    <row r="72" spans="1:5" x14ac:dyDescent="0.25">
      <c r="A72" s="31" t="s">
        <v>314</v>
      </c>
      <c r="B72" s="32">
        <v>10.4</v>
      </c>
      <c r="D72" t="s">
        <v>314</v>
      </c>
      <c r="E72" s="1">
        <v>10.4</v>
      </c>
    </row>
    <row r="73" spans="1:5" x14ac:dyDescent="0.25">
      <c r="A73" s="31" t="s">
        <v>361</v>
      </c>
      <c r="B73" s="32">
        <v>418</v>
      </c>
      <c r="D73" t="s">
        <v>361</v>
      </c>
      <c r="E73" s="1">
        <v>418</v>
      </c>
    </row>
    <row r="74" spans="1:5" x14ac:dyDescent="0.25">
      <c r="A74" s="31" t="s">
        <v>44</v>
      </c>
      <c r="B74" s="32">
        <v>542.79999999999995</v>
      </c>
      <c r="D74" t="s">
        <v>44</v>
      </c>
      <c r="E74" s="1">
        <v>542.79999999999995</v>
      </c>
    </row>
    <row r="75" spans="1:5" x14ac:dyDescent="0.25">
      <c r="A75" s="31" t="s">
        <v>209</v>
      </c>
      <c r="B75" s="32">
        <v>20.7</v>
      </c>
      <c r="D75" t="s">
        <v>209</v>
      </c>
      <c r="E75" s="1">
        <v>20.7</v>
      </c>
    </row>
    <row r="76" spans="1:5" x14ac:dyDescent="0.25">
      <c r="A76" s="31" t="s">
        <v>258</v>
      </c>
      <c r="B76" s="32">
        <v>41</v>
      </c>
      <c r="D76" t="s">
        <v>258</v>
      </c>
      <c r="E76" s="1">
        <v>41</v>
      </c>
    </row>
    <row r="77" spans="1:5" x14ac:dyDescent="0.25">
      <c r="A77" s="31" t="s">
        <v>884</v>
      </c>
      <c r="B77" s="32">
        <v>1.6</v>
      </c>
      <c r="D77" t="s">
        <v>884</v>
      </c>
      <c r="E77" s="1">
        <v>1.6</v>
      </c>
    </row>
    <row r="78" spans="1:5" x14ac:dyDescent="0.25">
      <c r="A78" s="31" t="s">
        <v>64</v>
      </c>
      <c r="B78" s="32">
        <v>3776.3</v>
      </c>
      <c r="D78" t="s">
        <v>64</v>
      </c>
      <c r="E78" s="1">
        <v>3776.3</v>
      </c>
    </row>
    <row r="79" spans="1:5" x14ac:dyDescent="0.25">
      <c r="A79" s="31" t="s">
        <v>218</v>
      </c>
      <c r="B79" s="32">
        <v>559.1</v>
      </c>
      <c r="D79" t="s">
        <v>218</v>
      </c>
      <c r="E79" s="1">
        <v>559.1</v>
      </c>
    </row>
    <row r="80" spans="1:5" x14ac:dyDescent="0.25">
      <c r="A80" s="31" t="s">
        <v>675</v>
      </c>
      <c r="B80" s="32">
        <v>30.2</v>
      </c>
      <c r="D80" t="s">
        <v>675</v>
      </c>
      <c r="E80" s="1">
        <v>30.2</v>
      </c>
    </row>
    <row r="81" spans="1:5" x14ac:dyDescent="0.25">
      <c r="A81" s="31" t="s">
        <v>736</v>
      </c>
      <c r="B81" s="32">
        <v>200</v>
      </c>
      <c r="D81" t="s">
        <v>736</v>
      </c>
      <c r="E81" s="1">
        <v>200</v>
      </c>
    </row>
    <row r="82" spans="1:5" x14ac:dyDescent="0.25">
      <c r="A82" s="31" t="s">
        <v>857</v>
      </c>
      <c r="B82" s="32">
        <v>200</v>
      </c>
      <c r="D82" t="s">
        <v>857</v>
      </c>
      <c r="E82" s="1">
        <v>200</v>
      </c>
    </row>
    <row r="83" spans="1:5" x14ac:dyDescent="0.25">
      <c r="A83" s="31" t="s">
        <v>226</v>
      </c>
      <c r="B83" s="32">
        <v>47</v>
      </c>
      <c r="D83" t="s">
        <v>226</v>
      </c>
      <c r="E83" s="1">
        <v>47</v>
      </c>
    </row>
    <row r="84" spans="1:5" x14ac:dyDescent="0.25">
      <c r="A84" s="31" t="s">
        <v>883</v>
      </c>
      <c r="B84" s="32">
        <v>158</v>
      </c>
      <c r="D84" t="s">
        <v>883</v>
      </c>
      <c r="E84" s="1">
        <v>158</v>
      </c>
    </row>
    <row r="85" spans="1:5" x14ac:dyDescent="0.25">
      <c r="A85" s="31" t="s">
        <v>723</v>
      </c>
      <c r="B85" s="32">
        <v>155.4</v>
      </c>
      <c r="D85" t="s">
        <v>723</v>
      </c>
      <c r="E85" s="1">
        <v>155.4</v>
      </c>
    </row>
    <row r="86" spans="1:5" x14ac:dyDescent="0.25">
      <c r="A86" s="31" t="s">
        <v>875</v>
      </c>
      <c r="B86" s="32">
        <v>352.8</v>
      </c>
      <c r="D86" t="s">
        <v>875</v>
      </c>
      <c r="E86" s="1">
        <v>352.8</v>
      </c>
    </row>
    <row r="87" spans="1:5" x14ac:dyDescent="0.25">
      <c r="A87" s="31" t="s">
        <v>220</v>
      </c>
      <c r="B87" s="32">
        <v>999.4</v>
      </c>
      <c r="D87" t="s">
        <v>220</v>
      </c>
      <c r="E87" s="1">
        <v>999.4</v>
      </c>
    </row>
    <row r="88" spans="1:5" x14ac:dyDescent="0.25">
      <c r="A88" s="31" t="s">
        <v>439</v>
      </c>
      <c r="B88" s="32">
        <v>114</v>
      </c>
      <c r="D88" t="s">
        <v>439</v>
      </c>
      <c r="E88" s="1">
        <v>114</v>
      </c>
    </row>
    <row r="89" spans="1:5" x14ac:dyDescent="0.25">
      <c r="A89" s="31" t="s">
        <v>442</v>
      </c>
      <c r="B89" s="32">
        <v>735.5</v>
      </c>
      <c r="D89" t="s">
        <v>442</v>
      </c>
      <c r="E89" s="1">
        <v>735.5</v>
      </c>
    </row>
    <row r="90" spans="1:5" x14ac:dyDescent="0.25">
      <c r="A90" s="31" t="s">
        <v>466</v>
      </c>
      <c r="B90" s="32">
        <v>84</v>
      </c>
      <c r="D90" t="s">
        <v>466</v>
      </c>
      <c r="E90" s="1">
        <v>84</v>
      </c>
    </row>
    <row r="91" spans="1:5" x14ac:dyDescent="0.25">
      <c r="A91" s="31" t="s">
        <v>401</v>
      </c>
      <c r="B91" s="32">
        <v>278</v>
      </c>
      <c r="D91" t="s">
        <v>401</v>
      </c>
      <c r="E91" s="1">
        <v>278</v>
      </c>
    </row>
    <row r="92" spans="1:5" x14ac:dyDescent="0.25">
      <c r="A92" s="31" t="s">
        <v>709</v>
      </c>
      <c r="B92" s="32">
        <v>87</v>
      </c>
      <c r="D92" t="s">
        <v>709</v>
      </c>
      <c r="E92" s="1">
        <v>87</v>
      </c>
    </row>
    <row r="93" spans="1:5" x14ac:dyDescent="0.25">
      <c r="A93" s="31" t="s">
        <v>364</v>
      </c>
      <c r="B93" s="32">
        <v>1036</v>
      </c>
      <c r="D93" t="s">
        <v>364</v>
      </c>
      <c r="E93" s="1">
        <v>1036</v>
      </c>
    </row>
    <row r="94" spans="1:5" x14ac:dyDescent="0.25">
      <c r="A94" s="31" t="s">
        <v>813</v>
      </c>
      <c r="B94" s="32">
        <v>121.5</v>
      </c>
      <c r="D94" t="s">
        <v>813</v>
      </c>
      <c r="E94" s="1">
        <v>121.5</v>
      </c>
    </row>
    <row r="95" spans="1:5" x14ac:dyDescent="0.25">
      <c r="A95" s="31" t="s">
        <v>593</v>
      </c>
      <c r="B95" s="32">
        <v>30</v>
      </c>
      <c r="D95" t="s">
        <v>593</v>
      </c>
      <c r="E95" s="1">
        <v>30</v>
      </c>
    </row>
    <row r="96" spans="1:5" x14ac:dyDescent="0.25">
      <c r="A96" s="31" t="s">
        <v>290</v>
      </c>
      <c r="B96" s="32">
        <v>12.4</v>
      </c>
      <c r="D96" t="s">
        <v>290</v>
      </c>
      <c r="E96" s="1">
        <v>12.4</v>
      </c>
    </row>
    <row r="97" spans="1:5" x14ac:dyDescent="0.25">
      <c r="A97" s="31" t="s">
        <v>965</v>
      </c>
      <c r="B97" s="32">
        <v>9.9</v>
      </c>
      <c r="D97" t="s">
        <v>965</v>
      </c>
      <c r="E97" s="1">
        <v>9.9</v>
      </c>
    </row>
    <row r="98" spans="1:5" x14ac:dyDescent="0.25">
      <c r="A98" s="31" t="s">
        <v>604</v>
      </c>
      <c r="B98" s="32">
        <v>78.2</v>
      </c>
      <c r="D98" t="s">
        <v>604</v>
      </c>
      <c r="E98" s="1">
        <v>78.2</v>
      </c>
    </row>
    <row r="99" spans="1:5" x14ac:dyDescent="0.25">
      <c r="A99" s="31" t="s">
        <v>754</v>
      </c>
      <c r="B99" s="32">
        <v>150</v>
      </c>
      <c r="D99" t="s">
        <v>754</v>
      </c>
      <c r="E99" s="1">
        <v>150</v>
      </c>
    </row>
    <row r="100" spans="1:5" x14ac:dyDescent="0.25">
      <c r="A100" s="31" t="s">
        <v>758</v>
      </c>
      <c r="B100" s="32">
        <v>150</v>
      </c>
      <c r="D100" t="s">
        <v>758</v>
      </c>
      <c r="E100" s="1">
        <v>150</v>
      </c>
    </row>
    <row r="101" spans="1:5" x14ac:dyDescent="0.25">
      <c r="A101" s="31" t="s">
        <v>322</v>
      </c>
      <c r="B101" s="32">
        <v>432</v>
      </c>
      <c r="D101" t="s">
        <v>322</v>
      </c>
      <c r="E101" s="1">
        <v>432</v>
      </c>
    </row>
    <row r="102" spans="1:5" x14ac:dyDescent="0.25">
      <c r="A102" s="31" t="s">
        <v>18</v>
      </c>
      <c r="B102" s="32">
        <v>21.999999999999996</v>
      </c>
      <c r="D102" t="s">
        <v>18</v>
      </c>
      <c r="E102" s="1">
        <v>21.999999999999996</v>
      </c>
    </row>
    <row r="103" spans="1:5" x14ac:dyDescent="0.25">
      <c r="A103" s="31" t="s">
        <v>345</v>
      </c>
      <c r="B103" s="32">
        <v>1088.2</v>
      </c>
      <c r="D103" t="s">
        <v>345</v>
      </c>
      <c r="E103" s="1">
        <v>1088.2</v>
      </c>
    </row>
    <row r="104" spans="1:5" x14ac:dyDescent="0.25">
      <c r="A104" s="31" t="s">
        <v>532</v>
      </c>
      <c r="B104" s="32">
        <v>165.6</v>
      </c>
      <c r="D104" t="s">
        <v>532</v>
      </c>
      <c r="E104" s="1">
        <v>165.6</v>
      </c>
    </row>
    <row r="105" spans="1:5" x14ac:dyDescent="0.25">
      <c r="A105" s="31" t="s">
        <v>662</v>
      </c>
      <c r="B105" s="32">
        <v>9</v>
      </c>
      <c r="D105" t="s">
        <v>662</v>
      </c>
      <c r="E105" s="1">
        <v>9</v>
      </c>
    </row>
    <row r="106" spans="1:5" x14ac:dyDescent="0.25">
      <c r="A106" s="31" t="s">
        <v>341</v>
      </c>
      <c r="B106" s="32">
        <v>989</v>
      </c>
      <c r="D106" t="s">
        <v>341</v>
      </c>
      <c r="E106" s="1">
        <v>989</v>
      </c>
    </row>
    <row r="107" spans="1:5" x14ac:dyDescent="0.25">
      <c r="A107" s="31" t="s">
        <v>962</v>
      </c>
      <c r="B107" s="32">
        <v>50.4</v>
      </c>
      <c r="D107" t="s">
        <v>962</v>
      </c>
      <c r="E107" s="1">
        <v>50.4</v>
      </c>
    </row>
    <row r="108" spans="1:5" x14ac:dyDescent="0.25">
      <c r="A108" s="31" t="s">
        <v>590</v>
      </c>
      <c r="B108" s="32">
        <v>250</v>
      </c>
      <c r="D108" t="s">
        <v>590</v>
      </c>
      <c r="E108" s="1">
        <v>250</v>
      </c>
    </row>
    <row r="109" spans="1:5" x14ac:dyDescent="0.25">
      <c r="A109" s="31" t="s">
        <v>797</v>
      </c>
      <c r="B109" s="32">
        <v>230</v>
      </c>
      <c r="D109" t="s">
        <v>797</v>
      </c>
      <c r="E109" s="1">
        <v>230</v>
      </c>
    </row>
    <row r="110" spans="1:5" x14ac:dyDescent="0.25">
      <c r="A110" s="31" t="s">
        <v>629</v>
      </c>
      <c r="B110" s="32">
        <v>4.3</v>
      </c>
      <c r="D110" t="s">
        <v>629</v>
      </c>
      <c r="E110" s="1">
        <v>4.3</v>
      </c>
    </row>
    <row r="111" spans="1:5" x14ac:dyDescent="0.25">
      <c r="A111" s="31" t="s">
        <v>257</v>
      </c>
      <c r="B111" s="32">
        <v>38.799999999999997</v>
      </c>
      <c r="D111" t="s">
        <v>257</v>
      </c>
      <c r="E111" s="1">
        <v>38.799999999999997</v>
      </c>
    </row>
    <row r="112" spans="1:5" x14ac:dyDescent="0.25">
      <c r="A112" s="31" t="s">
        <v>196</v>
      </c>
      <c r="B112" s="32">
        <v>141</v>
      </c>
      <c r="D112" t="s">
        <v>196</v>
      </c>
      <c r="E112" s="1">
        <v>141</v>
      </c>
    </row>
    <row r="113" spans="1:5" x14ac:dyDescent="0.25">
      <c r="A113" s="31" t="s">
        <v>373</v>
      </c>
      <c r="B113" s="32">
        <v>517</v>
      </c>
      <c r="D113" t="s">
        <v>373</v>
      </c>
      <c r="E113" s="1">
        <v>517</v>
      </c>
    </row>
    <row r="114" spans="1:5" x14ac:dyDescent="0.25">
      <c r="A114" s="31" t="s">
        <v>172</v>
      </c>
      <c r="B114" s="32">
        <v>31.5</v>
      </c>
      <c r="D114" t="s">
        <v>172</v>
      </c>
      <c r="E114" s="1">
        <v>31.5</v>
      </c>
    </row>
    <row r="115" spans="1:5" x14ac:dyDescent="0.25">
      <c r="A115" s="31" t="s">
        <v>472</v>
      </c>
      <c r="B115" s="32">
        <v>1621.1999999999998</v>
      </c>
      <c r="D115" t="s">
        <v>472</v>
      </c>
      <c r="E115" s="1">
        <v>1621.1999999999998</v>
      </c>
    </row>
    <row r="116" spans="1:5" x14ac:dyDescent="0.25">
      <c r="A116" s="31" t="s">
        <v>224</v>
      </c>
      <c r="B116" s="32">
        <v>102.4</v>
      </c>
      <c r="D116" t="s">
        <v>224</v>
      </c>
      <c r="E116" s="1">
        <v>102.4</v>
      </c>
    </row>
    <row r="117" spans="1:5" x14ac:dyDescent="0.25">
      <c r="A117" s="31" t="s">
        <v>822</v>
      </c>
      <c r="B117" s="32">
        <v>200</v>
      </c>
      <c r="D117" t="s">
        <v>822</v>
      </c>
      <c r="E117" s="1">
        <v>200</v>
      </c>
    </row>
    <row r="118" spans="1:5" x14ac:dyDescent="0.25">
      <c r="A118" s="31" t="s">
        <v>780</v>
      </c>
      <c r="B118" s="32">
        <v>249.7</v>
      </c>
      <c r="D118" t="s">
        <v>780</v>
      </c>
      <c r="E118" s="1">
        <v>249.7</v>
      </c>
    </row>
    <row r="119" spans="1:5" x14ac:dyDescent="0.25">
      <c r="A119" s="31" t="s">
        <v>693</v>
      </c>
      <c r="B119" s="32">
        <v>110</v>
      </c>
      <c r="D119" t="s">
        <v>693</v>
      </c>
      <c r="E119" s="1">
        <v>110</v>
      </c>
    </row>
    <row r="120" spans="1:5" x14ac:dyDescent="0.25">
      <c r="A120" s="31" t="s">
        <v>432</v>
      </c>
      <c r="B120" s="32">
        <v>153.9</v>
      </c>
      <c r="D120" t="s">
        <v>432</v>
      </c>
      <c r="E120" s="1">
        <v>153.9</v>
      </c>
    </row>
    <row r="121" spans="1:5" x14ac:dyDescent="0.25">
      <c r="A121" s="31" t="s">
        <v>304</v>
      </c>
      <c r="B121" s="32">
        <v>5.6</v>
      </c>
      <c r="D121" t="s">
        <v>304</v>
      </c>
      <c r="E121" s="1">
        <v>5.6</v>
      </c>
    </row>
    <row r="122" spans="1:5" x14ac:dyDescent="0.25">
      <c r="A122" s="31" t="s">
        <v>330</v>
      </c>
      <c r="B122" s="32">
        <v>4159.5999999999995</v>
      </c>
      <c r="D122" t="s">
        <v>330</v>
      </c>
      <c r="E122" s="1">
        <v>4159.5999999999995</v>
      </c>
    </row>
    <row r="123" spans="1:5" x14ac:dyDescent="0.25">
      <c r="A123" s="31" t="s">
        <v>897</v>
      </c>
      <c r="B123" s="32">
        <v>50</v>
      </c>
      <c r="D123" t="s">
        <v>897</v>
      </c>
      <c r="E123" s="1">
        <v>50</v>
      </c>
    </row>
    <row r="124" spans="1:5" x14ac:dyDescent="0.25">
      <c r="A124" s="31" t="s">
        <v>558</v>
      </c>
      <c r="B124" s="32">
        <v>150</v>
      </c>
      <c r="D124" t="s">
        <v>558</v>
      </c>
      <c r="E124" s="1">
        <v>150</v>
      </c>
    </row>
    <row r="125" spans="1:5" x14ac:dyDescent="0.25">
      <c r="A125" s="31" t="s">
        <v>951</v>
      </c>
      <c r="B125" s="32">
        <v>100</v>
      </c>
      <c r="D125" t="s">
        <v>951</v>
      </c>
      <c r="E125" s="1">
        <v>100</v>
      </c>
    </row>
    <row r="126" spans="1:5" x14ac:dyDescent="0.25">
      <c r="A126" s="31" t="s">
        <v>382</v>
      </c>
      <c r="B126" s="32">
        <v>236</v>
      </c>
      <c r="D126" t="s">
        <v>382</v>
      </c>
      <c r="E126" s="1">
        <v>236</v>
      </c>
    </row>
    <row r="127" spans="1:5" x14ac:dyDescent="0.25">
      <c r="A127" s="31" t="s">
        <v>428</v>
      </c>
      <c r="B127" s="32">
        <v>592.79999999999995</v>
      </c>
      <c r="D127" t="s">
        <v>428</v>
      </c>
      <c r="E127" s="1">
        <v>592.79999999999995</v>
      </c>
    </row>
    <row r="128" spans="1:5" x14ac:dyDescent="0.25">
      <c r="A128" s="31" t="s">
        <v>397</v>
      </c>
      <c r="B128" s="32">
        <v>80</v>
      </c>
      <c r="D128" t="s">
        <v>397</v>
      </c>
      <c r="E128" s="1">
        <v>80</v>
      </c>
    </row>
    <row r="129" spans="1:5" x14ac:dyDescent="0.25">
      <c r="A129" s="31" t="s">
        <v>947</v>
      </c>
      <c r="B129" s="32">
        <v>183.8</v>
      </c>
      <c r="D129" t="s">
        <v>947</v>
      </c>
      <c r="E129" s="1">
        <v>183.8</v>
      </c>
    </row>
    <row r="130" spans="1:5" x14ac:dyDescent="0.25">
      <c r="A130" s="31" t="s">
        <v>574</v>
      </c>
      <c r="B130" s="32">
        <v>150</v>
      </c>
      <c r="D130" t="s">
        <v>574</v>
      </c>
      <c r="E130" s="1">
        <v>150</v>
      </c>
    </row>
    <row r="131" spans="1:5" x14ac:dyDescent="0.25">
      <c r="A131" s="31" t="s">
        <v>721</v>
      </c>
      <c r="B131" s="32">
        <v>80</v>
      </c>
      <c r="D131" t="s">
        <v>721</v>
      </c>
      <c r="E131" s="1">
        <v>80</v>
      </c>
    </row>
    <row r="132" spans="1:5" x14ac:dyDescent="0.25">
      <c r="A132" s="31" t="s">
        <v>596</v>
      </c>
      <c r="B132" s="32">
        <v>200</v>
      </c>
      <c r="D132" t="s">
        <v>596</v>
      </c>
      <c r="E132" s="1">
        <v>200</v>
      </c>
    </row>
    <row r="133" spans="1:5" x14ac:dyDescent="0.25">
      <c r="A133" s="31" t="s">
        <v>599</v>
      </c>
      <c r="B133" s="32">
        <v>201.6</v>
      </c>
      <c r="D133" t="s">
        <v>599</v>
      </c>
      <c r="E133" s="1">
        <v>201.6</v>
      </c>
    </row>
    <row r="134" spans="1:5" x14ac:dyDescent="0.25">
      <c r="A134" s="31" t="s">
        <v>725</v>
      </c>
      <c r="B134" s="32">
        <v>200</v>
      </c>
      <c r="D134" t="s">
        <v>725</v>
      </c>
      <c r="E134" s="1">
        <v>200</v>
      </c>
    </row>
    <row r="135" spans="1:5" x14ac:dyDescent="0.25">
      <c r="A135" s="31" t="s">
        <v>728</v>
      </c>
      <c r="B135" s="32">
        <v>200</v>
      </c>
      <c r="D135" t="s">
        <v>728</v>
      </c>
      <c r="E135" s="1">
        <v>200</v>
      </c>
    </row>
    <row r="136" spans="1:5" x14ac:dyDescent="0.25">
      <c r="A136" s="31" t="s">
        <v>777</v>
      </c>
      <c r="B136" s="32">
        <v>110</v>
      </c>
      <c r="D136" t="s">
        <v>777</v>
      </c>
      <c r="E136" s="1">
        <v>110</v>
      </c>
    </row>
    <row r="137" spans="1:5" x14ac:dyDescent="0.25">
      <c r="A137" s="31" t="s">
        <v>106</v>
      </c>
      <c r="B137" s="32">
        <v>4028.1</v>
      </c>
      <c r="D137" t="s">
        <v>106</v>
      </c>
      <c r="E137" s="1">
        <v>4028.1</v>
      </c>
    </row>
    <row r="138" spans="1:5" x14ac:dyDescent="0.25">
      <c r="A138" s="31" t="s">
        <v>38</v>
      </c>
      <c r="B138" s="32">
        <v>10566.8</v>
      </c>
      <c r="D138" t="s">
        <v>38</v>
      </c>
      <c r="E138" s="1">
        <v>10566.8</v>
      </c>
    </row>
    <row r="139" spans="1:5" x14ac:dyDescent="0.25">
      <c r="A139" s="31" t="s">
        <v>183</v>
      </c>
      <c r="B139" s="32">
        <v>349.2</v>
      </c>
      <c r="D139" t="s">
        <v>183</v>
      </c>
      <c r="E139" s="1">
        <v>349.2</v>
      </c>
    </row>
    <row r="140" spans="1:5" x14ac:dyDescent="0.25">
      <c r="A140" s="31" t="s">
        <v>26</v>
      </c>
      <c r="B140" s="32">
        <v>9.6</v>
      </c>
      <c r="D140" t="s">
        <v>26</v>
      </c>
      <c r="E140" s="1">
        <v>9.6</v>
      </c>
    </row>
    <row r="141" spans="1:5" x14ac:dyDescent="0.25">
      <c r="A141" s="31" t="s">
        <v>730</v>
      </c>
      <c r="B141" s="32">
        <v>211.2</v>
      </c>
      <c r="D141" t="s">
        <v>730</v>
      </c>
      <c r="E141" s="1">
        <v>211.2</v>
      </c>
    </row>
    <row r="142" spans="1:5" x14ac:dyDescent="0.25">
      <c r="A142" s="31" t="s">
        <v>958</v>
      </c>
      <c r="B142" s="32">
        <v>418.9</v>
      </c>
      <c r="D142" t="s">
        <v>958</v>
      </c>
      <c r="E142" s="1">
        <v>418.9</v>
      </c>
    </row>
    <row r="143" spans="1:5" x14ac:dyDescent="0.25">
      <c r="A143" s="31" t="s">
        <v>458</v>
      </c>
      <c r="B143" s="32">
        <v>400</v>
      </c>
      <c r="D143" t="s">
        <v>458</v>
      </c>
      <c r="E143" s="1">
        <v>400</v>
      </c>
    </row>
    <row r="144" spans="1:5" x14ac:dyDescent="0.25">
      <c r="A144" s="31" t="s">
        <v>943</v>
      </c>
      <c r="B144" s="32">
        <v>201.6</v>
      </c>
      <c r="D144" t="s">
        <v>943</v>
      </c>
      <c r="E144" s="1">
        <v>201.6</v>
      </c>
    </row>
    <row r="145" spans="1:5" x14ac:dyDescent="0.25">
      <c r="A145" s="31" t="s">
        <v>326</v>
      </c>
      <c r="B145" s="32">
        <v>1734</v>
      </c>
      <c r="D145" t="s">
        <v>326</v>
      </c>
      <c r="E145" s="1">
        <v>1734</v>
      </c>
    </row>
    <row r="146" spans="1:5" x14ac:dyDescent="0.25">
      <c r="A146" s="31" t="s">
        <v>870</v>
      </c>
      <c r="B146" s="32">
        <v>182</v>
      </c>
      <c r="D146" t="s">
        <v>870</v>
      </c>
      <c r="E146" s="1">
        <v>182</v>
      </c>
    </row>
    <row r="147" spans="1:5" x14ac:dyDescent="0.25">
      <c r="A147" s="31" t="s">
        <v>902</v>
      </c>
      <c r="B147" s="32">
        <v>162.9</v>
      </c>
      <c r="D147" t="s">
        <v>902</v>
      </c>
      <c r="E147" s="1">
        <v>162.9</v>
      </c>
    </row>
    <row r="148" spans="1:5" x14ac:dyDescent="0.25">
      <c r="A148" s="31" t="s">
        <v>940</v>
      </c>
      <c r="B148" s="32">
        <v>240</v>
      </c>
      <c r="D148" t="s">
        <v>940</v>
      </c>
      <c r="E148" s="1">
        <v>240</v>
      </c>
    </row>
    <row r="149" spans="1:5" x14ac:dyDescent="0.25">
      <c r="A149" s="31" t="s">
        <v>42</v>
      </c>
      <c r="B149" s="32">
        <v>852.2</v>
      </c>
      <c r="D149" t="s">
        <v>42</v>
      </c>
      <c r="E149" s="1">
        <v>852.2</v>
      </c>
    </row>
    <row r="150" spans="1:5" x14ac:dyDescent="0.25">
      <c r="A150" s="31" t="s">
        <v>745</v>
      </c>
      <c r="B150" s="32">
        <v>4.4000000000000004</v>
      </c>
      <c r="D150" t="s">
        <v>745</v>
      </c>
      <c r="E150" s="1">
        <v>4.4000000000000004</v>
      </c>
    </row>
    <row r="151" spans="1:5" x14ac:dyDescent="0.25">
      <c r="A151" s="31" t="s">
        <v>490</v>
      </c>
      <c r="B151" s="32">
        <v>159.1</v>
      </c>
      <c r="D151" t="s">
        <v>490</v>
      </c>
      <c r="E151" s="1">
        <v>159.1</v>
      </c>
    </row>
    <row r="152" spans="1:5" x14ac:dyDescent="0.25">
      <c r="A152" s="31" t="s">
        <v>644</v>
      </c>
      <c r="B152" s="32">
        <v>112.5</v>
      </c>
      <c r="D152" t="s">
        <v>644</v>
      </c>
      <c r="E152" s="1">
        <v>112.5</v>
      </c>
    </row>
    <row r="153" spans="1:5" x14ac:dyDescent="0.25">
      <c r="A153" s="31" t="s">
        <v>673</v>
      </c>
      <c r="B153" s="32">
        <v>450</v>
      </c>
      <c r="D153" t="s">
        <v>673</v>
      </c>
      <c r="E153" s="1">
        <v>450</v>
      </c>
    </row>
    <row r="154" spans="1:5" x14ac:dyDescent="0.25">
      <c r="A154" s="31" t="s">
        <v>529</v>
      </c>
      <c r="B154" s="32">
        <v>535.5</v>
      </c>
      <c r="D154" t="s">
        <v>529</v>
      </c>
      <c r="E154" s="1">
        <v>535.5</v>
      </c>
    </row>
    <row r="155" spans="1:5" x14ac:dyDescent="0.25">
      <c r="A155" s="31" t="s">
        <v>462</v>
      </c>
      <c r="B155" s="32">
        <v>460.6</v>
      </c>
      <c r="D155" t="s">
        <v>462</v>
      </c>
      <c r="E155" s="1">
        <v>460.6</v>
      </c>
    </row>
    <row r="156" spans="1:5" x14ac:dyDescent="0.25">
      <c r="A156" s="31" t="s">
        <v>493</v>
      </c>
      <c r="B156" s="32">
        <v>101.2</v>
      </c>
      <c r="D156" t="s">
        <v>493</v>
      </c>
      <c r="E156" s="1">
        <v>101.2</v>
      </c>
    </row>
    <row r="157" spans="1:5" x14ac:dyDescent="0.25">
      <c r="A157" s="31" t="s">
        <v>15</v>
      </c>
      <c r="B157" s="32">
        <v>9188.5</v>
      </c>
      <c r="D157" t="s">
        <v>15</v>
      </c>
      <c r="E157" s="1">
        <v>9188.5</v>
      </c>
    </row>
    <row r="158" spans="1:5" x14ac:dyDescent="0.25">
      <c r="A158" s="31" t="s">
        <v>665</v>
      </c>
      <c r="B158" s="32">
        <v>10</v>
      </c>
      <c r="D158" t="s">
        <v>665</v>
      </c>
      <c r="E158" s="1">
        <v>10</v>
      </c>
    </row>
    <row r="159" spans="1:5" x14ac:dyDescent="0.25">
      <c r="A159" s="31" t="s">
        <v>408</v>
      </c>
      <c r="B159" s="32">
        <v>82.5</v>
      </c>
      <c r="D159" t="s">
        <v>408</v>
      </c>
      <c r="E159" s="1">
        <v>82.5</v>
      </c>
    </row>
    <row r="160" spans="1:5" x14ac:dyDescent="0.25">
      <c r="A160" s="31" t="s">
        <v>668</v>
      </c>
      <c r="B160" s="32">
        <v>46.1</v>
      </c>
      <c r="D160" t="s">
        <v>668</v>
      </c>
      <c r="E160" s="1">
        <v>46.1</v>
      </c>
    </row>
    <row r="161" spans="1:5" x14ac:dyDescent="0.25">
      <c r="A161" s="31" t="s">
        <v>800</v>
      </c>
      <c r="B161" s="32">
        <v>151.19999999999999</v>
      </c>
      <c r="D161" t="s">
        <v>800</v>
      </c>
      <c r="E161" s="1">
        <v>151.19999999999999</v>
      </c>
    </row>
    <row r="162" spans="1:5" x14ac:dyDescent="0.25">
      <c r="A162" s="31" t="s">
        <v>273</v>
      </c>
      <c r="B162" s="32">
        <v>678.1</v>
      </c>
      <c r="D162" t="s">
        <v>273</v>
      </c>
      <c r="E162" s="1">
        <v>678.1</v>
      </c>
    </row>
    <row r="163" spans="1:5" x14ac:dyDescent="0.25">
      <c r="A163" s="31" t="s">
        <v>264</v>
      </c>
      <c r="B163" s="32">
        <v>643.6</v>
      </c>
      <c r="D163" t="s">
        <v>264</v>
      </c>
      <c r="E163" s="1">
        <v>643.6</v>
      </c>
    </row>
    <row r="164" spans="1:5" x14ac:dyDescent="0.25">
      <c r="A164" s="31" t="s">
        <v>228</v>
      </c>
      <c r="B164" s="32">
        <v>380.7</v>
      </c>
      <c r="D164" t="s">
        <v>228</v>
      </c>
      <c r="E164" s="1">
        <v>380.7</v>
      </c>
    </row>
    <row r="165" spans="1:5" x14ac:dyDescent="0.25">
      <c r="A165" s="31" t="s">
        <v>660</v>
      </c>
      <c r="B165" s="32">
        <v>11.5</v>
      </c>
      <c r="D165" t="s">
        <v>660</v>
      </c>
      <c r="E165" s="1">
        <v>11.5</v>
      </c>
    </row>
    <row r="166" spans="1:5" x14ac:dyDescent="0.25">
      <c r="A166" s="31" t="s">
        <v>231</v>
      </c>
      <c r="B166" s="32">
        <v>265.60000000000002</v>
      </c>
      <c r="D166" t="s">
        <v>231</v>
      </c>
      <c r="E166" s="1">
        <v>265.60000000000002</v>
      </c>
    </row>
    <row r="167" spans="1:5" x14ac:dyDescent="0.25">
      <c r="A167" s="31" t="s">
        <v>308</v>
      </c>
      <c r="B167" s="32">
        <v>815</v>
      </c>
      <c r="D167" t="s">
        <v>308</v>
      </c>
      <c r="E167" s="1">
        <v>815</v>
      </c>
    </row>
    <row r="168" spans="1:5" x14ac:dyDescent="0.25">
      <c r="A168" s="31" t="s">
        <v>642</v>
      </c>
      <c r="B168" s="32">
        <v>4.7</v>
      </c>
      <c r="D168" t="s">
        <v>642</v>
      </c>
      <c r="E168" s="1">
        <v>4.7</v>
      </c>
    </row>
    <row r="169" spans="1:5" x14ac:dyDescent="0.25">
      <c r="A169" s="31" t="s">
        <v>495</v>
      </c>
      <c r="B169" s="32">
        <v>883</v>
      </c>
      <c r="D169" t="s">
        <v>495</v>
      </c>
      <c r="E169" s="1">
        <v>883</v>
      </c>
    </row>
    <row r="170" spans="1:5" x14ac:dyDescent="0.25">
      <c r="A170" s="31" t="s">
        <v>695</v>
      </c>
      <c r="B170" s="32">
        <v>15.4</v>
      </c>
      <c r="D170" t="s">
        <v>695</v>
      </c>
      <c r="E170" s="1">
        <v>15.4</v>
      </c>
    </row>
    <row r="171" spans="1:5" x14ac:dyDescent="0.25">
      <c r="A171" s="31" t="s">
        <v>810</v>
      </c>
      <c r="B171" s="32">
        <v>242</v>
      </c>
      <c r="D171" t="s">
        <v>810</v>
      </c>
      <c r="E171" s="1">
        <v>242</v>
      </c>
    </row>
    <row r="172" spans="1:5" x14ac:dyDescent="0.25">
      <c r="A172" s="31" t="s">
        <v>413</v>
      </c>
      <c r="B172" s="32">
        <v>82</v>
      </c>
      <c r="D172" t="s">
        <v>413</v>
      </c>
      <c r="E172" s="1">
        <v>82</v>
      </c>
    </row>
    <row r="173" spans="1:5" x14ac:dyDescent="0.25">
      <c r="A173" s="31" t="s">
        <v>410</v>
      </c>
      <c r="B173" s="32">
        <v>78</v>
      </c>
      <c r="D173" t="s">
        <v>410</v>
      </c>
      <c r="E173" s="1">
        <v>78</v>
      </c>
    </row>
    <row r="174" spans="1:5" x14ac:dyDescent="0.25">
      <c r="A174" s="31" t="s">
        <v>658</v>
      </c>
      <c r="B174" s="32">
        <v>102.7</v>
      </c>
      <c r="D174" t="s">
        <v>658</v>
      </c>
      <c r="E174" s="1">
        <v>102.7</v>
      </c>
    </row>
    <row r="175" spans="1:5" x14ac:dyDescent="0.25">
      <c r="A175" s="31" t="s">
        <v>925</v>
      </c>
      <c r="B175" s="32">
        <v>7.7</v>
      </c>
      <c r="D175" t="s">
        <v>925</v>
      </c>
      <c r="E175" s="1">
        <v>7.7</v>
      </c>
    </row>
    <row r="176" spans="1:5" x14ac:dyDescent="0.25">
      <c r="A176" s="31" t="s">
        <v>832</v>
      </c>
      <c r="B176" s="32">
        <v>15.4</v>
      </c>
      <c r="D176" t="s">
        <v>832</v>
      </c>
      <c r="E176" s="1">
        <v>15.4</v>
      </c>
    </row>
    <row r="177" spans="1:5" x14ac:dyDescent="0.25">
      <c r="A177" s="31" t="s">
        <v>928</v>
      </c>
      <c r="B177" s="32">
        <v>250</v>
      </c>
      <c r="D177" t="s">
        <v>928</v>
      </c>
      <c r="E177" s="1">
        <v>250</v>
      </c>
    </row>
    <row r="178" spans="1:5" x14ac:dyDescent="0.25">
      <c r="A178" s="31" t="s">
        <v>793</v>
      </c>
      <c r="B178" s="32">
        <v>427.2</v>
      </c>
      <c r="D178" t="s">
        <v>793</v>
      </c>
      <c r="E178" s="1">
        <v>427.2</v>
      </c>
    </row>
    <row r="179" spans="1:5" x14ac:dyDescent="0.25">
      <c r="A179" s="31" t="s">
        <v>739</v>
      </c>
      <c r="B179" s="32">
        <v>20</v>
      </c>
      <c r="D179" t="s">
        <v>739</v>
      </c>
      <c r="E179" s="1">
        <v>20</v>
      </c>
    </row>
    <row r="180" spans="1:5" x14ac:dyDescent="0.25">
      <c r="A180" s="31" t="s">
        <v>899</v>
      </c>
      <c r="B180" s="32">
        <v>2.6</v>
      </c>
      <c r="D180" t="s">
        <v>899</v>
      </c>
      <c r="E180" s="1">
        <v>2.6</v>
      </c>
    </row>
    <row r="181" spans="1:5" x14ac:dyDescent="0.25">
      <c r="A181" s="31" t="s">
        <v>624</v>
      </c>
      <c r="B181" s="32">
        <v>803.2</v>
      </c>
      <c r="D181" t="s">
        <v>624</v>
      </c>
      <c r="E181" s="1">
        <v>803.2</v>
      </c>
    </row>
    <row r="182" spans="1:5" x14ac:dyDescent="0.25">
      <c r="A182" s="31" t="s">
        <v>620</v>
      </c>
      <c r="B182" s="32">
        <v>1606.4</v>
      </c>
      <c r="D182" t="s">
        <v>620</v>
      </c>
      <c r="E182" s="1">
        <v>1606.4</v>
      </c>
    </row>
    <row r="183" spans="1:5" x14ac:dyDescent="0.25">
      <c r="A183" s="31" t="s">
        <v>11</v>
      </c>
      <c r="B183" s="32">
        <v>720</v>
      </c>
      <c r="D183" t="s">
        <v>11</v>
      </c>
      <c r="E183" s="1">
        <v>720</v>
      </c>
    </row>
    <row r="184" spans="1:5" x14ac:dyDescent="0.25">
      <c r="A184" s="31" t="s">
        <v>824</v>
      </c>
      <c r="B184" s="32">
        <v>9.9</v>
      </c>
      <c r="D184" t="s">
        <v>824</v>
      </c>
      <c r="E184" s="1">
        <v>9.9</v>
      </c>
    </row>
    <row r="185" spans="1:5" x14ac:dyDescent="0.25">
      <c r="A185" s="31" t="s">
        <v>582</v>
      </c>
      <c r="B185" s="32">
        <v>10</v>
      </c>
      <c r="D185" t="s">
        <v>582</v>
      </c>
      <c r="E185" s="1">
        <v>10</v>
      </c>
    </row>
    <row r="186" spans="1:5" x14ac:dyDescent="0.25">
      <c r="A186" s="31" t="s">
        <v>944</v>
      </c>
      <c r="B186" s="32">
        <v>300</v>
      </c>
      <c r="D186" t="s">
        <v>944</v>
      </c>
      <c r="E186" s="1">
        <v>300</v>
      </c>
    </row>
    <row r="187" spans="1:5" x14ac:dyDescent="0.25">
      <c r="A187" s="31" t="s">
        <v>828</v>
      </c>
      <c r="B187" s="32">
        <v>160</v>
      </c>
      <c r="D187" t="s">
        <v>828</v>
      </c>
      <c r="E187" s="1">
        <v>160</v>
      </c>
    </row>
    <row r="188" spans="1:5" x14ac:dyDescent="0.25">
      <c r="A188" s="31" t="s">
        <v>229</v>
      </c>
      <c r="B188" s="32">
        <v>6.9</v>
      </c>
      <c r="D188" t="s">
        <v>229</v>
      </c>
      <c r="E188" s="1">
        <v>6.9</v>
      </c>
    </row>
    <row r="189" spans="1:5" x14ac:dyDescent="0.25">
      <c r="A189" s="31" t="s">
        <v>909</v>
      </c>
      <c r="B189" s="32">
        <v>237.6</v>
      </c>
      <c r="D189" t="s">
        <v>909</v>
      </c>
      <c r="E189" s="1">
        <v>237.6</v>
      </c>
    </row>
    <row r="190" spans="1:5" x14ac:dyDescent="0.25">
      <c r="A190" s="31" t="s">
        <v>284</v>
      </c>
      <c r="B190" s="32">
        <v>24.9</v>
      </c>
      <c r="D190" t="s">
        <v>284</v>
      </c>
      <c r="E190" s="1">
        <v>24.9</v>
      </c>
    </row>
    <row r="191" spans="1:5" x14ac:dyDescent="0.25">
      <c r="A191" s="31" t="s">
        <v>789</v>
      </c>
      <c r="B191" s="32">
        <v>149.30000000000001</v>
      </c>
      <c r="D191" t="s">
        <v>789</v>
      </c>
      <c r="E191" s="1">
        <v>149.30000000000001</v>
      </c>
    </row>
    <row r="192" spans="1:5" x14ac:dyDescent="0.25">
      <c r="A192" s="31" t="s">
        <v>454</v>
      </c>
      <c r="B192" s="32">
        <v>3559.2</v>
      </c>
      <c r="D192" t="s">
        <v>454</v>
      </c>
      <c r="E192" s="1">
        <v>3559.2</v>
      </c>
    </row>
    <row r="193" spans="1:5" x14ac:dyDescent="0.25">
      <c r="A193" s="31" t="s">
        <v>162</v>
      </c>
      <c r="B193" s="32">
        <v>410</v>
      </c>
      <c r="D193" t="s">
        <v>162</v>
      </c>
      <c r="E193" s="1">
        <v>410</v>
      </c>
    </row>
    <row r="194" spans="1:5" x14ac:dyDescent="0.25">
      <c r="A194" s="31" t="s">
        <v>482</v>
      </c>
      <c r="B194" s="32">
        <v>1008</v>
      </c>
      <c r="D194" t="s">
        <v>482</v>
      </c>
      <c r="E194" s="1">
        <v>1008</v>
      </c>
    </row>
    <row r="195" spans="1:5" x14ac:dyDescent="0.25">
      <c r="A195" s="31" t="s">
        <v>200</v>
      </c>
      <c r="B195" s="32">
        <v>7.6</v>
      </c>
      <c r="D195" t="s">
        <v>200</v>
      </c>
      <c r="E195" s="1">
        <v>7.6</v>
      </c>
    </row>
    <row r="196" spans="1:5" x14ac:dyDescent="0.25">
      <c r="A196" s="31" t="s">
        <v>747</v>
      </c>
      <c r="B196" s="32">
        <v>78</v>
      </c>
      <c r="D196" t="s">
        <v>747</v>
      </c>
      <c r="E196" s="1">
        <v>78</v>
      </c>
    </row>
    <row r="197" spans="1:5" x14ac:dyDescent="0.25">
      <c r="A197" s="31" t="s">
        <v>698</v>
      </c>
      <c r="B197" s="32">
        <v>204</v>
      </c>
      <c r="D197" t="s">
        <v>698</v>
      </c>
      <c r="E197" s="1">
        <v>204</v>
      </c>
    </row>
    <row r="198" spans="1:5" x14ac:dyDescent="0.25">
      <c r="A198" s="31" t="s">
        <v>282</v>
      </c>
      <c r="B198" s="32">
        <v>3.7</v>
      </c>
      <c r="D198" t="s">
        <v>282</v>
      </c>
      <c r="E198" s="1">
        <v>3.7</v>
      </c>
    </row>
    <row r="199" spans="1:5" x14ac:dyDescent="0.25">
      <c r="A199" s="31" t="s">
        <v>254</v>
      </c>
      <c r="B199" s="32">
        <v>274</v>
      </c>
      <c r="D199" t="s">
        <v>254</v>
      </c>
      <c r="E199" s="1">
        <v>274</v>
      </c>
    </row>
    <row r="200" spans="1:5" x14ac:dyDescent="0.25">
      <c r="A200" s="31" t="s">
        <v>420</v>
      </c>
      <c r="B200" s="32">
        <v>160</v>
      </c>
      <c r="D200" t="s">
        <v>420</v>
      </c>
      <c r="E200" s="1">
        <v>160</v>
      </c>
    </row>
    <row r="201" spans="1:5" x14ac:dyDescent="0.25">
      <c r="A201" s="31" t="s">
        <v>579</v>
      </c>
      <c r="B201" s="32">
        <v>145</v>
      </c>
      <c r="D201" t="s">
        <v>579</v>
      </c>
      <c r="E201" s="1">
        <v>145</v>
      </c>
    </row>
    <row r="202" spans="1:5" x14ac:dyDescent="0.25">
      <c r="A202" s="31" t="s">
        <v>521</v>
      </c>
      <c r="B202" s="32">
        <v>150</v>
      </c>
      <c r="D202" t="s">
        <v>521</v>
      </c>
      <c r="E202" s="1">
        <v>150</v>
      </c>
    </row>
    <row r="203" spans="1:5" x14ac:dyDescent="0.25">
      <c r="A203" s="31" t="s">
        <v>238</v>
      </c>
      <c r="B203" s="32">
        <v>80</v>
      </c>
      <c r="D203" t="s">
        <v>238</v>
      </c>
      <c r="E203" s="1">
        <v>80</v>
      </c>
    </row>
    <row r="204" spans="1:5" x14ac:dyDescent="0.25">
      <c r="A204" s="31" t="s">
        <v>205</v>
      </c>
      <c r="B204" s="32">
        <v>14.3</v>
      </c>
      <c r="D204" t="s">
        <v>205</v>
      </c>
      <c r="E204" s="1">
        <v>14.3</v>
      </c>
    </row>
    <row r="205" spans="1:5" x14ac:dyDescent="0.25">
      <c r="A205" s="31" t="s">
        <v>510</v>
      </c>
      <c r="B205" s="32">
        <v>60</v>
      </c>
      <c r="D205" t="s">
        <v>510</v>
      </c>
      <c r="E205" s="1">
        <v>60</v>
      </c>
    </row>
    <row r="206" spans="1:5" x14ac:dyDescent="0.25">
      <c r="A206" s="31" t="s">
        <v>764</v>
      </c>
      <c r="B206" s="32">
        <v>51</v>
      </c>
      <c r="D206" t="s">
        <v>764</v>
      </c>
      <c r="E206" s="1">
        <v>51</v>
      </c>
    </row>
    <row r="207" spans="1:5" x14ac:dyDescent="0.25">
      <c r="A207" s="31" t="s">
        <v>479</v>
      </c>
      <c r="B207" s="32">
        <v>63</v>
      </c>
      <c r="D207" t="s">
        <v>479</v>
      </c>
      <c r="E207" s="1">
        <v>63</v>
      </c>
    </row>
    <row r="208" spans="1:5" x14ac:dyDescent="0.25">
      <c r="A208" s="31" t="s">
        <v>853</v>
      </c>
      <c r="B208" s="32">
        <v>1.5</v>
      </c>
      <c r="D208" t="s">
        <v>853</v>
      </c>
      <c r="E208" s="1">
        <v>1.5</v>
      </c>
    </row>
    <row r="209" spans="1:5" x14ac:dyDescent="0.25">
      <c r="A209" s="31" t="s">
        <v>846</v>
      </c>
      <c r="B209" s="32">
        <v>50</v>
      </c>
      <c r="D209" t="s">
        <v>846</v>
      </c>
      <c r="E209" s="1">
        <v>50</v>
      </c>
    </row>
    <row r="210" spans="1:5" x14ac:dyDescent="0.25">
      <c r="A210" s="31" t="s">
        <v>276</v>
      </c>
      <c r="B210" s="32">
        <v>1052.0999999999999</v>
      </c>
      <c r="D210" t="s">
        <v>276</v>
      </c>
      <c r="E210" s="1">
        <v>1052.0999999999999</v>
      </c>
    </row>
    <row r="211" spans="1:5" x14ac:dyDescent="0.25">
      <c r="A211" s="31" t="s">
        <v>128</v>
      </c>
      <c r="B211" s="32">
        <v>641.19999999999993</v>
      </c>
      <c r="D211" t="s">
        <v>128</v>
      </c>
      <c r="E211" s="1">
        <v>641.19999999999993</v>
      </c>
    </row>
    <row r="212" spans="1:5" x14ac:dyDescent="0.25">
      <c r="A212" s="31" t="s">
        <v>682</v>
      </c>
      <c r="B212" s="32">
        <v>1187.0999999999999</v>
      </c>
      <c r="D212" t="s">
        <v>682</v>
      </c>
      <c r="E212" s="1">
        <v>1187.0999999999999</v>
      </c>
    </row>
    <row r="213" spans="1:5" x14ac:dyDescent="0.25">
      <c r="A213" s="31" t="s">
        <v>140</v>
      </c>
      <c r="B213" s="32">
        <v>1116</v>
      </c>
      <c r="D213" t="s">
        <v>140</v>
      </c>
      <c r="E213" s="1">
        <v>1116</v>
      </c>
    </row>
    <row r="214" spans="1:5" x14ac:dyDescent="0.25">
      <c r="A214" s="31" t="s">
        <v>58</v>
      </c>
      <c r="B214" s="32">
        <v>1554.7</v>
      </c>
      <c r="D214" t="s">
        <v>58</v>
      </c>
      <c r="E214" s="1">
        <v>1554.7</v>
      </c>
    </row>
    <row r="215" spans="1:5" x14ac:dyDescent="0.25">
      <c r="A215" s="31" t="s">
        <v>385</v>
      </c>
      <c r="B215" s="32">
        <v>10.8</v>
      </c>
      <c r="D215" t="s">
        <v>385</v>
      </c>
      <c r="E215" s="1">
        <v>10.8</v>
      </c>
    </row>
    <row r="216" spans="1:5" x14ac:dyDescent="0.25">
      <c r="A216" s="31" t="s">
        <v>615</v>
      </c>
      <c r="B216" s="32">
        <v>376</v>
      </c>
      <c r="D216" t="s">
        <v>615</v>
      </c>
      <c r="E216" s="1">
        <v>376</v>
      </c>
    </row>
    <row r="217" spans="1:5" x14ac:dyDescent="0.25">
      <c r="A217" s="31" t="s">
        <v>168</v>
      </c>
      <c r="B217" s="32">
        <v>2708.6</v>
      </c>
      <c r="D217" t="s">
        <v>168</v>
      </c>
      <c r="E217" s="1">
        <v>2708.6</v>
      </c>
    </row>
    <row r="218" spans="1:5" x14ac:dyDescent="0.25">
      <c r="A218" s="31" t="s">
        <v>640</v>
      </c>
      <c r="B218" s="32">
        <v>10</v>
      </c>
      <c r="D218" t="s">
        <v>640</v>
      </c>
      <c r="E218" s="1">
        <v>10</v>
      </c>
    </row>
    <row r="219" spans="1:5" x14ac:dyDescent="0.25">
      <c r="A219" s="31" t="s">
        <v>635</v>
      </c>
      <c r="B219" s="32">
        <v>10</v>
      </c>
      <c r="D219" t="s">
        <v>635</v>
      </c>
      <c r="E219" s="1">
        <v>10</v>
      </c>
    </row>
    <row r="220" spans="1:5" x14ac:dyDescent="0.25">
      <c r="A220" s="31" t="s">
        <v>626</v>
      </c>
      <c r="B220" s="32">
        <v>10.6</v>
      </c>
      <c r="D220" t="s">
        <v>626</v>
      </c>
      <c r="E220" s="1">
        <v>10.6</v>
      </c>
    </row>
    <row r="221" spans="1:5" x14ac:dyDescent="0.25">
      <c r="A221" s="31" t="s">
        <v>768</v>
      </c>
      <c r="B221" s="32">
        <v>207.2</v>
      </c>
      <c r="D221" t="s">
        <v>768</v>
      </c>
      <c r="E221" s="1">
        <v>207.2</v>
      </c>
    </row>
    <row r="222" spans="1:5" x14ac:dyDescent="0.25">
      <c r="A222" s="31" t="s">
        <v>301</v>
      </c>
      <c r="B222" s="32">
        <v>572</v>
      </c>
      <c r="D222" t="s">
        <v>301</v>
      </c>
      <c r="E222" s="1">
        <v>572</v>
      </c>
    </row>
    <row r="223" spans="1:5" x14ac:dyDescent="0.25">
      <c r="A223" s="31" t="s">
        <v>29</v>
      </c>
      <c r="B223" s="32">
        <v>2076</v>
      </c>
      <c r="D223" t="s">
        <v>29</v>
      </c>
      <c r="E223" s="1">
        <v>2076</v>
      </c>
    </row>
    <row r="224" spans="1:5" x14ac:dyDescent="0.25">
      <c r="A224" s="31" t="s">
        <v>577</v>
      </c>
      <c r="B224" s="32">
        <v>15</v>
      </c>
      <c r="D224" t="s">
        <v>577</v>
      </c>
      <c r="E224" s="1">
        <v>15</v>
      </c>
    </row>
    <row r="225" spans="1:5" x14ac:dyDescent="0.25">
      <c r="A225" s="31" t="s">
        <v>867</v>
      </c>
      <c r="B225" s="32">
        <v>1.3</v>
      </c>
      <c r="D225" t="s">
        <v>867</v>
      </c>
      <c r="E225" s="1">
        <v>1.3</v>
      </c>
    </row>
    <row r="226" spans="1:5" x14ac:dyDescent="0.25">
      <c r="A226" s="31" t="s">
        <v>318</v>
      </c>
      <c r="B226" s="32">
        <v>939.7</v>
      </c>
      <c r="D226" t="s">
        <v>318</v>
      </c>
      <c r="E226" s="1">
        <v>939.7</v>
      </c>
    </row>
    <row r="227" spans="1:5" x14ac:dyDescent="0.25">
      <c r="A227" s="31" t="s">
        <v>335</v>
      </c>
      <c r="B227" s="32">
        <v>939.6</v>
      </c>
      <c r="D227" t="s">
        <v>335</v>
      </c>
      <c r="E227" s="1">
        <v>939.6</v>
      </c>
    </row>
    <row r="228" spans="1:5" x14ac:dyDescent="0.25">
      <c r="A228" s="31" t="s">
        <v>298</v>
      </c>
      <c r="B228" s="32">
        <v>34.299999999999997</v>
      </c>
      <c r="D228" t="s">
        <v>298</v>
      </c>
      <c r="E228" s="1">
        <v>34.299999999999997</v>
      </c>
    </row>
    <row r="229" spans="1:5" x14ac:dyDescent="0.25">
      <c r="A229" s="31" t="s">
        <v>648</v>
      </c>
      <c r="B229" s="32">
        <v>50.1</v>
      </c>
      <c r="D229" t="s">
        <v>648</v>
      </c>
      <c r="E229" s="1">
        <v>50.1</v>
      </c>
    </row>
    <row r="230" spans="1:5" x14ac:dyDescent="0.25">
      <c r="A230" s="31" t="s">
        <v>271</v>
      </c>
      <c r="B230" s="32">
        <v>450</v>
      </c>
      <c r="D230" t="s">
        <v>271</v>
      </c>
      <c r="E230" s="1">
        <v>450</v>
      </c>
    </row>
    <row r="231" spans="1:5" x14ac:dyDescent="0.25">
      <c r="A231" s="31" t="s">
        <v>586</v>
      </c>
      <c r="B231" s="32">
        <v>48</v>
      </c>
      <c r="D231" t="s">
        <v>586</v>
      </c>
      <c r="E231" s="1">
        <v>48</v>
      </c>
    </row>
    <row r="232" spans="1:5" x14ac:dyDescent="0.25">
      <c r="A232" s="31" t="s">
        <v>734</v>
      </c>
      <c r="B232" s="32">
        <v>5</v>
      </c>
      <c r="D232" t="s">
        <v>734</v>
      </c>
      <c r="E232" s="1">
        <v>5</v>
      </c>
    </row>
    <row r="233" spans="1:5" x14ac:dyDescent="0.25">
      <c r="A233" s="31" t="s">
        <v>206</v>
      </c>
      <c r="B233" s="32">
        <v>44.2</v>
      </c>
      <c r="D233" t="s">
        <v>206</v>
      </c>
      <c r="E233" s="1">
        <v>44.2</v>
      </c>
    </row>
    <row r="234" spans="1:5" x14ac:dyDescent="0.25">
      <c r="A234" s="31" t="s">
        <v>931</v>
      </c>
      <c r="B234" s="32">
        <v>300</v>
      </c>
      <c r="D234" t="s">
        <v>931</v>
      </c>
      <c r="E234" s="1">
        <v>300</v>
      </c>
    </row>
    <row r="235" spans="1:5" x14ac:dyDescent="0.25">
      <c r="A235" s="31" t="s">
        <v>252</v>
      </c>
      <c r="B235" s="32">
        <v>35</v>
      </c>
      <c r="D235" t="s">
        <v>252</v>
      </c>
      <c r="E235" s="1">
        <v>35</v>
      </c>
    </row>
    <row r="236" spans="1:5" x14ac:dyDescent="0.25">
      <c r="A236" s="31" t="s">
        <v>414</v>
      </c>
      <c r="B236" s="32">
        <v>152</v>
      </c>
      <c r="D236" t="s">
        <v>414</v>
      </c>
      <c r="E236" s="1">
        <v>152</v>
      </c>
    </row>
    <row r="237" spans="1:5" x14ac:dyDescent="0.25">
      <c r="A237" s="31" t="s">
        <v>588</v>
      </c>
      <c r="B237" s="32">
        <v>225</v>
      </c>
      <c r="D237" t="s">
        <v>588</v>
      </c>
      <c r="E237" s="1">
        <v>225</v>
      </c>
    </row>
    <row r="238" spans="1:5" x14ac:dyDescent="0.25">
      <c r="A238" s="31" t="s">
        <v>743</v>
      </c>
      <c r="B238" s="32">
        <v>299.7</v>
      </c>
      <c r="D238" t="s">
        <v>743</v>
      </c>
      <c r="E238" s="1">
        <v>299.7</v>
      </c>
    </row>
    <row r="239" spans="1:5" x14ac:dyDescent="0.25">
      <c r="A239" s="31" t="s">
        <v>395</v>
      </c>
      <c r="B239" s="32">
        <v>3.4</v>
      </c>
      <c r="D239" t="s">
        <v>395</v>
      </c>
      <c r="E239" s="1">
        <v>3.4</v>
      </c>
    </row>
    <row r="240" spans="1:5" x14ac:dyDescent="0.25">
      <c r="A240" s="31" t="s">
        <v>568</v>
      </c>
      <c r="B240" s="32">
        <v>13.9</v>
      </c>
      <c r="D240" t="s">
        <v>568</v>
      </c>
      <c r="E240" s="1">
        <v>13.9</v>
      </c>
    </row>
    <row r="241" spans="1:5" x14ac:dyDescent="0.25">
      <c r="A241" s="31" t="s">
        <v>245</v>
      </c>
      <c r="B241" s="32">
        <v>168</v>
      </c>
      <c r="D241" t="s">
        <v>245</v>
      </c>
      <c r="E241" s="1">
        <v>168</v>
      </c>
    </row>
    <row r="242" spans="1:5" x14ac:dyDescent="0.25">
      <c r="A242" s="31" t="s">
        <v>248</v>
      </c>
      <c r="B242" s="32">
        <v>45</v>
      </c>
      <c r="D242" t="s">
        <v>248</v>
      </c>
      <c r="E242" s="1">
        <v>45</v>
      </c>
    </row>
    <row r="243" spans="1:5" x14ac:dyDescent="0.25">
      <c r="A243" s="31" t="s">
        <v>235</v>
      </c>
      <c r="B243" s="32">
        <v>152.5</v>
      </c>
      <c r="D243" t="s">
        <v>235</v>
      </c>
      <c r="E243" s="1">
        <v>152.5</v>
      </c>
    </row>
    <row r="244" spans="1:5" x14ac:dyDescent="0.25">
      <c r="A244" s="31" t="s">
        <v>784</v>
      </c>
      <c r="B244" s="32">
        <v>189.9</v>
      </c>
      <c r="D244" t="s">
        <v>784</v>
      </c>
      <c r="E244" s="1">
        <v>189.9</v>
      </c>
    </row>
    <row r="245" spans="1:5" x14ac:dyDescent="0.25">
      <c r="A245" s="31" t="s">
        <v>176</v>
      </c>
      <c r="B245" s="32">
        <v>41.8</v>
      </c>
      <c r="D245" t="s">
        <v>176</v>
      </c>
      <c r="E245" s="1">
        <v>41.8</v>
      </c>
    </row>
    <row r="246" spans="1:5" x14ac:dyDescent="0.25">
      <c r="A246" s="31" t="s">
        <v>180</v>
      </c>
      <c r="B246" s="32">
        <v>101.6</v>
      </c>
      <c r="D246" t="s">
        <v>180</v>
      </c>
      <c r="E246" s="1">
        <v>101.6</v>
      </c>
    </row>
    <row r="247" spans="1:5" x14ac:dyDescent="0.25">
      <c r="A247" s="31" t="s">
        <v>237</v>
      </c>
      <c r="B247" s="32">
        <v>69.2</v>
      </c>
      <c r="D247" t="s">
        <v>237</v>
      </c>
      <c r="E247" s="1">
        <v>69.2</v>
      </c>
    </row>
    <row r="248" spans="1:5" x14ac:dyDescent="0.25">
      <c r="A248" s="31" t="s">
        <v>36</v>
      </c>
      <c r="B248" s="32">
        <v>376.9</v>
      </c>
      <c r="D248" t="s">
        <v>36</v>
      </c>
      <c r="E248" s="1">
        <v>376.9</v>
      </c>
    </row>
    <row r="249" spans="1:5" x14ac:dyDescent="0.25">
      <c r="A249" s="31" t="s">
        <v>288</v>
      </c>
      <c r="B249" s="32">
        <v>4.9000000000000004</v>
      </c>
      <c r="D249" t="s">
        <v>288</v>
      </c>
      <c r="E249" s="1">
        <v>4.9000000000000004</v>
      </c>
    </row>
    <row r="250" spans="1:5" x14ac:dyDescent="0.25">
      <c r="A250" s="31" t="s">
        <v>499</v>
      </c>
      <c r="B250" s="32">
        <v>59.8</v>
      </c>
      <c r="D250" t="s">
        <v>499</v>
      </c>
      <c r="E250" s="1">
        <v>59.8</v>
      </c>
    </row>
    <row r="251" spans="1:5" x14ac:dyDescent="0.25">
      <c r="A251" s="31" t="s">
        <v>633</v>
      </c>
      <c r="B251" s="32">
        <v>92</v>
      </c>
      <c r="D251" t="s">
        <v>633</v>
      </c>
      <c r="E251" s="1">
        <v>92</v>
      </c>
    </row>
    <row r="252" spans="1:5" x14ac:dyDescent="0.25">
      <c r="A252" s="31" t="s">
        <v>837</v>
      </c>
      <c r="B252" s="32">
        <v>250</v>
      </c>
      <c r="D252" t="s">
        <v>837</v>
      </c>
      <c r="E252" s="1">
        <v>250</v>
      </c>
    </row>
    <row r="253" spans="1:5" x14ac:dyDescent="0.25">
      <c r="A253" s="31" t="s">
        <v>375</v>
      </c>
      <c r="B253" s="32">
        <v>821.7</v>
      </c>
      <c r="D253" t="s">
        <v>375</v>
      </c>
      <c r="E253" s="1">
        <v>821.7</v>
      </c>
    </row>
    <row r="254" spans="1:5" x14ac:dyDescent="0.25">
      <c r="A254" s="31" t="s">
        <v>260</v>
      </c>
      <c r="B254" s="32">
        <v>34.800000000000004</v>
      </c>
      <c r="D254" t="s">
        <v>260</v>
      </c>
      <c r="E254" s="1">
        <v>34.800000000000004</v>
      </c>
    </row>
    <row r="255" spans="1:5" x14ac:dyDescent="0.25">
      <c r="A255" s="31" t="s">
        <v>339</v>
      </c>
      <c r="B255" s="32">
        <v>788.4</v>
      </c>
      <c r="D255" t="s">
        <v>339</v>
      </c>
      <c r="E255" s="1">
        <v>788.4</v>
      </c>
    </row>
    <row r="256" spans="1:5" x14ac:dyDescent="0.25">
      <c r="A256" s="31" t="s">
        <v>310</v>
      </c>
      <c r="B256" s="32">
        <v>1.8</v>
      </c>
      <c r="D256" t="s">
        <v>310</v>
      </c>
      <c r="E256" s="1">
        <v>1.8</v>
      </c>
    </row>
    <row r="257" spans="1:2" x14ac:dyDescent="0.25">
      <c r="A257" s="31" t="s">
        <v>982</v>
      </c>
      <c r="B257" s="32">
        <v>118251.19999999988</v>
      </c>
    </row>
    <row r="258" spans="1:2" x14ac:dyDescent="0.25">
      <c r="A258" s="31" t="s">
        <v>983</v>
      </c>
      <c r="B258" s="32">
        <v>236502.39999999985</v>
      </c>
    </row>
  </sheetData>
  <dataConsolidate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workbookViewId="0">
      <selection activeCell="H1" sqref="A1:H1048576"/>
    </sheetView>
  </sheetViews>
  <sheetFormatPr defaultColWidth="10.140625" defaultRowHeight="15" x14ac:dyDescent="0.25"/>
  <cols>
    <col min="1" max="1" width="10.28515625" style="1" bestFit="1" customWidth="1"/>
    <col min="2" max="2" width="13.140625" style="1" customWidth="1"/>
    <col min="3" max="3" width="12.28515625" style="1" customWidth="1"/>
    <col min="4" max="4" width="8.7109375" style="4" bestFit="1" customWidth="1"/>
    <col min="5" max="5" width="13.7109375" style="1" bestFit="1" customWidth="1"/>
    <col min="6" max="6" width="12" style="1" bestFit="1" customWidth="1"/>
    <col min="7" max="7" width="11.7109375" style="1" bestFit="1" customWidth="1"/>
    <col min="8" max="8" width="10.28515625" style="3" bestFit="1" customWidth="1"/>
    <col min="9" max="9" width="14.7109375" style="2" hidden="1" customWidth="1"/>
    <col min="10" max="10" width="16.28515625" style="2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</row>
    <row r="2" spans="1:10" x14ac:dyDescent="0.25">
      <c r="A2" s="1">
        <v>55139</v>
      </c>
      <c r="B2" s="1" t="s">
        <v>338</v>
      </c>
      <c r="C2" s="1" t="s">
        <v>339</v>
      </c>
      <c r="D2" s="4">
        <v>313</v>
      </c>
      <c r="E2" s="1" t="s">
        <v>193</v>
      </c>
      <c r="F2" s="1" t="s">
        <v>194</v>
      </c>
      <c r="G2" s="1" t="s">
        <v>31</v>
      </c>
      <c r="H2" s="3">
        <v>788.4</v>
      </c>
      <c r="I2" s="2">
        <v>32.334220000000002</v>
      </c>
      <c r="J2" s="2">
        <v>-97.731685999999996</v>
      </c>
    </row>
    <row r="3" spans="1:10" x14ac:dyDescent="0.25">
      <c r="A3" s="1">
        <v>10298</v>
      </c>
      <c r="B3" s="1" t="s">
        <v>211</v>
      </c>
      <c r="C3" s="1" t="s">
        <v>212</v>
      </c>
      <c r="D3" s="4">
        <v>327</v>
      </c>
      <c r="E3" s="1" t="s">
        <v>213</v>
      </c>
      <c r="F3" s="1" t="s">
        <v>52</v>
      </c>
      <c r="G3" s="1" t="s">
        <v>31</v>
      </c>
      <c r="H3" s="3">
        <v>312.2</v>
      </c>
      <c r="I3" s="2">
        <v>29.622499999999999</v>
      </c>
      <c r="J3" s="2">
        <v>-95.0458</v>
      </c>
    </row>
    <row r="4" spans="1:10" x14ac:dyDescent="0.25">
      <c r="A4" s="1">
        <v>3548</v>
      </c>
      <c r="B4" s="1" t="s">
        <v>79</v>
      </c>
      <c r="C4" s="1" t="s">
        <v>80</v>
      </c>
      <c r="D4" s="4">
        <v>1015</v>
      </c>
      <c r="E4" s="1" t="s">
        <v>81</v>
      </c>
      <c r="F4" s="1" t="s">
        <v>82</v>
      </c>
      <c r="G4" s="1" t="s">
        <v>31</v>
      </c>
      <c r="H4" s="3">
        <v>932</v>
      </c>
      <c r="I4" s="2">
        <v>30.3033</v>
      </c>
      <c r="J4" s="2">
        <v>-97.612799999999993</v>
      </c>
    </row>
    <row r="5" spans="1:10" x14ac:dyDescent="0.25">
      <c r="A5" s="1">
        <v>7900</v>
      </c>
      <c r="B5" s="1" t="s">
        <v>191</v>
      </c>
      <c r="C5" s="1" t="s">
        <v>80</v>
      </c>
      <c r="D5" s="4">
        <v>1015</v>
      </c>
      <c r="E5" s="1" t="s">
        <v>81</v>
      </c>
      <c r="F5" s="1" t="s">
        <v>82</v>
      </c>
      <c r="G5" s="1" t="s">
        <v>31</v>
      </c>
      <c r="H5" s="3">
        <v>696.4</v>
      </c>
      <c r="I5" s="2">
        <v>30.209800000000001</v>
      </c>
      <c r="J5" s="2">
        <v>-97.612899999999996</v>
      </c>
    </row>
    <row r="6" spans="1:10" x14ac:dyDescent="0.25">
      <c r="A6" s="1">
        <v>55708</v>
      </c>
      <c r="B6" s="1" t="s">
        <v>404</v>
      </c>
      <c r="C6" s="1" t="s">
        <v>80</v>
      </c>
      <c r="D6" s="4">
        <v>1015</v>
      </c>
      <c r="E6" s="1" t="s">
        <v>405</v>
      </c>
      <c r="F6" s="1" t="s">
        <v>406</v>
      </c>
      <c r="G6" s="1" t="s">
        <v>262</v>
      </c>
      <c r="H6" s="3">
        <v>114</v>
      </c>
      <c r="I6" s="2">
        <v>31.832132000000001</v>
      </c>
      <c r="J6" s="2">
        <v>-94.900639999999996</v>
      </c>
    </row>
    <row r="7" spans="1:10" x14ac:dyDescent="0.25">
      <c r="A7" s="1">
        <v>56374</v>
      </c>
      <c r="B7" s="1" t="s">
        <v>452</v>
      </c>
      <c r="C7" s="1" t="s">
        <v>80</v>
      </c>
      <c r="D7" s="4">
        <v>1015</v>
      </c>
      <c r="E7" s="1" t="s">
        <v>81</v>
      </c>
      <c r="F7" s="1" t="s">
        <v>82</v>
      </c>
      <c r="G7" s="1" t="s">
        <v>31</v>
      </c>
      <c r="H7" s="3">
        <v>6.1</v>
      </c>
      <c r="I7" s="2">
        <v>30.304994000000001</v>
      </c>
      <c r="J7" s="2">
        <v>-97.707674999999995</v>
      </c>
    </row>
    <row r="8" spans="1:10" x14ac:dyDescent="0.25">
      <c r="A8" s="1">
        <v>61741</v>
      </c>
      <c r="B8" s="1" t="s">
        <v>900</v>
      </c>
      <c r="C8" s="1" t="s">
        <v>80</v>
      </c>
      <c r="D8" s="4">
        <v>1015</v>
      </c>
      <c r="E8" s="1" t="s">
        <v>81</v>
      </c>
      <c r="F8" s="1" t="s">
        <v>82</v>
      </c>
      <c r="G8" s="1" t="s">
        <v>820</v>
      </c>
      <c r="H8" s="3">
        <v>1.5</v>
      </c>
      <c r="I8" s="2">
        <v>30.266027999999999</v>
      </c>
      <c r="J8" s="2">
        <v>-97.686138999999997</v>
      </c>
    </row>
    <row r="9" spans="1:10" x14ac:dyDescent="0.25">
      <c r="A9" s="1">
        <v>61742</v>
      </c>
      <c r="B9" s="1" t="s">
        <v>901</v>
      </c>
      <c r="C9" s="1" t="s">
        <v>80</v>
      </c>
      <c r="D9" s="4">
        <v>1015</v>
      </c>
      <c r="E9" s="1" t="s">
        <v>81</v>
      </c>
      <c r="F9" s="1" t="s">
        <v>82</v>
      </c>
      <c r="G9" s="1" t="s">
        <v>216</v>
      </c>
      <c r="H9" s="3">
        <v>5</v>
      </c>
      <c r="I9" s="2">
        <v>30.219946</v>
      </c>
      <c r="J9" s="2">
        <v>-97.708808000000005</v>
      </c>
    </row>
    <row r="10" spans="1:10" x14ac:dyDescent="0.25">
      <c r="A10" s="1">
        <v>55144</v>
      </c>
      <c r="B10" s="1" t="s">
        <v>340</v>
      </c>
      <c r="C10" s="1" t="s">
        <v>341</v>
      </c>
      <c r="D10" s="4">
        <v>1074</v>
      </c>
      <c r="E10" s="1" t="s">
        <v>342</v>
      </c>
      <c r="F10" s="1" t="s">
        <v>343</v>
      </c>
      <c r="G10" s="1" t="s">
        <v>31</v>
      </c>
      <c r="H10" s="3">
        <v>989</v>
      </c>
      <c r="I10" s="2">
        <v>29.7806</v>
      </c>
      <c r="J10" s="2">
        <v>-97.989400000000003</v>
      </c>
    </row>
    <row r="11" spans="1:10" s="9" customFormat="1" x14ac:dyDescent="0.25">
      <c r="A11" s="5">
        <v>55311</v>
      </c>
      <c r="B11" s="5" t="s">
        <v>369</v>
      </c>
      <c r="C11" s="5" t="s">
        <v>370</v>
      </c>
      <c r="D11" s="6">
        <v>1182</v>
      </c>
      <c r="E11" s="5" t="s">
        <v>371</v>
      </c>
      <c r="F11" s="5" t="s">
        <v>198</v>
      </c>
      <c r="G11" s="5" t="s">
        <v>31</v>
      </c>
      <c r="H11" s="7">
        <v>92.7</v>
      </c>
      <c r="I11" s="8">
        <v>29.001999999999999</v>
      </c>
      <c r="J11" s="8">
        <v>-95.394000000000005</v>
      </c>
    </row>
    <row r="12" spans="1:10" x14ac:dyDescent="0.25">
      <c r="A12" s="1">
        <v>55357</v>
      </c>
      <c r="B12" s="1" t="s">
        <v>379</v>
      </c>
      <c r="C12" s="1" t="s">
        <v>380</v>
      </c>
      <c r="D12" s="4">
        <v>2171</v>
      </c>
      <c r="E12" s="1" t="s">
        <v>55</v>
      </c>
      <c r="F12" s="1" t="s">
        <v>56</v>
      </c>
      <c r="G12" s="1" t="s">
        <v>31</v>
      </c>
      <c r="H12" s="3">
        <v>675.6</v>
      </c>
      <c r="I12" s="2">
        <v>29.473099999999999</v>
      </c>
      <c r="J12" s="2">
        <v>-95.624399999999994</v>
      </c>
    </row>
    <row r="13" spans="1:10" x14ac:dyDescent="0.25">
      <c r="A13" s="1">
        <v>3628</v>
      </c>
      <c r="B13" s="1" t="s">
        <v>124</v>
      </c>
      <c r="C13" s="1" t="s">
        <v>125</v>
      </c>
      <c r="D13" s="4">
        <v>2172</v>
      </c>
      <c r="E13" s="1" t="s">
        <v>126</v>
      </c>
      <c r="F13" s="1" t="s">
        <v>126</v>
      </c>
      <c r="G13" s="1" t="s">
        <v>31</v>
      </c>
      <c r="H13" s="3">
        <v>603.6</v>
      </c>
      <c r="I13" s="2">
        <v>32.658099999999997</v>
      </c>
      <c r="J13" s="2">
        <v>-98.310299999999998</v>
      </c>
    </row>
    <row r="14" spans="1:10" x14ac:dyDescent="0.25">
      <c r="A14" s="1">
        <v>54817</v>
      </c>
      <c r="B14" s="1" t="s">
        <v>294</v>
      </c>
      <c r="C14" s="1" t="s">
        <v>125</v>
      </c>
      <c r="D14" s="4">
        <v>2172</v>
      </c>
      <c r="E14" s="1" t="s">
        <v>295</v>
      </c>
      <c r="F14" s="1" t="s">
        <v>296</v>
      </c>
      <c r="G14" s="1" t="s">
        <v>31</v>
      </c>
      <c r="H14" s="3">
        <v>282.60000000000002</v>
      </c>
      <c r="I14" s="2">
        <v>32.3994</v>
      </c>
      <c r="J14" s="2">
        <v>-97.407799999999995</v>
      </c>
    </row>
    <row r="15" spans="1:10" x14ac:dyDescent="0.25">
      <c r="A15" s="1">
        <v>55230</v>
      </c>
      <c r="B15" s="1" t="s">
        <v>367</v>
      </c>
      <c r="C15" s="1" t="s">
        <v>125</v>
      </c>
      <c r="D15" s="4">
        <v>2172</v>
      </c>
      <c r="E15" s="1" t="s">
        <v>315</v>
      </c>
      <c r="F15" s="1" t="s">
        <v>316</v>
      </c>
      <c r="G15" s="1" t="s">
        <v>31</v>
      </c>
      <c r="H15" s="3">
        <v>1280</v>
      </c>
      <c r="I15" s="2">
        <v>33.100999999999999</v>
      </c>
      <c r="J15" s="2">
        <v>-97.957400000000007</v>
      </c>
    </row>
    <row r="16" spans="1:10" s="17" customFormat="1" x14ac:dyDescent="0.25">
      <c r="A16" s="13">
        <v>3559</v>
      </c>
      <c r="B16" s="13" t="s">
        <v>83</v>
      </c>
      <c r="C16" s="13" t="s">
        <v>84</v>
      </c>
      <c r="D16" s="14">
        <v>2409</v>
      </c>
      <c r="E16" s="13" t="s">
        <v>85</v>
      </c>
      <c r="F16" s="13" t="s">
        <v>86</v>
      </c>
      <c r="G16" s="13" t="s">
        <v>31</v>
      </c>
      <c r="H16" s="15">
        <v>143.80000000000001</v>
      </c>
      <c r="I16" s="16">
        <v>25.9131</v>
      </c>
      <c r="J16" s="16">
        <v>-97.5214</v>
      </c>
    </row>
    <row r="17" spans="1:10" s="29" customFormat="1" x14ac:dyDescent="0.25">
      <c r="A17" s="25">
        <v>3561</v>
      </c>
      <c r="B17" s="25" t="s">
        <v>87</v>
      </c>
      <c r="C17" s="25" t="s">
        <v>88</v>
      </c>
      <c r="D17" s="26">
        <v>2442</v>
      </c>
      <c r="E17" s="25" t="s">
        <v>89</v>
      </c>
      <c r="F17" s="25" t="s">
        <v>90</v>
      </c>
      <c r="G17" s="25" t="s">
        <v>31</v>
      </c>
      <c r="H17" s="27">
        <v>22</v>
      </c>
      <c r="I17" s="28">
        <v>30.647410000000001</v>
      </c>
      <c r="J17" s="28">
        <v>-96.372315999999998</v>
      </c>
    </row>
    <row r="18" spans="1:10" s="29" customFormat="1" x14ac:dyDescent="0.25">
      <c r="A18" s="25">
        <v>6243</v>
      </c>
      <c r="B18" s="25" t="s">
        <v>166</v>
      </c>
      <c r="C18" s="25" t="s">
        <v>88</v>
      </c>
      <c r="D18" s="26">
        <v>2442</v>
      </c>
      <c r="E18" s="25" t="s">
        <v>89</v>
      </c>
      <c r="F18" s="25" t="s">
        <v>90</v>
      </c>
      <c r="G18" s="25" t="s">
        <v>31</v>
      </c>
      <c r="H18" s="27">
        <v>203.2</v>
      </c>
      <c r="I18" s="28">
        <v>30.721699999999998</v>
      </c>
      <c r="J18" s="28">
        <v>-96.460800000000006</v>
      </c>
    </row>
    <row r="19" spans="1:10" s="9" customFormat="1" x14ac:dyDescent="0.25">
      <c r="A19" s="5">
        <v>54979</v>
      </c>
      <c r="B19" s="5" t="s">
        <v>297</v>
      </c>
      <c r="C19" s="5" t="s">
        <v>298</v>
      </c>
      <c r="D19" s="6">
        <v>2770</v>
      </c>
      <c r="E19" s="5" t="s">
        <v>279</v>
      </c>
      <c r="F19" s="5" t="s">
        <v>280</v>
      </c>
      <c r="G19" s="5" t="s">
        <v>299</v>
      </c>
      <c r="H19" s="7">
        <v>34.299999999999997</v>
      </c>
      <c r="I19" s="8">
        <v>32.207500000000003</v>
      </c>
      <c r="J19" s="8">
        <v>-101.388333</v>
      </c>
    </row>
    <row r="20" spans="1:10" x14ac:dyDescent="0.25">
      <c r="A20" s="1">
        <v>55327</v>
      </c>
      <c r="B20" s="1" t="s">
        <v>377</v>
      </c>
      <c r="C20" s="1" t="s">
        <v>378</v>
      </c>
      <c r="D20" s="4">
        <v>2838</v>
      </c>
      <c r="E20" s="1" t="s">
        <v>48</v>
      </c>
      <c r="F20" s="1" t="s">
        <v>49</v>
      </c>
      <c r="G20" s="1" t="s">
        <v>31</v>
      </c>
      <c r="H20" s="3">
        <v>932.9</v>
      </c>
      <c r="I20" s="2">
        <v>29.773099999999999</v>
      </c>
      <c r="J20" s="2">
        <v>-94.901899999999998</v>
      </c>
    </row>
    <row r="21" spans="1:10" x14ac:dyDescent="0.25">
      <c r="A21" s="1">
        <v>55123</v>
      </c>
      <c r="B21" s="1" t="s">
        <v>331</v>
      </c>
      <c r="C21" s="1" t="s">
        <v>332</v>
      </c>
      <c r="D21" s="4">
        <v>2877</v>
      </c>
      <c r="E21" s="1" t="s">
        <v>333</v>
      </c>
      <c r="F21" s="1" t="s">
        <v>286</v>
      </c>
      <c r="G21" s="1" t="s">
        <v>31</v>
      </c>
      <c r="H21" s="3">
        <v>801</v>
      </c>
      <c r="I21" s="2">
        <v>26.340299999999999</v>
      </c>
      <c r="J21" s="2">
        <v>-98.19</v>
      </c>
    </row>
    <row r="22" spans="1:10" x14ac:dyDescent="0.25">
      <c r="A22" s="1">
        <v>55545</v>
      </c>
      <c r="B22" s="1" t="s">
        <v>392</v>
      </c>
      <c r="C22" s="1" t="s">
        <v>393</v>
      </c>
      <c r="D22" s="4">
        <v>2934</v>
      </c>
      <c r="E22" s="1" t="s">
        <v>333</v>
      </c>
      <c r="F22" s="1" t="s">
        <v>286</v>
      </c>
      <c r="G22" s="1" t="s">
        <v>31</v>
      </c>
      <c r="H22" s="3">
        <v>551.29999999999995</v>
      </c>
      <c r="I22" s="2">
        <v>26.341719999999999</v>
      </c>
      <c r="J22" s="2">
        <v>-98.175758999999999</v>
      </c>
    </row>
    <row r="23" spans="1:10" x14ac:dyDescent="0.25">
      <c r="A23" s="1">
        <v>55299</v>
      </c>
      <c r="B23" s="1" t="s">
        <v>368</v>
      </c>
      <c r="C23" s="1" t="s">
        <v>368</v>
      </c>
      <c r="D23" s="4">
        <v>3370</v>
      </c>
      <c r="E23" s="1" t="s">
        <v>213</v>
      </c>
      <c r="F23" s="1" t="s">
        <v>52</v>
      </c>
      <c r="G23" s="1" t="s">
        <v>31</v>
      </c>
      <c r="H23" s="3">
        <v>923.8</v>
      </c>
      <c r="I23" s="2">
        <v>29.718900000000001</v>
      </c>
      <c r="J23" s="2">
        <v>-95.231899999999996</v>
      </c>
    </row>
    <row r="24" spans="1:10" s="9" customFormat="1" x14ac:dyDescent="0.25">
      <c r="A24" s="5">
        <v>10243</v>
      </c>
      <c r="B24" s="5" t="s">
        <v>206</v>
      </c>
      <c r="C24" s="5" t="s">
        <v>206</v>
      </c>
      <c r="D24" s="6">
        <v>3432</v>
      </c>
      <c r="E24" s="5" t="s">
        <v>207</v>
      </c>
      <c r="F24" s="5" t="s">
        <v>34</v>
      </c>
      <c r="G24" s="5" t="s">
        <v>31</v>
      </c>
      <c r="H24" s="7">
        <v>44.2</v>
      </c>
      <c r="I24" s="8">
        <v>27.569700000000001</v>
      </c>
      <c r="J24" s="8">
        <v>-97.822800000000001</v>
      </c>
    </row>
    <row r="25" spans="1:10" x14ac:dyDescent="0.25">
      <c r="A25" s="1">
        <v>55206</v>
      </c>
      <c r="B25" s="1" t="s">
        <v>356</v>
      </c>
      <c r="C25" s="1" t="s">
        <v>357</v>
      </c>
      <c r="D25" s="4">
        <v>4383</v>
      </c>
      <c r="E25" s="1" t="s">
        <v>33</v>
      </c>
      <c r="F25" s="1" t="s">
        <v>34</v>
      </c>
      <c r="G25" s="1" t="s">
        <v>31</v>
      </c>
      <c r="H25" s="3">
        <v>593.29999999999995</v>
      </c>
      <c r="I25" s="2">
        <v>27.8139</v>
      </c>
      <c r="J25" s="2">
        <v>-97.428299999999993</v>
      </c>
    </row>
    <row r="26" spans="1:10" x14ac:dyDescent="0.25">
      <c r="A26" s="1">
        <v>55464</v>
      </c>
      <c r="B26" s="1" t="s">
        <v>387</v>
      </c>
      <c r="C26" s="1" t="s">
        <v>387</v>
      </c>
      <c r="D26" s="4">
        <v>4994</v>
      </c>
      <c r="E26" s="1" t="s">
        <v>255</v>
      </c>
      <c r="F26" s="1" t="s">
        <v>52</v>
      </c>
      <c r="G26" s="1" t="s">
        <v>31</v>
      </c>
      <c r="H26" s="3">
        <v>1176</v>
      </c>
      <c r="I26" s="2">
        <v>29.713414</v>
      </c>
      <c r="J26" s="2">
        <v>-95.134507999999997</v>
      </c>
    </row>
    <row r="27" spans="1:10" s="29" customFormat="1" x14ac:dyDescent="0.25">
      <c r="A27" s="25">
        <v>61643</v>
      </c>
      <c r="B27" s="25" t="s">
        <v>894</v>
      </c>
      <c r="C27" s="25" t="s">
        <v>895</v>
      </c>
      <c r="D27" s="26">
        <v>5063</v>
      </c>
      <c r="E27" s="25" t="s">
        <v>24</v>
      </c>
      <c r="F27" s="25" t="s">
        <v>24</v>
      </c>
      <c r="G27" s="25" t="s">
        <v>31</v>
      </c>
      <c r="H27" s="27">
        <v>225.6</v>
      </c>
      <c r="I27" s="28">
        <v>33.214869</v>
      </c>
      <c r="J27" s="28">
        <v>-97.209692000000004</v>
      </c>
    </row>
    <row r="28" spans="1:10" s="9" customFormat="1" x14ac:dyDescent="0.25">
      <c r="A28" s="5">
        <v>50475</v>
      </c>
      <c r="B28" s="5" t="s">
        <v>33</v>
      </c>
      <c r="C28" s="5" t="s">
        <v>258</v>
      </c>
      <c r="D28" s="6">
        <v>5065</v>
      </c>
      <c r="E28" s="5" t="s">
        <v>33</v>
      </c>
      <c r="F28" s="5" t="s">
        <v>34</v>
      </c>
      <c r="G28" s="5" t="s">
        <v>31</v>
      </c>
      <c r="H28" s="7">
        <v>41</v>
      </c>
      <c r="I28" s="8">
        <v>27.811083</v>
      </c>
      <c r="J28" s="8">
        <v>-97.595813000000007</v>
      </c>
    </row>
    <row r="29" spans="1:10" s="29" customFormat="1" x14ac:dyDescent="0.25">
      <c r="A29" s="25">
        <v>56152</v>
      </c>
      <c r="B29" s="25" t="s">
        <v>425</v>
      </c>
      <c r="C29" s="25" t="s">
        <v>426</v>
      </c>
      <c r="D29" s="26">
        <v>5338</v>
      </c>
      <c r="E29" s="25" t="s">
        <v>274</v>
      </c>
      <c r="F29" s="25" t="s">
        <v>198</v>
      </c>
      <c r="G29" s="25" t="s">
        <v>31</v>
      </c>
      <c r="H29" s="27">
        <v>260</v>
      </c>
      <c r="I29" s="28">
        <v>28.988761</v>
      </c>
      <c r="J29" s="28">
        <v>-95.395416999999995</v>
      </c>
    </row>
    <row r="30" spans="1:10" x14ac:dyDescent="0.25">
      <c r="A30" s="1">
        <v>54676</v>
      </c>
      <c r="B30" s="1" t="s">
        <v>292</v>
      </c>
      <c r="C30" s="1" t="s">
        <v>293</v>
      </c>
      <c r="D30" s="4">
        <v>5374</v>
      </c>
      <c r="E30" s="1" t="s">
        <v>274</v>
      </c>
      <c r="F30" s="1" t="s">
        <v>198</v>
      </c>
      <c r="G30" s="1" t="s">
        <v>31</v>
      </c>
      <c r="H30" s="3">
        <v>497.9</v>
      </c>
      <c r="I30" s="2">
        <v>28.9802</v>
      </c>
      <c r="J30" s="2">
        <v>-95.341999999999999</v>
      </c>
    </row>
    <row r="31" spans="1:10" x14ac:dyDescent="0.25">
      <c r="A31" s="1">
        <v>55223</v>
      </c>
      <c r="B31" s="1" t="s">
        <v>361</v>
      </c>
      <c r="C31" s="1" t="s">
        <v>361</v>
      </c>
      <c r="D31" s="4">
        <v>5761</v>
      </c>
      <c r="E31" s="1" t="s">
        <v>362</v>
      </c>
      <c r="F31" s="1" t="s">
        <v>328</v>
      </c>
      <c r="G31" s="1" t="s">
        <v>31</v>
      </c>
      <c r="H31" s="3">
        <v>418</v>
      </c>
      <c r="I31" s="2">
        <v>32.32</v>
      </c>
      <c r="J31" s="2">
        <v>-96.674999999999997</v>
      </c>
    </row>
    <row r="32" spans="1:10" x14ac:dyDescent="0.25">
      <c r="A32" s="1">
        <v>3491</v>
      </c>
      <c r="B32" s="1" t="s">
        <v>63</v>
      </c>
      <c r="C32" s="1" t="s">
        <v>64</v>
      </c>
      <c r="D32" s="4">
        <v>6035</v>
      </c>
      <c r="E32" s="1" t="s">
        <v>65</v>
      </c>
      <c r="F32" s="1" t="s">
        <v>66</v>
      </c>
      <c r="G32" s="1" t="s">
        <v>31</v>
      </c>
      <c r="H32" s="3">
        <v>1314.8</v>
      </c>
      <c r="I32" s="2">
        <v>32.728299999999997</v>
      </c>
      <c r="J32" s="2">
        <v>-97.219200000000001</v>
      </c>
    </row>
    <row r="33" spans="1:10" x14ac:dyDescent="0.25">
      <c r="A33" s="1">
        <v>59812</v>
      </c>
      <c r="B33" s="1" t="s">
        <v>762</v>
      </c>
      <c r="C33" s="1" t="s">
        <v>64</v>
      </c>
      <c r="D33" s="4">
        <v>6035</v>
      </c>
      <c r="E33" s="1" t="s">
        <v>193</v>
      </c>
      <c r="F33" s="1" t="s">
        <v>194</v>
      </c>
      <c r="G33" s="1" t="s">
        <v>31</v>
      </c>
      <c r="H33" s="3">
        <v>1231.2</v>
      </c>
      <c r="I33" s="2">
        <v>32.337679000000001</v>
      </c>
      <c r="J33" s="2">
        <v>-97.734611999999998</v>
      </c>
    </row>
    <row r="34" spans="1:10" x14ac:dyDescent="0.25">
      <c r="A34" s="1">
        <v>60122</v>
      </c>
      <c r="B34" s="1" t="s">
        <v>782</v>
      </c>
      <c r="C34" s="1" t="s">
        <v>64</v>
      </c>
      <c r="D34" s="4">
        <v>6035</v>
      </c>
      <c r="E34" s="1" t="s">
        <v>243</v>
      </c>
      <c r="F34" s="1" t="s">
        <v>243</v>
      </c>
      <c r="G34" s="1" t="s">
        <v>31</v>
      </c>
      <c r="H34" s="3">
        <v>1230.3</v>
      </c>
      <c r="I34" s="2">
        <v>29.289415000000002</v>
      </c>
      <c r="J34" s="2">
        <v>-96.065398999999999</v>
      </c>
    </row>
    <row r="35" spans="1:10" x14ac:dyDescent="0.25">
      <c r="A35" s="1">
        <v>10436</v>
      </c>
      <c r="B35" s="1" t="s">
        <v>217</v>
      </c>
      <c r="C35" s="1" t="s">
        <v>218</v>
      </c>
      <c r="D35" s="4">
        <v>6091</v>
      </c>
      <c r="E35" s="1" t="s">
        <v>48</v>
      </c>
      <c r="F35" s="1" t="s">
        <v>52</v>
      </c>
      <c r="G35" s="1" t="s">
        <v>31</v>
      </c>
      <c r="H35" s="3">
        <v>177.3</v>
      </c>
      <c r="I35" s="2">
        <v>29.753516999999999</v>
      </c>
      <c r="J35" s="2">
        <v>-94.997276999999997</v>
      </c>
    </row>
    <row r="36" spans="1:10" x14ac:dyDescent="0.25">
      <c r="A36" s="1">
        <v>10692</v>
      </c>
      <c r="B36" s="1" t="s">
        <v>222</v>
      </c>
      <c r="C36" s="1" t="s">
        <v>218</v>
      </c>
      <c r="D36" s="4">
        <v>6091</v>
      </c>
      <c r="E36" s="1" t="s">
        <v>48</v>
      </c>
      <c r="F36" s="1" t="s">
        <v>52</v>
      </c>
      <c r="G36" s="1" t="s">
        <v>31</v>
      </c>
      <c r="H36" s="3">
        <v>381.8</v>
      </c>
      <c r="I36" s="2">
        <v>29.759124</v>
      </c>
      <c r="J36" s="2">
        <v>-95.009647999999999</v>
      </c>
    </row>
    <row r="37" spans="1:10" s="29" customFormat="1" x14ac:dyDescent="0.25">
      <c r="A37" s="25">
        <v>55581</v>
      </c>
      <c r="B37" s="25" t="s">
        <v>400</v>
      </c>
      <c r="C37" s="25" t="s">
        <v>401</v>
      </c>
      <c r="D37" s="26">
        <v>6354</v>
      </c>
      <c r="E37" s="25" t="s">
        <v>402</v>
      </c>
      <c r="F37" s="25" t="s">
        <v>403</v>
      </c>
      <c r="G37" s="25" t="s">
        <v>299</v>
      </c>
      <c r="H37" s="27">
        <v>278</v>
      </c>
      <c r="I37" s="28">
        <v>31.209199999999999</v>
      </c>
      <c r="J37" s="28">
        <v>-102.24169999999999</v>
      </c>
    </row>
    <row r="38" spans="1:10" s="9" customFormat="1" x14ac:dyDescent="0.25">
      <c r="A38" s="5">
        <v>50026</v>
      </c>
      <c r="B38" s="5" t="s">
        <v>225</v>
      </c>
      <c r="C38" s="5" t="s">
        <v>226</v>
      </c>
      <c r="D38" s="6">
        <v>6426</v>
      </c>
      <c r="E38" s="5" t="s">
        <v>33</v>
      </c>
      <c r="F38" s="5" t="s">
        <v>34</v>
      </c>
      <c r="G38" s="5" t="s">
        <v>31</v>
      </c>
      <c r="H38" s="7">
        <v>47</v>
      </c>
      <c r="I38" s="8">
        <v>27.8322</v>
      </c>
      <c r="J38" s="8">
        <v>-97.528099999999995</v>
      </c>
    </row>
    <row r="39" spans="1:10" x14ac:dyDescent="0.25">
      <c r="A39" s="1">
        <v>10554</v>
      </c>
      <c r="B39" s="1" t="s">
        <v>219</v>
      </c>
      <c r="C39" s="1" t="s">
        <v>220</v>
      </c>
      <c r="D39" s="4">
        <v>6541</v>
      </c>
      <c r="E39" s="1" t="s">
        <v>221</v>
      </c>
      <c r="F39" s="1" t="s">
        <v>202</v>
      </c>
      <c r="G39" s="1" t="s">
        <v>31</v>
      </c>
      <c r="H39" s="3">
        <v>689.4</v>
      </c>
      <c r="I39" s="2">
        <v>28.691700000000001</v>
      </c>
      <c r="J39" s="2">
        <v>-96.541700000000006</v>
      </c>
    </row>
    <row r="40" spans="1:10" x14ac:dyDescent="0.25">
      <c r="A40" s="1">
        <v>56708</v>
      </c>
      <c r="B40" s="1" t="s">
        <v>504</v>
      </c>
      <c r="C40" s="1" t="s">
        <v>220</v>
      </c>
      <c r="D40" s="4">
        <v>6541</v>
      </c>
      <c r="E40" s="1" t="s">
        <v>221</v>
      </c>
      <c r="F40" s="1" t="s">
        <v>202</v>
      </c>
      <c r="G40" s="1" t="s">
        <v>31</v>
      </c>
      <c r="H40" s="3">
        <v>310</v>
      </c>
      <c r="I40" s="2">
        <v>28.650278</v>
      </c>
      <c r="J40" s="2">
        <v>-96.539721999999998</v>
      </c>
    </row>
    <row r="41" spans="1:10" x14ac:dyDescent="0.25">
      <c r="A41" s="1">
        <v>55226</v>
      </c>
      <c r="B41" s="1" t="s">
        <v>363</v>
      </c>
      <c r="C41" s="1" t="s">
        <v>364</v>
      </c>
      <c r="D41" s="4">
        <v>6763</v>
      </c>
      <c r="E41" s="1" t="s">
        <v>365</v>
      </c>
      <c r="F41" s="1" t="s">
        <v>366</v>
      </c>
      <c r="G41" s="1" t="s">
        <v>31</v>
      </c>
      <c r="H41" s="3">
        <v>1036</v>
      </c>
      <c r="I41" s="2">
        <v>31.890699999999999</v>
      </c>
      <c r="J41" s="2">
        <v>-96.113100000000003</v>
      </c>
    </row>
    <row r="42" spans="1:10" s="9" customFormat="1" x14ac:dyDescent="0.25">
      <c r="A42" s="5">
        <v>54520</v>
      </c>
      <c r="B42" s="5" t="s">
        <v>289</v>
      </c>
      <c r="C42" s="5" t="s">
        <v>290</v>
      </c>
      <c r="D42" s="6">
        <v>6831</v>
      </c>
      <c r="E42" s="5" t="s">
        <v>291</v>
      </c>
      <c r="F42" s="5" t="s">
        <v>66</v>
      </c>
      <c r="G42" s="5" t="s">
        <v>31</v>
      </c>
      <c r="H42" s="7">
        <v>12.4</v>
      </c>
      <c r="I42" s="8">
        <v>32.775092999999998</v>
      </c>
      <c r="J42" s="8">
        <v>-97.142089999999996</v>
      </c>
    </row>
    <row r="43" spans="1:10" x14ac:dyDescent="0.25">
      <c r="A43" s="1">
        <v>794</v>
      </c>
      <c r="B43" s="1" t="s">
        <v>22</v>
      </c>
      <c r="C43" s="1" t="s">
        <v>23</v>
      </c>
      <c r="D43" s="4">
        <v>6958</v>
      </c>
      <c r="E43" s="1" t="s">
        <v>22</v>
      </c>
      <c r="F43" s="1" t="s">
        <v>24</v>
      </c>
      <c r="G43" s="1" t="s">
        <v>21</v>
      </c>
      <c r="H43" s="3">
        <v>2.8</v>
      </c>
      <c r="I43" s="2">
        <v>33.068472999999997</v>
      </c>
      <c r="J43" s="2">
        <v>-96.963806000000005</v>
      </c>
    </row>
    <row r="44" spans="1:10" x14ac:dyDescent="0.25">
      <c r="A44" s="1">
        <v>3576</v>
      </c>
      <c r="B44" s="1" t="s">
        <v>91</v>
      </c>
      <c r="C44" s="1" t="s">
        <v>23</v>
      </c>
      <c r="D44" s="4">
        <v>6958</v>
      </c>
      <c r="E44" s="1" t="s">
        <v>92</v>
      </c>
      <c r="F44" s="1" t="s">
        <v>93</v>
      </c>
      <c r="G44" s="1" t="s">
        <v>31</v>
      </c>
      <c r="H44" s="3">
        <v>427.7</v>
      </c>
      <c r="I44" s="2">
        <v>33.068055000000001</v>
      </c>
      <c r="J44" s="2">
        <v>-96.452481000000006</v>
      </c>
    </row>
    <row r="45" spans="1:10" x14ac:dyDescent="0.25">
      <c r="A45" s="1">
        <v>4266</v>
      </c>
      <c r="B45" s="1" t="s">
        <v>136</v>
      </c>
      <c r="C45" s="1" t="s">
        <v>23</v>
      </c>
      <c r="D45" s="4">
        <v>6958</v>
      </c>
      <c r="E45" s="1" t="s">
        <v>24</v>
      </c>
      <c r="F45" s="1" t="s">
        <v>24</v>
      </c>
      <c r="G45" s="1" t="s">
        <v>31</v>
      </c>
      <c r="H45" s="3">
        <v>126.5</v>
      </c>
      <c r="I45" s="2">
        <v>33.197499999999998</v>
      </c>
      <c r="J45" s="2">
        <v>-97.106099999999998</v>
      </c>
    </row>
    <row r="46" spans="1:10" s="9" customFormat="1" x14ac:dyDescent="0.25">
      <c r="A46" s="5">
        <v>57866</v>
      </c>
      <c r="B46" s="5" t="s">
        <v>603</v>
      </c>
      <c r="C46" s="5" t="s">
        <v>604</v>
      </c>
      <c r="D46" s="6">
        <v>7349</v>
      </c>
      <c r="E46" s="5" t="s">
        <v>605</v>
      </c>
      <c r="F46" s="5" t="s">
        <v>464</v>
      </c>
      <c r="G46" s="5" t="s">
        <v>299</v>
      </c>
      <c r="H46" s="7">
        <v>78.2</v>
      </c>
      <c r="I46" s="8">
        <v>35.243611000000001</v>
      </c>
      <c r="J46" s="8">
        <v>-102.21</v>
      </c>
    </row>
    <row r="47" spans="1:10" s="9" customFormat="1" x14ac:dyDescent="0.25">
      <c r="A47" s="5">
        <v>7394</v>
      </c>
      <c r="B47" s="5" t="s">
        <v>188</v>
      </c>
      <c r="C47" s="5" t="s">
        <v>189</v>
      </c>
      <c r="D47" s="6">
        <v>7370</v>
      </c>
      <c r="E47" s="5" t="s">
        <v>101</v>
      </c>
      <c r="F47" s="5" t="s">
        <v>101</v>
      </c>
      <c r="G47" s="5" t="s">
        <v>21</v>
      </c>
      <c r="H47" s="7">
        <v>0.9</v>
      </c>
      <c r="I47" s="8">
        <v>29.497166</v>
      </c>
      <c r="J47" s="8">
        <v>-97.455160000000006</v>
      </c>
    </row>
    <row r="48" spans="1:10" s="17" customFormat="1" x14ac:dyDescent="0.25">
      <c r="A48" s="13">
        <v>4195</v>
      </c>
      <c r="B48" s="13" t="s">
        <v>132</v>
      </c>
      <c r="C48" s="13" t="s">
        <v>133</v>
      </c>
      <c r="D48" s="14">
        <v>7634</v>
      </c>
      <c r="E48" s="13" t="s">
        <v>134</v>
      </c>
      <c r="F48" s="13" t="s">
        <v>135</v>
      </c>
      <c r="G48" s="13" t="s">
        <v>31</v>
      </c>
      <c r="H48" s="15">
        <v>112.2</v>
      </c>
      <c r="I48" s="16">
        <v>33.170699999999997</v>
      </c>
      <c r="J48" s="16">
        <v>-96.126400000000004</v>
      </c>
    </row>
    <row r="49" spans="1:10" x14ac:dyDescent="0.25">
      <c r="A49" s="1">
        <v>55086</v>
      </c>
      <c r="B49" s="1" t="s">
        <v>321</v>
      </c>
      <c r="C49" s="1" t="s">
        <v>322</v>
      </c>
      <c r="D49" s="4">
        <v>7667</v>
      </c>
      <c r="E49" s="1" t="s">
        <v>323</v>
      </c>
      <c r="F49" s="1" t="s">
        <v>324</v>
      </c>
      <c r="G49" s="1" t="s">
        <v>31</v>
      </c>
      <c r="H49" s="3">
        <v>432</v>
      </c>
      <c r="I49" s="2">
        <v>27.889289999999999</v>
      </c>
      <c r="J49" s="2">
        <v>-97.258416999999994</v>
      </c>
    </row>
    <row r="50" spans="1:10" s="9" customFormat="1" x14ac:dyDescent="0.25">
      <c r="A50" s="5">
        <v>791</v>
      </c>
      <c r="B50" s="5" t="s">
        <v>17</v>
      </c>
      <c r="C50" s="5" t="s">
        <v>18</v>
      </c>
      <c r="D50" s="6">
        <v>7751</v>
      </c>
      <c r="E50" s="5" t="s">
        <v>19</v>
      </c>
      <c r="F50" s="5" t="s">
        <v>20</v>
      </c>
      <c r="G50" s="5" t="s">
        <v>21</v>
      </c>
      <c r="H50" s="7">
        <v>6</v>
      </c>
      <c r="I50" s="8">
        <v>29.870560000000001</v>
      </c>
      <c r="J50" s="8">
        <v>-98.194732999999999</v>
      </c>
    </row>
    <row r="51" spans="1:10" s="9" customFormat="1" x14ac:dyDescent="0.25">
      <c r="A51" s="5">
        <v>3581</v>
      </c>
      <c r="B51" s="5" t="s">
        <v>94</v>
      </c>
      <c r="C51" s="5" t="s">
        <v>18</v>
      </c>
      <c r="D51" s="6">
        <v>7751</v>
      </c>
      <c r="E51" s="5" t="s">
        <v>95</v>
      </c>
      <c r="F51" s="5" t="s">
        <v>96</v>
      </c>
      <c r="G51" s="5" t="s">
        <v>21</v>
      </c>
      <c r="H51" s="7">
        <v>2.8</v>
      </c>
      <c r="I51" s="8">
        <v>29.593951000000001</v>
      </c>
      <c r="J51" s="8">
        <v>-98.040734</v>
      </c>
    </row>
    <row r="52" spans="1:10" s="9" customFormat="1" x14ac:dyDescent="0.25">
      <c r="A52" s="5">
        <v>3582</v>
      </c>
      <c r="B52" s="5" t="s">
        <v>97</v>
      </c>
      <c r="C52" s="5" t="s">
        <v>18</v>
      </c>
      <c r="D52" s="6">
        <v>7751</v>
      </c>
      <c r="E52" s="5" t="s">
        <v>98</v>
      </c>
      <c r="F52" s="5" t="s">
        <v>96</v>
      </c>
      <c r="G52" s="5" t="s">
        <v>21</v>
      </c>
      <c r="H52" s="7">
        <v>3.6</v>
      </c>
      <c r="I52" s="8">
        <v>29.640187000000001</v>
      </c>
      <c r="J52" s="8">
        <v>-98.045934000000003</v>
      </c>
    </row>
    <row r="53" spans="1:10" s="9" customFormat="1" x14ac:dyDescent="0.25">
      <c r="A53" s="5">
        <v>3583</v>
      </c>
      <c r="B53" s="5" t="s">
        <v>99</v>
      </c>
      <c r="C53" s="5" t="s">
        <v>18</v>
      </c>
      <c r="D53" s="6">
        <v>7751</v>
      </c>
      <c r="E53" s="5" t="s">
        <v>100</v>
      </c>
      <c r="F53" s="5" t="s">
        <v>101</v>
      </c>
      <c r="G53" s="5" t="s">
        <v>21</v>
      </c>
      <c r="H53" s="7">
        <v>2.4</v>
      </c>
      <c r="I53" s="8">
        <v>29.495193</v>
      </c>
      <c r="J53" s="8">
        <v>-97.624948000000003</v>
      </c>
    </row>
    <row r="54" spans="1:10" s="9" customFormat="1" x14ac:dyDescent="0.25">
      <c r="A54" s="5">
        <v>3584</v>
      </c>
      <c r="B54" s="5" t="s">
        <v>102</v>
      </c>
      <c r="C54" s="5" t="s">
        <v>18</v>
      </c>
      <c r="D54" s="6">
        <v>7751</v>
      </c>
      <c r="E54" s="5" t="s">
        <v>101</v>
      </c>
      <c r="F54" s="5" t="s">
        <v>101</v>
      </c>
      <c r="G54" s="5" t="s">
        <v>21</v>
      </c>
      <c r="H54" s="7">
        <v>2.4</v>
      </c>
      <c r="I54" s="8">
        <v>29.4681</v>
      </c>
      <c r="J54" s="8">
        <v>-97.491900000000001</v>
      </c>
    </row>
    <row r="55" spans="1:10" s="9" customFormat="1" x14ac:dyDescent="0.25">
      <c r="A55" s="5">
        <v>3585</v>
      </c>
      <c r="B55" s="5" t="s">
        <v>103</v>
      </c>
      <c r="C55" s="5" t="s">
        <v>18</v>
      </c>
      <c r="D55" s="6">
        <v>7751</v>
      </c>
      <c r="E55" s="5" t="s">
        <v>104</v>
      </c>
      <c r="F55" s="5" t="s">
        <v>96</v>
      </c>
      <c r="G55" s="5" t="s">
        <v>21</v>
      </c>
      <c r="H55" s="7">
        <v>2.4</v>
      </c>
      <c r="I55" s="8">
        <v>29.537565000000001</v>
      </c>
      <c r="J55" s="8">
        <v>-97.932106000000005</v>
      </c>
    </row>
    <row r="56" spans="1:10" s="9" customFormat="1" x14ac:dyDescent="0.25">
      <c r="A56" s="5">
        <v>3586</v>
      </c>
      <c r="B56" s="5" t="s">
        <v>105</v>
      </c>
      <c r="C56" s="5" t="s">
        <v>18</v>
      </c>
      <c r="D56" s="6">
        <v>7751</v>
      </c>
      <c r="E56" s="5" t="s">
        <v>104</v>
      </c>
      <c r="F56" s="5" t="s">
        <v>96</v>
      </c>
      <c r="G56" s="5" t="s">
        <v>21</v>
      </c>
      <c r="H56" s="7">
        <v>2.4</v>
      </c>
      <c r="I56" s="8">
        <v>29.548136</v>
      </c>
      <c r="J56" s="8">
        <v>-97.999587000000005</v>
      </c>
    </row>
    <row r="57" spans="1:10" s="9" customFormat="1" x14ac:dyDescent="0.25">
      <c r="A57" s="5">
        <v>6410</v>
      </c>
      <c r="B57" s="5" t="s">
        <v>171</v>
      </c>
      <c r="C57" s="5" t="s">
        <v>172</v>
      </c>
      <c r="D57" s="6">
        <v>9339</v>
      </c>
      <c r="E57" s="5" t="s">
        <v>173</v>
      </c>
      <c r="F57" s="5" t="s">
        <v>174</v>
      </c>
      <c r="G57" s="5" t="s">
        <v>21</v>
      </c>
      <c r="H57" s="7">
        <v>31.5</v>
      </c>
      <c r="I57" s="8">
        <v>26.557500000000001</v>
      </c>
      <c r="J57" s="8">
        <v>-99.164199999999994</v>
      </c>
    </row>
    <row r="58" spans="1:10" x14ac:dyDescent="0.25">
      <c r="A58" s="1">
        <v>55047</v>
      </c>
      <c r="B58" s="1" t="s">
        <v>307</v>
      </c>
      <c r="C58" s="1" t="s">
        <v>308</v>
      </c>
      <c r="D58" s="4">
        <v>11059</v>
      </c>
      <c r="E58" s="1" t="s">
        <v>213</v>
      </c>
      <c r="F58" s="1" t="s">
        <v>52</v>
      </c>
      <c r="G58" s="1" t="s">
        <v>31</v>
      </c>
      <c r="H58" s="3">
        <v>815</v>
      </c>
      <c r="I58" s="2">
        <v>29.72475</v>
      </c>
      <c r="J58" s="2">
        <v>-95.176479</v>
      </c>
    </row>
    <row r="59" spans="1:10" x14ac:dyDescent="0.25">
      <c r="A59" s="1">
        <v>3594</v>
      </c>
      <c r="B59" s="1" t="s">
        <v>81</v>
      </c>
      <c r="C59" s="1" t="s">
        <v>106</v>
      </c>
      <c r="D59" s="4">
        <v>11269</v>
      </c>
      <c r="E59" s="1" t="s">
        <v>81</v>
      </c>
      <c r="F59" s="1" t="s">
        <v>82</v>
      </c>
      <c r="G59" s="1" t="s">
        <v>21</v>
      </c>
      <c r="H59" s="3">
        <v>18</v>
      </c>
      <c r="I59" s="2">
        <v>30.293424000000002</v>
      </c>
      <c r="J59" s="2">
        <v>-97.784407999999999</v>
      </c>
    </row>
    <row r="60" spans="1:10" x14ac:dyDescent="0.25">
      <c r="A60" s="1">
        <v>3595</v>
      </c>
      <c r="B60" s="1" t="s">
        <v>107</v>
      </c>
      <c r="C60" s="1" t="s">
        <v>106</v>
      </c>
      <c r="D60" s="4">
        <v>11269</v>
      </c>
      <c r="E60" s="1" t="s">
        <v>108</v>
      </c>
      <c r="F60" s="1" t="s">
        <v>109</v>
      </c>
      <c r="G60" s="1" t="s">
        <v>21</v>
      </c>
      <c r="H60" s="3">
        <v>54.9</v>
      </c>
      <c r="I60" s="2">
        <v>30.750699999999998</v>
      </c>
      <c r="J60" s="2">
        <v>-98.417599999999993</v>
      </c>
    </row>
    <row r="61" spans="1:10" x14ac:dyDescent="0.25">
      <c r="A61" s="1">
        <v>3597</v>
      </c>
      <c r="B61" s="1" t="s">
        <v>110</v>
      </c>
      <c r="C61" s="1" t="s">
        <v>106</v>
      </c>
      <c r="D61" s="4">
        <v>11269</v>
      </c>
      <c r="E61" s="1" t="s">
        <v>111</v>
      </c>
      <c r="F61" s="1" t="s">
        <v>112</v>
      </c>
      <c r="G61" s="1" t="s">
        <v>21</v>
      </c>
      <c r="H61" s="3">
        <v>54</v>
      </c>
      <c r="I61" s="2">
        <v>30.556000000000001</v>
      </c>
      <c r="J61" s="2">
        <v>-98.338399999999993</v>
      </c>
    </row>
    <row r="62" spans="1:10" x14ac:dyDescent="0.25">
      <c r="A62" s="1">
        <v>3598</v>
      </c>
      <c r="B62" s="1" t="s">
        <v>113</v>
      </c>
      <c r="C62" s="1" t="s">
        <v>106</v>
      </c>
      <c r="D62" s="4">
        <v>11269</v>
      </c>
      <c r="E62" s="1" t="s">
        <v>108</v>
      </c>
      <c r="F62" s="1" t="s">
        <v>112</v>
      </c>
      <c r="G62" s="1" t="s">
        <v>21</v>
      </c>
      <c r="H62" s="3">
        <v>15</v>
      </c>
      <c r="I62" s="2">
        <v>30.731598999999999</v>
      </c>
      <c r="J62" s="2">
        <v>-98.385422000000005</v>
      </c>
    </row>
    <row r="63" spans="1:10" x14ac:dyDescent="0.25">
      <c r="A63" s="1">
        <v>3599</v>
      </c>
      <c r="B63" s="1" t="s">
        <v>111</v>
      </c>
      <c r="C63" s="1" t="s">
        <v>106</v>
      </c>
      <c r="D63" s="4">
        <v>11269</v>
      </c>
      <c r="E63" s="1" t="s">
        <v>111</v>
      </c>
      <c r="F63" s="1" t="s">
        <v>112</v>
      </c>
      <c r="G63" s="1" t="s">
        <v>21</v>
      </c>
      <c r="H63" s="3">
        <v>39.6</v>
      </c>
      <c r="I63" s="2">
        <v>30.555288000000001</v>
      </c>
      <c r="J63" s="2">
        <v>-98.257593</v>
      </c>
    </row>
    <row r="64" spans="1:10" x14ac:dyDescent="0.25">
      <c r="A64" s="1">
        <v>3600</v>
      </c>
      <c r="B64" s="1" t="s">
        <v>114</v>
      </c>
      <c r="C64" s="1" t="s">
        <v>106</v>
      </c>
      <c r="D64" s="4">
        <v>11269</v>
      </c>
      <c r="E64" s="1" t="s">
        <v>81</v>
      </c>
      <c r="F64" s="1" t="s">
        <v>82</v>
      </c>
      <c r="G64" s="1" t="s">
        <v>21</v>
      </c>
      <c r="H64" s="3">
        <v>108</v>
      </c>
      <c r="I64" s="2">
        <v>30.389900000000001</v>
      </c>
      <c r="J64" s="2">
        <v>-97.907300000000006</v>
      </c>
    </row>
    <row r="65" spans="1:10" x14ac:dyDescent="0.25">
      <c r="A65" s="1">
        <v>3601</v>
      </c>
      <c r="B65" s="1" t="s">
        <v>115</v>
      </c>
      <c r="C65" s="1" t="s">
        <v>106</v>
      </c>
      <c r="D65" s="4">
        <v>11269</v>
      </c>
      <c r="E65" s="1" t="s">
        <v>116</v>
      </c>
      <c r="F65" s="1" t="s">
        <v>116</v>
      </c>
      <c r="G65" s="1" t="s">
        <v>31</v>
      </c>
      <c r="H65" s="3">
        <v>623</v>
      </c>
      <c r="I65" s="2">
        <v>30.145600000000002</v>
      </c>
      <c r="J65" s="2">
        <v>-97.270799999999994</v>
      </c>
    </row>
    <row r="66" spans="1:10" x14ac:dyDescent="0.25">
      <c r="A66" s="1">
        <v>4937</v>
      </c>
      <c r="B66" s="1" t="s">
        <v>137</v>
      </c>
      <c r="C66" s="1" t="s">
        <v>106</v>
      </c>
      <c r="D66" s="4">
        <v>11269</v>
      </c>
      <c r="E66" s="1" t="s">
        <v>111</v>
      </c>
      <c r="F66" s="1" t="s">
        <v>109</v>
      </c>
      <c r="G66" s="1" t="s">
        <v>31</v>
      </c>
      <c r="H66" s="3">
        <v>574.6</v>
      </c>
      <c r="I66" s="2">
        <v>30.558</v>
      </c>
      <c r="J66" s="2">
        <v>-98.370500000000007</v>
      </c>
    </row>
    <row r="67" spans="1:10" x14ac:dyDescent="0.25">
      <c r="A67" s="1">
        <v>6179</v>
      </c>
      <c r="B67" s="1" t="s">
        <v>154</v>
      </c>
      <c r="C67" s="1" t="s">
        <v>106</v>
      </c>
      <c r="D67" s="4">
        <v>11269</v>
      </c>
      <c r="E67" s="1" t="s">
        <v>155</v>
      </c>
      <c r="F67" s="1" t="s">
        <v>156</v>
      </c>
      <c r="G67" s="1" t="s">
        <v>13</v>
      </c>
      <c r="H67" s="3">
        <v>1690</v>
      </c>
      <c r="I67" s="2">
        <v>29.917200000000001</v>
      </c>
      <c r="J67" s="2">
        <v>-96.750600000000006</v>
      </c>
    </row>
    <row r="68" spans="1:10" x14ac:dyDescent="0.25">
      <c r="A68" s="1">
        <v>55154</v>
      </c>
      <c r="B68" s="1" t="s">
        <v>347</v>
      </c>
      <c r="C68" s="1" t="s">
        <v>106</v>
      </c>
      <c r="D68" s="4">
        <v>11269</v>
      </c>
      <c r="E68" s="1" t="s">
        <v>116</v>
      </c>
      <c r="F68" s="1" t="s">
        <v>116</v>
      </c>
      <c r="G68" s="1" t="s">
        <v>31</v>
      </c>
      <c r="H68" s="3">
        <v>609</v>
      </c>
      <c r="I68" s="2">
        <v>30.1478</v>
      </c>
      <c r="J68" s="2">
        <v>-97.2714</v>
      </c>
    </row>
    <row r="69" spans="1:10" x14ac:dyDescent="0.25">
      <c r="A69" s="1">
        <v>56674</v>
      </c>
      <c r="B69" s="1" t="s">
        <v>502</v>
      </c>
      <c r="C69" s="1" t="s">
        <v>106</v>
      </c>
      <c r="D69" s="4">
        <v>11269</v>
      </c>
      <c r="E69" s="1" t="s">
        <v>503</v>
      </c>
      <c r="F69" s="1" t="s">
        <v>156</v>
      </c>
      <c r="G69" s="1" t="s">
        <v>31</v>
      </c>
      <c r="H69" s="3">
        <v>242</v>
      </c>
      <c r="I69" s="2">
        <v>30.0381</v>
      </c>
      <c r="J69" s="2">
        <v>-96.987499999999997</v>
      </c>
    </row>
    <row r="70" spans="1:10" x14ac:dyDescent="0.25">
      <c r="A70" s="1">
        <v>55091</v>
      </c>
      <c r="B70" s="1" t="s">
        <v>325</v>
      </c>
      <c r="C70" s="1" t="s">
        <v>326</v>
      </c>
      <c r="D70" s="4">
        <v>12501</v>
      </c>
      <c r="E70" s="1" t="s">
        <v>327</v>
      </c>
      <c r="F70" s="1" t="s">
        <v>328</v>
      </c>
      <c r="G70" s="1" t="s">
        <v>31</v>
      </c>
      <c r="H70" s="3">
        <v>1734</v>
      </c>
      <c r="I70" s="2">
        <v>32.430199999999999</v>
      </c>
      <c r="J70" s="2">
        <v>-97.053700000000006</v>
      </c>
    </row>
    <row r="71" spans="1:10" s="9" customFormat="1" x14ac:dyDescent="0.25">
      <c r="A71" s="5">
        <v>55747</v>
      </c>
      <c r="B71" s="5" t="s">
        <v>407</v>
      </c>
      <c r="C71" s="5" t="s">
        <v>408</v>
      </c>
      <c r="D71" s="6">
        <v>13866</v>
      </c>
      <c r="E71" s="5" t="s">
        <v>305</v>
      </c>
      <c r="F71" s="5" t="s">
        <v>306</v>
      </c>
      <c r="G71" s="5" t="s">
        <v>299</v>
      </c>
      <c r="H71" s="7">
        <v>82.5</v>
      </c>
      <c r="I71" s="8">
        <v>30.931467000000001</v>
      </c>
      <c r="J71" s="8">
        <v>-102.20143299999999</v>
      </c>
    </row>
    <row r="72" spans="1:10" x14ac:dyDescent="0.25">
      <c r="A72" s="1">
        <v>50043</v>
      </c>
      <c r="B72" s="1" t="s">
        <v>227</v>
      </c>
      <c r="C72" s="1" t="s">
        <v>228</v>
      </c>
      <c r="D72" s="4">
        <v>14254</v>
      </c>
      <c r="E72" s="1" t="s">
        <v>51</v>
      </c>
      <c r="F72" s="1" t="s">
        <v>52</v>
      </c>
      <c r="G72" s="1" t="s">
        <v>31</v>
      </c>
      <c r="H72" s="3">
        <v>380.7</v>
      </c>
      <c r="I72" s="2">
        <v>29.731400000000001</v>
      </c>
      <c r="J72" s="2">
        <v>-95.0839</v>
      </c>
    </row>
    <row r="73" spans="1:10" s="9" customFormat="1" x14ac:dyDescent="0.25">
      <c r="A73" s="5">
        <v>55796</v>
      </c>
      <c r="B73" s="5" t="s">
        <v>412</v>
      </c>
      <c r="C73" s="5" t="s">
        <v>413</v>
      </c>
      <c r="D73" s="6">
        <v>14628</v>
      </c>
      <c r="E73" s="5" t="s">
        <v>411</v>
      </c>
      <c r="F73" s="5" t="s">
        <v>306</v>
      </c>
      <c r="G73" s="5" t="s">
        <v>299</v>
      </c>
      <c r="H73" s="7">
        <v>82</v>
      </c>
      <c r="I73" s="8">
        <v>30.9514</v>
      </c>
      <c r="J73" s="8">
        <v>-102.414067</v>
      </c>
    </row>
    <row r="74" spans="1:10" s="9" customFormat="1" x14ac:dyDescent="0.25">
      <c r="A74" s="5">
        <v>55795</v>
      </c>
      <c r="B74" s="5" t="s">
        <v>409</v>
      </c>
      <c r="C74" s="5" t="s">
        <v>410</v>
      </c>
      <c r="D74" s="6">
        <v>14629</v>
      </c>
      <c r="E74" s="5" t="s">
        <v>411</v>
      </c>
      <c r="F74" s="5" t="s">
        <v>306</v>
      </c>
      <c r="G74" s="5" t="s">
        <v>299</v>
      </c>
      <c r="H74" s="7">
        <v>78</v>
      </c>
      <c r="I74" s="8">
        <v>30.9514</v>
      </c>
      <c r="J74" s="8">
        <v>-102.414067</v>
      </c>
    </row>
    <row r="75" spans="1:10" s="29" customFormat="1" x14ac:dyDescent="0.25">
      <c r="A75" s="25">
        <v>52176</v>
      </c>
      <c r="B75" s="25" t="s">
        <v>277</v>
      </c>
      <c r="C75" s="25" t="s">
        <v>278</v>
      </c>
      <c r="D75" s="26">
        <v>15300</v>
      </c>
      <c r="E75" s="25" t="s">
        <v>279</v>
      </c>
      <c r="F75" s="25" t="s">
        <v>280</v>
      </c>
      <c r="G75" s="25" t="s">
        <v>31</v>
      </c>
      <c r="H75" s="27">
        <v>230</v>
      </c>
      <c r="I75" s="28">
        <v>32.273178000000001</v>
      </c>
      <c r="J75" s="28">
        <v>-101.422386</v>
      </c>
    </row>
    <row r="76" spans="1:10" x14ac:dyDescent="0.25">
      <c r="A76" s="1">
        <v>56795</v>
      </c>
      <c r="B76" s="1" t="s">
        <v>525</v>
      </c>
      <c r="C76" s="1" t="s">
        <v>526</v>
      </c>
      <c r="D76" s="4">
        <v>15399</v>
      </c>
      <c r="E76" s="1" t="s">
        <v>527</v>
      </c>
      <c r="F76" s="1" t="s">
        <v>497</v>
      </c>
      <c r="G76" s="1" t="s">
        <v>299</v>
      </c>
      <c r="H76" s="3">
        <v>201.6</v>
      </c>
      <c r="I76" s="2">
        <v>27.0702</v>
      </c>
      <c r="J76" s="2">
        <v>-97.5077</v>
      </c>
    </row>
    <row r="77" spans="1:10" x14ac:dyDescent="0.25">
      <c r="A77" s="1">
        <v>57095</v>
      </c>
      <c r="B77" s="1" t="s">
        <v>556</v>
      </c>
      <c r="C77" s="1" t="s">
        <v>526</v>
      </c>
      <c r="D77" s="4">
        <v>15399</v>
      </c>
      <c r="E77" s="1" t="s">
        <v>527</v>
      </c>
      <c r="F77" s="1" t="s">
        <v>497</v>
      </c>
      <c r="G77" s="1" t="s">
        <v>299</v>
      </c>
      <c r="H77" s="3">
        <v>201</v>
      </c>
      <c r="I77" s="2">
        <v>27.119700000000002</v>
      </c>
      <c r="J77" s="2">
        <v>-97.549899999999994</v>
      </c>
    </row>
    <row r="78" spans="1:10" x14ac:dyDescent="0.25">
      <c r="A78" s="1">
        <v>57156</v>
      </c>
      <c r="B78" s="1" t="s">
        <v>561</v>
      </c>
      <c r="C78" s="1" t="s">
        <v>526</v>
      </c>
      <c r="D78" s="4">
        <v>15399</v>
      </c>
      <c r="E78" s="1" t="s">
        <v>562</v>
      </c>
      <c r="F78" s="1" t="s">
        <v>563</v>
      </c>
      <c r="G78" s="1" t="s">
        <v>299</v>
      </c>
      <c r="H78" s="3">
        <v>120</v>
      </c>
      <c r="I78" s="2">
        <v>33.067970000000003</v>
      </c>
      <c r="J78" s="2">
        <v>-98.337652000000006</v>
      </c>
    </row>
    <row r="79" spans="1:10" x14ac:dyDescent="0.25">
      <c r="A79" s="1">
        <v>57927</v>
      </c>
      <c r="B79" s="1" t="s">
        <v>606</v>
      </c>
      <c r="C79" s="1" t="s">
        <v>526</v>
      </c>
      <c r="D79" s="4">
        <v>15399</v>
      </c>
      <c r="E79" s="1" t="s">
        <v>527</v>
      </c>
      <c r="F79" s="1" t="s">
        <v>497</v>
      </c>
      <c r="G79" s="1" t="s">
        <v>299</v>
      </c>
      <c r="H79" s="3">
        <v>188</v>
      </c>
      <c r="I79" s="2">
        <v>27.223056</v>
      </c>
      <c r="J79" s="2">
        <v>-97.789167000000006</v>
      </c>
    </row>
    <row r="80" spans="1:10" x14ac:dyDescent="0.25">
      <c r="A80" s="1">
        <v>58614</v>
      </c>
      <c r="B80" s="1" t="s">
        <v>670</v>
      </c>
      <c r="C80" s="1" t="s">
        <v>526</v>
      </c>
      <c r="D80" s="4">
        <v>15399</v>
      </c>
      <c r="E80" s="1" t="s">
        <v>671</v>
      </c>
      <c r="F80" s="1" t="s">
        <v>34</v>
      </c>
      <c r="G80" s="1" t="s">
        <v>299</v>
      </c>
      <c r="H80" s="3">
        <v>226.1</v>
      </c>
      <c r="I80" s="2">
        <v>27.592777999999999</v>
      </c>
      <c r="J80" s="2">
        <v>-97.648055999999997</v>
      </c>
    </row>
    <row r="81" spans="1:10" x14ac:dyDescent="0.25">
      <c r="A81" s="1">
        <v>61343</v>
      </c>
      <c r="B81" s="1" t="s">
        <v>864</v>
      </c>
      <c r="C81" s="1" t="s">
        <v>526</v>
      </c>
      <c r="D81" s="4">
        <v>15399</v>
      </c>
      <c r="E81" s="1" t="s">
        <v>865</v>
      </c>
      <c r="F81" s="1" t="s">
        <v>324</v>
      </c>
      <c r="G81" s="1" t="s">
        <v>299</v>
      </c>
      <c r="H81" s="3">
        <v>200</v>
      </c>
      <c r="I81" s="2">
        <v>28.109303000000001</v>
      </c>
      <c r="J81" s="2">
        <v>-97.750480999999994</v>
      </c>
    </row>
    <row r="82" spans="1:10" x14ac:dyDescent="0.25">
      <c r="A82" s="1">
        <v>127</v>
      </c>
      <c r="B82" s="1" t="s">
        <v>10</v>
      </c>
      <c r="C82" s="1" t="s">
        <v>11</v>
      </c>
      <c r="D82" s="4">
        <v>15474</v>
      </c>
      <c r="E82" s="1" t="s">
        <v>10</v>
      </c>
      <c r="F82" s="1" t="s">
        <v>12</v>
      </c>
      <c r="G82" s="1" t="s">
        <v>13</v>
      </c>
      <c r="H82" s="3">
        <v>720</v>
      </c>
      <c r="I82" s="2">
        <v>34.082500000000003</v>
      </c>
      <c r="J82" s="2">
        <v>-99.175299999999993</v>
      </c>
    </row>
    <row r="83" spans="1:10" s="9" customFormat="1" x14ac:dyDescent="0.25">
      <c r="A83" s="5">
        <v>50054</v>
      </c>
      <c r="B83" s="5" t="s">
        <v>229</v>
      </c>
      <c r="C83" s="5" t="s">
        <v>229</v>
      </c>
      <c r="D83" s="6">
        <v>15941</v>
      </c>
      <c r="E83" s="5" t="s">
        <v>51</v>
      </c>
      <c r="F83" s="5" t="s">
        <v>52</v>
      </c>
      <c r="G83" s="5" t="s">
        <v>31</v>
      </c>
      <c r="H83" s="7">
        <v>6.9</v>
      </c>
      <c r="I83" s="8">
        <v>29.721048</v>
      </c>
      <c r="J83" s="8">
        <v>-95.395359999999997</v>
      </c>
    </row>
    <row r="84" spans="1:10" s="9" customFormat="1" x14ac:dyDescent="0.25">
      <c r="A84" s="5">
        <v>54338</v>
      </c>
      <c r="B84" s="5" t="s">
        <v>283</v>
      </c>
      <c r="C84" s="5" t="s">
        <v>284</v>
      </c>
      <c r="D84" s="6">
        <v>16098</v>
      </c>
      <c r="E84" s="5" t="s">
        <v>285</v>
      </c>
      <c r="F84" s="5" t="s">
        <v>286</v>
      </c>
      <c r="G84" s="5" t="s">
        <v>262</v>
      </c>
      <c r="H84" s="7">
        <v>24.9</v>
      </c>
      <c r="I84" s="8">
        <v>26.269683000000001</v>
      </c>
      <c r="J84" s="8">
        <v>-97.867012000000003</v>
      </c>
    </row>
    <row r="85" spans="1:10" x14ac:dyDescent="0.25">
      <c r="A85" s="1">
        <v>3609</v>
      </c>
      <c r="B85" s="1" t="s">
        <v>117</v>
      </c>
      <c r="C85" s="1" t="s">
        <v>118</v>
      </c>
      <c r="D85" s="4">
        <v>16604</v>
      </c>
      <c r="E85" s="1" t="s">
        <v>119</v>
      </c>
      <c r="F85" s="1" t="s">
        <v>120</v>
      </c>
      <c r="G85" s="1" t="s">
        <v>31</v>
      </c>
      <c r="H85" s="3">
        <v>229.6</v>
      </c>
      <c r="I85" s="2">
        <v>29.352499999999999</v>
      </c>
      <c r="J85" s="2">
        <v>-98.576099999999997</v>
      </c>
    </row>
    <row r="86" spans="1:10" x14ac:dyDescent="0.25">
      <c r="A86" s="1">
        <v>3611</v>
      </c>
      <c r="B86" s="1" t="s">
        <v>121</v>
      </c>
      <c r="C86" s="1" t="s">
        <v>118</v>
      </c>
      <c r="D86" s="4">
        <v>16604</v>
      </c>
      <c r="E86" s="1" t="s">
        <v>119</v>
      </c>
      <c r="F86" s="1" t="s">
        <v>120</v>
      </c>
      <c r="G86" s="1" t="s">
        <v>31</v>
      </c>
      <c r="H86" s="3">
        <v>892</v>
      </c>
      <c r="I86" s="2">
        <v>29.308056000000001</v>
      </c>
      <c r="J86" s="2">
        <v>-98.324200000000005</v>
      </c>
    </row>
    <row r="87" spans="1:10" x14ac:dyDescent="0.25">
      <c r="A87" s="1">
        <v>3612</v>
      </c>
      <c r="B87" s="1" t="s">
        <v>122</v>
      </c>
      <c r="C87" s="1" t="s">
        <v>118</v>
      </c>
      <c r="D87" s="4">
        <v>16604</v>
      </c>
      <c r="E87" s="1" t="s">
        <v>123</v>
      </c>
      <c r="F87" s="1" t="s">
        <v>120</v>
      </c>
      <c r="G87" s="1" t="s">
        <v>31</v>
      </c>
      <c r="H87" s="3">
        <v>1138</v>
      </c>
      <c r="I87" s="2">
        <v>29.256699999999999</v>
      </c>
      <c r="J87" s="2">
        <v>-98.382499999999993</v>
      </c>
    </row>
    <row r="88" spans="1:10" x14ac:dyDescent="0.25">
      <c r="A88" s="1">
        <v>6181</v>
      </c>
      <c r="B88" s="1" t="s">
        <v>160</v>
      </c>
      <c r="C88" s="1" t="s">
        <v>118</v>
      </c>
      <c r="D88" s="4">
        <v>16604</v>
      </c>
      <c r="E88" s="1" t="s">
        <v>119</v>
      </c>
      <c r="F88" s="1" t="s">
        <v>120</v>
      </c>
      <c r="G88" s="1" t="s">
        <v>13</v>
      </c>
      <c r="H88" s="3">
        <v>932</v>
      </c>
      <c r="I88" s="2">
        <v>29.308056000000001</v>
      </c>
      <c r="J88" s="2">
        <v>-98.322800000000001</v>
      </c>
    </row>
    <row r="89" spans="1:10" x14ac:dyDescent="0.25">
      <c r="A89" s="1">
        <v>7097</v>
      </c>
      <c r="B89" s="1" t="s">
        <v>185</v>
      </c>
      <c r="C89" s="1" t="s">
        <v>118</v>
      </c>
      <c r="D89" s="4">
        <v>16604</v>
      </c>
      <c r="E89" s="1" t="s">
        <v>119</v>
      </c>
      <c r="F89" s="1" t="s">
        <v>120</v>
      </c>
      <c r="G89" s="1" t="s">
        <v>13</v>
      </c>
      <c r="H89" s="3">
        <v>1444</v>
      </c>
      <c r="I89" s="2">
        <v>29.309722000000001</v>
      </c>
      <c r="J89" s="2">
        <v>-98.320300000000003</v>
      </c>
    </row>
    <row r="90" spans="1:10" x14ac:dyDescent="0.25">
      <c r="A90" s="1">
        <v>7512</v>
      </c>
      <c r="B90" s="1" t="s">
        <v>190</v>
      </c>
      <c r="C90" s="1" t="s">
        <v>118</v>
      </c>
      <c r="D90" s="4">
        <v>16604</v>
      </c>
      <c r="E90" s="1" t="s">
        <v>123</v>
      </c>
      <c r="F90" s="1" t="s">
        <v>120</v>
      </c>
      <c r="G90" s="1" t="s">
        <v>31</v>
      </c>
      <c r="H90" s="3">
        <v>575</v>
      </c>
      <c r="I90" s="2">
        <v>29.257045999999999</v>
      </c>
      <c r="J90" s="2">
        <v>-98.384045</v>
      </c>
    </row>
    <row r="91" spans="1:10" x14ac:dyDescent="0.25">
      <c r="A91" s="1">
        <v>55137</v>
      </c>
      <c r="B91" s="1" t="s">
        <v>337</v>
      </c>
      <c r="C91" s="1" t="s">
        <v>118</v>
      </c>
      <c r="D91" s="4">
        <v>16604</v>
      </c>
      <c r="E91" s="1" t="s">
        <v>104</v>
      </c>
      <c r="F91" s="1" t="s">
        <v>96</v>
      </c>
      <c r="G91" s="1" t="s">
        <v>31</v>
      </c>
      <c r="H91" s="3">
        <v>940.2</v>
      </c>
      <c r="I91" s="2">
        <v>29.593056000000001</v>
      </c>
      <c r="J91" s="2">
        <v>-97.973214999999996</v>
      </c>
    </row>
    <row r="92" spans="1:10" x14ac:dyDescent="0.25">
      <c r="A92" s="1">
        <v>62609</v>
      </c>
      <c r="B92" s="1" t="s">
        <v>959</v>
      </c>
      <c r="C92" s="1" t="s">
        <v>118</v>
      </c>
      <c r="D92" s="4">
        <v>16604</v>
      </c>
      <c r="E92" s="1" t="s">
        <v>119</v>
      </c>
      <c r="F92" s="1" t="s">
        <v>120</v>
      </c>
      <c r="G92" s="1" t="s">
        <v>820</v>
      </c>
      <c r="H92" s="3">
        <v>10</v>
      </c>
      <c r="I92" s="2">
        <v>29.434449999999998</v>
      </c>
      <c r="J92" s="2">
        <v>-98.617649999999998</v>
      </c>
    </row>
    <row r="93" spans="1:10" x14ac:dyDescent="0.25">
      <c r="A93" s="1">
        <v>62610</v>
      </c>
      <c r="B93" s="1" t="s">
        <v>960</v>
      </c>
      <c r="C93" s="1" t="s">
        <v>118</v>
      </c>
      <c r="D93" s="4">
        <v>16604</v>
      </c>
      <c r="E93" s="1" t="s">
        <v>119</v>
      </c>
      <c r="F93" s="1" t="s">
        <v>120</v>
      </c>
      <c r="G93" s="1" t="s">
        <v>569</v>
      </c>
      <c r="H93" s="3">
        <v>5</v>
      </c>
      <c r="I93" s="2">
        <v>29.434449999999998</v>
      </c>
      <c r="J93" s="2">
        <v>-98.617649999999998</v>
      </c>
    </row>
    <row r="94" spans="1:10" x14ac:dyDescent="0.25">
      <c r="A94" s="1">
        <v>6183</v>
      </c>
      <c r="B94" s="1" t="s">
        <v>161</v>
      </c>
      <c r="C94" s="1" t="s">
        <v>162</v>
      </c>
      <c r="D94" s="4">
        <v>16624</v>
      </c>
      <c r="E94" s="1" t="s">
        <v>163</v>
      </c>
      <c r="F94" s="1" t="s">
        <v>164</v>
      </c>
      <c r="G94" s="1" t="s">
        <v>13</v>
      </c>
      <c r="H94" s="3">
        <v>410</v>
      </c>
      <c r="I94" s="2">
        <v>28.7044</v>
      </c>
      <c r="J94" s="2">
        <v>-98.477500000000006</v>
      </c>
    </row>
    <row r="95" spans="1:10" s="9" customFormat="1" x14ac:dyDescent="0.25">
      <c r="A95" s="5">
        <v>54330</v>
      </c>
      <c r="B95" s="5" t="s">
        <v>281</v>
      </c>
      <c r="C95" s="5" t="s">
        <v>282</v>
      </c>
      <c r="D95" s="6">
        <v>17052</v>
      </c>
      <c r="E95" s="5" t="s">
        <v>51</v>
      </c>
      <c r="F95" s="5" t="s">
        <v>52</v>
      </c>
      <c r="G95" s="5" t="s">
        <v>31</v>
      </c>
      <c r="H95" s="7">
        <v>3.7</v>
      </c>
      <c r="I95" s="8">
        <v>29.726016999999999</v>
      </c>
      <c r="J95" s="8">
        <v>-95.638249000000002</v>
      </c>
    </row>
    <row r="96" spans="1:10" s="17" customFormat="1" x14ac:dyDescent="0.25">
      <c r="A96" s="13">
        <v>56111</v>
      </c>
      <c r="B96" s="13" t="s">
        <v>419</v>
      </c>
      <c r="C96" s="13" t="s">
        <v>420</v>
      </c>
      <c r="D96" s="14">
        <v>17058</v>
      </c>
      <c r="E96" s="13" t="s">
        <v>421</v>
      </c>
      <c r="F96" s="13" t="s">
        <v>422</v>
      </c>
      <c r="G96" s="13" t="s">
        <v>299</v>
      </c>
      <c r="H96" s="15">
        <v>160</v>
      </c>
      <c r="I96" s="16">
        <v>32.947929999999999</v>
      </c>
      <c r="J96" s="16">
        <v>-101.147784</v>
      </c>
    </row>
    <row r="97" spans="1:10" s="29" customFormat="1" x14ac:dyDescent="0.25">
      <c r="A97" s="25">
        <v>50304</v>
      </c>
      <c r="B97" s="25" t="s">
        <v>253</v>
      </c>
      <c r="C97" s="25" t="s">
        <v>254</v>
      </c>
      <c r="D97" s="26">
        <v>17139</v>
      </c>
      <c r="E97" s="25" t="s">
        <v>255</v>
      </c>
      <c r="F97" s="25" t="s">
        <v>52</v>
      </c>
      <c r="G97" s="25" t="s">
        <v>216</v>
      </c>
      <c r="H97" s="27">
        <v>274</v>
      </c>
      <c r="I97" s="28">
        <v>29.723185000000001</v>
      </c>
      <c r="J97" s="28">
        <v>-95.128855999999999</v>
      </c>
    </row>
    <row r="98" spans="1:10" x14ac:dyDescent="0.25">
      <c r="A98" s="1">
        <v>52132</v>
      </c>
      <c r="B98" s="1" t="s">
        <v>275</v>
      </c>
      <c r="C98" s="1" t="s">
        <v>276</v>
      </c>
      <c r="D98" s="4">
        <v>17566</v>
      </c>
      <c r="E98" s="1" t="s">
        <v>249</v>
      </c>
      <c r="F98" s="1" t="s">
        <v>250</v>
      </c>
      <c r="G98" s="1" t="s">
        <v>31</v>
      </c>
      <c r="H98" s="3">
        <v>191.1</v>
      </c>
      <c r="I98" s="2">
        <v>29.378164000000002</v>
      </c>
      <c r="J98" s="2">
        <v>-94.921949999999995</v>
      </c>
    </row>
    <row r="99" spans="1:10" x14ac:dyDescent="0.25">
      <c r="A99" s="1">
        <v>55470</v>
      </c>
      <c r="B99" s="1" t="s">
        <v>388</v>
      </c>
      <c r="C99" s="1" t="s">
        <v>276</v>
      </c>
      <c r="D99" s="4">
        <v>17566</v>
      </c>
      <c r="E99" s="1" t="s">
        <v>249</v>
      </c>
      <c r="F99" s="1" t="s">
        <v>250</v>
      </c>
      <c r="G99" s="1" t="s">
        <v>31</v>
      </c>
      <c r="H99" s="3">
        <v>861</v>
      </c>
      <c r="I99" s="2">
        <v>29.378097</v>
      </c>
      <c r="J99" s="2">
        <v>-94.932772999999997</v>
      </c>
    </row>
    <row r="100" spans="1:10" x14ac:dyDescent="0.25">
      <c r="A100" s="1">
        <v>3630</v>
      </c>
      <c r="B100" s="1" t="s">
        <v>127</v>
      </c>
      <c r="C100" s="1" t="s">
        <v>128</v>
      </c>
      <c r="D100" s="4">
        <v>17583</v>
      </c>
      <c r="E100" s="1" t="s">
        <v>127</v>
      </c>
      <c r="F100" s="1" t="s">
        <v>129</v>
      </c>
      <c r="G100" s="1" t="s">
        <v>31</v>
      </c>
      <c r="H100" s="3">
        <v>201.6</v>
      </c>
      <c r="I100" s="2">
        <v>28.927499999999998</v>
      </c>
      <c r="J100" s="2">
        <v>-99.091899999999995</v>
      </c>
    </row>
    <row r="101" spans="1:10" x14ac:dyDescent="0.25">
      <c r="A101" s="1">
        <v>3631</v>
      </c>
      <c r="B101" s="1" t="s">
        <v>130</v>
      </c>
      <c r="C101" s="1" t="s">
        <v>128</v>
      </c>
      <c r="D101" s="4">
        <v>17583</v>
      </c>
      <c r="E101" s="1" t="s">
        <v>131</v>
      </c>
      <c r="F101" s="1" t="s">
        <v>35</v>
      </c>
      <c r="G101" s="1" t="s">
        <v>31</v>
      </c>
      <c r="H101" s="3">
        <v>215.2</v>
      </c>
      <c r="I101" s="2">
        <v>28.8947</v>
      </c>
      <c r="J101" s="2">
        <v>-97.135000000000005</v>
      </c>
    </row>
    <row r="102" spans="1:10" x14ac:dyDescent="0.25">
      <c r="A102" s="1">
        <v>59391</v>
      </c>
      <c r="B102" s="1" t="s">
        <v>737</v>
      </c>
      <c r="C102" s="1" t="s">
        <v>128</v>
      </c>
      <c r="D102" s="4">
        <v>17583</v>
      </c>
      <c r="E102" s="1" t="s">
        <v>333</v>
      </c>
      <c r="F102" s="1" t="s">
        <v>286</v>
      </c>
      <c r="G102" s="1" t="s">
        <v>31</v>
      </c>
      <c r="H102" s="3">
        <v>224.4</v>
      </c>
      <c r="I102" s="2">
        <v>26.451111000000001</v>
      </c>
      <c r="J102" s="2">
        <v>-98.177499999999995</v>
      </c>
    </row>
    <row r="103" spans="1:10" x14ac:dyDescent="0.25">
      <c r="A103" s="1">
        <v>58766</v>
      </c>
      <c r="B103" s="1" t="s">
        <v>681</v>
      </c>
      <c r="C103" s="1" t="s">
        <v>682</v>
      </c>
      <c r="D103" s="4">
        <v>17650</v>
      </c>
      <c r="E103" s="1" t="s">
        <v>500</v>
      </c>
      <c r="F103" s="1" t="s">
        <v>584</v>
      </c>
      <c r="G103" s="1" t="s">
        <v>299</v>
      </c>
      <c r="H103" s="3">
        <v>257</v>
      </c>
      <c r="I103" s="2">
        <v>33.825000000000003</v>
      </c>
      <c r="J103" s="2">
        <v>-101.099722</v>
      </c>
    </row>
    <row r="104" spans="1:10" x14ac:dyDescent="0.25">
      <c r="A104" s="1">
        <v>59994</v>
      </c>
      <c r="B104" s="1" t="s">
        <v>773</v>
      </c>
      <c r="C104" s="1" t="s">
        <v>682</v>
      </c>
      <c r="D104" s="4">
        <v>17650</v>
      </c>
      <c r="E104" s="1" t="s">
        <v>522</v>
      </c>
      <c r="F104" s="1" t="s">
        <v>306</v>
      </c>
      <c r="G104" s="1" t="s">
        <v>569</v>
      </c>
      <c r="H104" s="3">
        <v>160</v>
      </c>
      <c r="I104" s="2">
        <v>30.960208999999999</v>
      </c>
      <c r="J104" s="2">
        <v>-103.306662</v>
      </c>
    </row>
    <row r="105" spans="1:10" x14ac:dyDescent="0.25">
      <c r="A105" s="1">
        <v>60372</v>
      </c>
      <c r="B105" s="1" t="s">
        <v>801</v>
      </c>
      <c r="C105" s="1" t="s">
        <v>682</v>
      </c>
      <c r="D105" s="4">
        <v>17650</v>
      </c>
      <c r="E105" s="1" t="s">
        <v>731</v>
      </c>
      <c r="F105" s="1" t="s">
        <v>732</v>
      </c>
      <c r="G105" s="1" t="s">
        <v>569</v>
      </c>
      <c r="H105" s="3">
        <v>100</v>
      </c>
      <c r="I105" s="2">
        <v>32.715611000000003</v>
      </c>
      <c r="J105" s="2">
        <v>-101.92652200000001</v>
      </c>
    </row>
    <row r="106" spans="1:10" x14ac:dyDescent="0.25">
      <c r="A106" s="1">
        <v>60414</v>
      </c>
      <c r="B106" s="1" t="s">
        <v>802</v>
      </c>
      <c r="C106" s="1" t="s">
        <v>682</v>
      </c>
      <c r="D106" s="4">
        <v>17650</v>
      </c>
      <c r="E106" s="1" t="s">
        <v>803</v>
      </c>
      <c r="F106" s="1" t="s">
        <v>804</v>
      </c>
      <c r="G106" s="1" t="s">
        <v>299</v>
      </c>
      <c r="H106" s="3">
        <v>276</v>
      </c>
      <c r="I106" s="2">
        <v>34.575310999999999</v>
      </c>
      <c r="J106" s="2">
        <v>-102.474698</v>
      </c>
    </row>
    <row r="107" spans="1:10" x14ac:dyDescent="0.25">
      <c r="A107" s="1">
        <v>60436</v>
      </c>
      <c r="B107" s="1" t="s">
        <v>808</v>
      </c>
      <c r="C107" s="1" t="s">
        <v>682</v>
      </c>
      <c r="D107" s="4">
        <v>17650</v>
      </c>
      <c r="E107" s="1" t="s">
        <v>402</v>
      </c>
      <c r="F107" s="1" t="s">
        <v>306</v>
      </c>
      <c r="G107" s="1" t="s">
        <v>569</v>
      </c>
      <c r="H107" s="3">
        <v>118.5</v>
      </c>
      <c r="I107" s="2">
        <v>31.000883000000002</v>
      </c>
      <c r="J107" s="2">
        <v>-102.281744</v>
      </c>
    </row>
    <row r="108" spans="1:10" x14ac:dyDescent="0.25">
      <c r="A108" s="1">
        <v>60502</v>
      </c>
      <c r="B108" s="1" t="s">
        <v>817</v>
      </c>
      <c r="C108" s="1" t="s">
        <v>682</v>
      </c>
      <c r="D108" s="4">
        <v>17650</v>
      </c>
      <c r="E108" s="1" t="s">
        <v>645</v>
      </c>
      <c r="F108" s="1" t="s">
        <v>646</v>
      </c>
      <c r="G108" s="1" t="s">
        <v>299</v>
      </c>
      <c r="H108" s="3">
        <v>125.6</v>
      </c>
      <c r="I108" s="2">
        <v>33.703851</v>
      </c>
      <c r="J108" s="2">
        <v>-97.372009000000006</v>
      </c>
    </row>
    <row r="109" spans="1:10" x14ac:dyDescent="0.25">
      <c r="A109" s="1">
        <v>61001</v>
      </c>
      <c r="B109" s="1" t="s">
        <v>849</v>
      </c>
      <c r="C109" s="1" t="s">
        <v>682</v>
      </c>
      <c r="D109" s="4">
        <v>17650</v>
      </c>
      <c r="E109" s="1" t="s">
        <v>850</v>
      </c>
      <c r="F109" s="1" t="s">
        <v>851</v>
      </c>
      <c r="G109" s="1" t="s">
        <v>299</v>
      </c>
      <c r="H109" s="3">
        <v>150</v>
      </c>
      <c r="I109" s="2">
        <v>31.112473999999999</v>
      </c>
      <c r="J109" s="2">
        <v>-100.028142</v>
      </c>
    </row>
    <row r="110" spans="1:10" x14ac:dyDescent="0.25">
      <c r="A110" s="1">
        <v>6139</v>
      </c>
      <c r="B110" s="1" t="s">
        <v>139</v>
      </c>
      <c r="C110" s="1" t="s">
        <v>140</v>
      </c>
      <c r="D110" s="4">
        <v>17698</v>
      </c>
      <c r="E110" s="1" t="s">
        <v>141</v>
      </c>
      <c r="F110" s="1" t="s">
        <v>142</v>
      </c>
      <c r="G110" s="1" t="s">
        <v>13</v>
      </c>
      <c r="H110" s="3">
        <v>1116</v>
      </c>
      <c r="I110" s="2">
        <v>33.055219999999998</v>
      </c>
      <c r="J110" s="2">
        <v>-94.839993000000007</v>
      </c>
    </row>
    <row r="111" spans="1:10" x14ac:dyDescent="0.25">
      <c r="A111" s="1">
        <v>3484</v>
      </c>
      <c r="B111" s="1" t="s">
        <v>57</v>
      </c>
      <c r="C111" s="1" t="s">
        <v>58</v>
      </c>
      <c r="D111" s="4">
        <v>17718</v>
      </c>
      <c r="E111" s="1" t="s">
        <v>59</v>
      </c>
      <c r="F111" s="1" t="s">
        <v>60</v>
      </c>
      <c r="G111" s="1" t="s">
        <v>31</v>
      </c>
      <c r="H111" s="3">
        <v>474.7</v>
      </c>
      <c r="I111" s="2">
        <v>35.283357000000002</v>
      </c>
      <c r="J111" s="2">
        <v>-101.74642299999999</v>
      </c>
    </row>
    <row r="112" spans="1:10" x14ac:dyDescent="0.25">
      <c r="A112" s="1">
        <v>6193</v>
      </c>
      <c r="B112" s="1" t="s">
        <v>165</v>
      </c>
      <c r="C112" s="1" t="s">
        <v>58</v>
      </c>
      <c r="D112" s="4">
        <v>17718</v>
      </c>
      <c r="E112" s="1" t="s">
        <v>59</v>
      </c>
      <c r="F112" s="1" t="s">
        <v>60</v>
      </c>
      <c r="G112" s="1" t="s">
        <v>13</v>
      </c>
      <c r="H112" s="3">
        <v>1080</v>
      </c>
      <c r="I112" s="2">
        <v>35.298160000000003</v>
      </c>
      <c r="J112" s="2">
        <v>-101.747187</v>
      </c>
    </row>
    <row r="113" spans="1:10" s="9" customFormat="1" x14ac:dyDescent="0.25">
      <c r="A113" s="5">
        <v>55390</v>
      </c>
      <c r="B113" s="5" t="s">
        <v>384</v>
      </c>
      <c r="C113" s="5" t="s">
        <v>385</v>
      </c>
      <c r="D113" s="6">
        <v>18050</v>
      </c>
      <c r="E113" s="5" t="s">
        <v>386</v>
      </c>
      <c r="F113" s="5" t="s">
        <v>40</v>
      </c>
      <c r="G113" s="5" t="s">
        <v>203</v>
      </c>
      <c r="H113" s="7">
        <v>10.8</v>
      </c>
      <c r="I113" s="8">
        <v>32.919199999999996</v>
      </c>
      <c r="J113" s="8">
        <v>-96.989400000000003</v>
      </c>
    </row>
    <row r="114" spans="1:10" x14ac:dyDescent="0.25">
      <c r="A114" s="1">
        <v>55132</v>
      </c>
      <c r="B114" s="1" t="s">
        <v>334</v>
      </c>
      <c r="C114" s="1" t="s">
        <v>335</v>
      </c>
      <c r="D114" s="4">
        <v>18518</v>
      </c>
      <c r="E114" s="1" t="s">
        <v>336</v>
      </c>
      <c r="F114" s="1" t="s">
        <v>149</v>
      </c>
      <c r="G114" s="1" t="s">
        <v>31</v>
      </c>
      <c r="H114" s="3">
        <v>939.6</v>
      </c>
      <c r="I114" s="2">
        <v>32.017825999999999</v>
      </c>
      <c r="J114" s="2">
        <v>-94.619743</v>
      </c>
    </row>
    <row r="115" spans="1:10" x14ac:dyDescent="0.25">
      <c r="A115" s="1">
        <v>55062</v>
      </c>
      <c r="B115" s="1" t="s">
        <v>317</v>
      </c>
      <c r="C115" s="1" t="s">
        <v>318</v>
      </c>
      <c r="D115" s="4">
        <v>18611</v>
      </c>
      <c r="E115" s="1" t="s">
        <v>319</v>
      </c>
      <c r="F115" s="1" t="s">
        <v>320</v>
      </c>
      <c r="G115" s="1" t="s">
        <v>31</v>
      </c>
      <c r="H115" s="3">
        <v>939.7</v>
      </c>
      <c r="I115" s="2">
        <v>30.592400000000001</v>
      </c>
      <c r="J115" s="2">
        <v>-95.9178</v>
      </c>
    </row>
    <row r="116" spans="1:10" s="9" customFormat="1" x14ac:dyDescent="0.25">
      <c r="A116" s="5">
        <v>50229</v>
      </c>
      <c r="B116" s="5" t="s">
        <v>251</v>
      </c>
      <c r="C116" s="5" t="s">
        <v>252</v>
      </c>
      <c r="D116" s="6">
        <v>18760</v>
      </c>
      <c r="E116" s="5" t="s">
        <v>51</v>
      </c>
      <c r="F116" s="5" t="s">
        <v>52</v>
      </c>
      <c r="G116" s="5" t="s">
        <v>31</v>
      </c>
      <c r="H116" s="7">
        <v>35</v>
      </c>
      <c r="I116" s="8">
        <v>29.6981</v>
      </c>
      <c r="J116" s="8">
        <v>-95.2547</v>
      </c>
    </row>
    <row r="117" spans="1:10" s="17" customFormat="1" x14ac:dyDescent="0.25">
      <c r="A117" s="13">
        <v>55968</v>
      </c>
      <c r="B117" s="13" t="s">
        <v>414</v>
      </c>
      <c r="C117" s="13" t="s">
        <v>414</v>
      </c>
      <c r="D117" s="14">
        <v>19171</v>
      </c>
      <c r="E117" s="13" t="s">
        <v>415</v>
      </c>
      <c r="F117" s="13" t="s">
        <v>416</v>
      </c>
      <c r="G117" s="13" t="s">
        <v>299</v>
      </c>
      <c r="H117" s="15">
        <v>152</v>
      </c>
      <c r="I117" s="16">
        <v>32.430100000000003</v>
      </c>
      <c r="J117" s="16">
        <v>-100.235652</v>
      </c>
    </row>
    <row r="118" spans="1:10" s="9" customFormat="1" x14ac:dyDescent="0.25">
      <c r="A118" s="5">
        <v>6414</v>
      </c>
      <c r="B118" s="5" t="s">
        <v>175</v>
      </c>
      <c r="C118" s="5" t="s">
        <v>176</v>
      </c>
      <c r="D118" s="6">
        <v>19449</v>
      </c>
      <c r="E118" s="5" t="s">
        <v>177</v>
      </c>
      <c r="F118" s="5" t="s">
        <v>178</v>
      </c>
      <c r="G118" s="5" t="s">
        <v>21</v>
      </c>
      <c r="H118" s="7">
        <v>41.8</v>
      </c>
      <c r="I118" s="8">
        <v>31.869399999999999</v>
      </c>
      <c r="J118" s="8">
        <v>-97.366699999999994</v>
      </c>
    </row>
    <row r="119" spans="1:10" s="17" customFormat="1" x14ac:dyDescent="0.25">
      <c r="A119" s="13">
        <v>50150</v>
      </c>
      <c r="B119" s="13" t="s">
        <v>244</v>
      </c>
      <c r="C119" s="13" t="s">
        <v>245</v>
      </c>
      <c r="D119" s="14">
        <v>19450</v>
      </c>
      <c r="E119" s="13" t="s">
        <v>246</v>
      </c>
      <c r="F119" s="13" t="s">
        <v>202</v>
      </c>
      <c r="G119" s="13" t="s">
        <v>31</v>
      </c>
      <c r="H119" s="15">
        <v>168</v>
      </c>
      <c r="I119" s="16">
        <v>28.5105</v>
      </c>
      <c r="J119" s="16">
        <v>-96.770600000000002</v>
      </c>
    </row>
    <row r="120" spans="1:10" s="17" customFormat="1" x14ac:dyDescent="0.25">
      <c r="A120" s="13">
        <v>50118</v>
      </c>
      <c r="B120" s="13" t="s">
        <v>234</v>
      </c>
      <c r="C120" s="13" t="s">
        <v>235</v>
      </c>
      <c r="D120" s="14">
        <v>19537</v>
      </c>
      <c r="E120" s="13" t="s">
        <v>81</v>
      </c>
      <c r="F120" s="13" t="s">
        <v>82</v>
      </c>
      <c r="G120" s="13" t="s">
        <v>31</v>
      </c>
      <c r="H120" s="15">
        <v>152.5</v>
      </c>
      <c r="I120" s="16">
        <v>30.2867</v>
      </c>
      <c r="J120" s="16">
        <v>-97.735600000000005</v>
      </c>
    </row>
    <row r="121" spans="1:10" s="9" customFormat="1" x14ac:dyDescent="0.25">
      <c r="A121" s="5">
        <v>50121</v>
      </c>
      <c r="B121" s="5" t="s">
        <v>236</v>
      </c>
      <c r="C121" s="5" t="s">
        <v>237</v>
      </c>
      <c r="D121" s="6">
        <v>19685</v>
      </c>
      <c r="E121" s="5" t="s">
        <v>33</v>
      </c>
      <c r="F121" s="5" t="s">
        <v>34</v>
      </c>
      <c r="G121" s="5" t="s">
        <v>203</v>
      </c>
      <c r="H121" s="7">
        <v>69.2</v>
      </c>
      <c r="I121" s="8">
        <v>27.817499999999999</v>
      </c>
      <c r="J121" s="8">
        <v>-97.481399999999994</v>
      </c>
    </row>
    <row r="122" spans="1:10" x14ac:dyDescent="0.25">
      <c r="A122" s="1">
        <v>56240</v>
      </c>
      <c r="B122" s="1" t="s">
        <v>434</v>
      </c>
      <c r="C122" s="1" t="s">
        <v>435</v>
      </c>
      <c r="D122" s="4">
        <v>19740</v>
      </c>
      <c r="E122" s="1" t="s">
        <v>436</v>
      </c>
      <c r="F122" s="1" t="s">
        <v>437</v>
      </c>
      <c r="G122" s="1" t="s">
        <v>299</v>
      </c>
      <c r="H122" s="3">
        <v>120.6</v>
      </c>
      <c r="I122" s="2">
        <v>32.311556000000003</v>
      </c>
      <c r="J122" s="2">
        <v>-100.061589</v>
      </c>
    </row>
    <row r="123" spans="1:10" x14ac:dyDescent="0.25">
      <c r="A123" s="1">
        <v>56484</v>
      </c>
      <c r="B123" s="1" t="s">
        <v>470</v>
      </c>
      <c r="C123" s="1" t="s">
        <v>435</v>
      </c>
      <c r="D123" s="4">
        <v>19740</v>
      </c>
      <c r="E123" s="1" t="s">
        <v>436</v>
      </c>
      <c r="F123" s="1" t="s">
        <v>416</v>
      </c>
      <c r="G123" s="1" t="s">
        <v>299</v>
      </c>
      <c r="H123" s="3">
        <v>232.5</v>
      </c>
      <c r="I123" s="2">
        <v>32.318221000000001</v>
      </c>
      <c r="J123" s="2">
        <v>-100.176986</v>
      </c>
    </row>
    <row r="124" spans="1:10" x14ac:dyDescent="0.25">
      <c r="A124" s="1">
        <v>56638</v>
      </c>
      <c r="B124" s="1" t="s">
        <v>485</v>
      </c>
      <c r="C124" s="1" t="s">
        <v>435</v>
      </c>
      <c r="D124" s="4">
        <v>19740</v>
      </c>
      <c r="E124" s="1" t="s">
        <v>416</v>
      </c>
      <c r="F124" s="1" t="s">
        <v>416</v>
      </c>
      <c r="G124" s="1" t="s">
        <v>299</v>
      </c>
      <c r="H124" s="3">
        <v>170.2</v>
      </c>
      <c r="I124" s="2">
        <v>32.287799999999997</v>
      </c>
      <c r="J124" s="2">
        <v>-100.1</v>
      </c>
    </row>
    <row r="125" spans="1:10" x14ac:dyDescent="0.25">
      <c r="A125" s="1">
        <v>6251</v>
      </c>
      <c r="B125" s="1" t="s">
        <v>167</v>
      </c>
      <c r="C125" s="1" t="s">
        <v>168</v>
      </c>
      <c r="D125" s="4">
        <v>21535</v>
      </c>
      <c r="E125" s="1" t="s">
        <v>169</v>
      </c>
      <c r="F125" s="1" t="s">
        <v>170</v>
      </c>
      <c r="G125" s="1" t="s">
        <v>146</v>
      </c>
      <c r="H125" s="3">
        <v>2708.6</v>
      </c>
      <c r="I125" s="2">
        <v>28.795000000000002</v>
      </c>
      <c r="J125" s="2">
        <v>-96.048100000000005</v>
      </c>
    </row>
    <row r="126" spans="1:10" x14ac:dyDescent="0.25">
      <c r="A126" s="1">
        <v>55320</v>
      </c>
      <c r="B126" s="1" t="s">
        <v>374</v>
      </c>
      <c r="C126" s="1" t="s">
        <v>375</v>
      </c>
      <c r="D126" s="4">
        <v>21668</v>
      </c>
      <c r="E126" s="1" t="s">
        <v>376</v>
      </c>
      <c r="F126" s="1" t="s">
        <v>316</v>
      </c>
      <c r="G126" s="1" t="s">
        <v>31</v>
      </c>
      <c r="H126" s="3">
        <v>821.7</v>
      </c>
      <c r="I126" s="2">
        <v>33.058300000000003</v>
      </c>
      <c r="J126" s="2">
        <v>-97.910300000000007</v>
      </c>
    </row>
    <row r="127" spans="1:10" x14ac:dyDescent="0.25">
      <c r="A127" s="1">
        <v>55015</v>
      </c>
      <c r="B127" s="1" t="s">
        <v>300</v>
      </c>
      <c r="C127" s="1" t="s">
        <v>301</v>
      </c>
      <c r="D127" s="4">
        <v>22214</v>
      </c>
      <c r="E127" s="1" t="s">
        <v>302</v>
      </c>
      <c r="F127" s="1" t="s">
        <v>198</v>
      </c>
      <c r="G127" s="1" t="s">
        <v>31</v>
      </c>
      <c r="H127" s="3">
        <v>572</v>
      </c>
      <c r="I127" s="2">
        <v>29.072800000000001</v>
      </c>
      <c r="J127" s="2">
        <v>-95.745000000000005</v>
      </c>
    </row>
    <row r="128" spans="1:10" s="9" customFormat="1" x14ac:dyDescent="0.25">
      <c r="A128" s="5">
        <v>52069</v>
      </c>
      <c r="B128" s="5" t="s">
        <v>268</v>
      </c>
      <c r="C128" s="5" t="s">
        <v>269</v>
      </c>
      <c r="D128" s="6">
        <v>22337</v>
      </c>
      <c r="E128" s="5" t="s">
        <v>221</v>
      </c>
      <c r="F128" s="5" t="s">
        <v>202</v>
      </c>
      <c r="G128" s="5" t="s">
        <v>31</v>
      </c>
      <c r="H128" s="7">
        <v>63.1</v>
      </c>
      <c r="I128" s="8">
        <v>28.652709000000002</v>
      </c>
      <c r="J128" s="8">
        <v>-96.559996999999996</v>
      </c>
    </row>
    <row r="129" spans="1:10" x14ac:dyDescent="0.25">
      <c r="A129" s="1">
        <v>52088</v>
      </c>
      <c r="B129" s="1" t="s">
        <v>270</v>
      </c>
      <c r="C129" s="1" t="s">
        <v>271</v>
      </c>
      <c r="D129" s="4">
        <v>22652</v>
      </c>
      <c r="E129" s="1" t="s">
        <v>249</v>
      </c>
      <c r="F129" s="1" t="s">
        <v>250</v>
      </c>
      <c r="G129" s="1" t="s">
        <v>31</v>
      </c>
      <c r="H129" s="3">
        <v>450</v>
      </c>
      <c r="I129" s="2">
        <v>29.378696999999999</v>
      </c>
      <c r="J129" s="2">
        <v>-94.943828999999994</v>
      </c>
    </row>
    <row r="130" spans="1:10" x14ac:dyDescent="0.25">
      <c r="A130" s="1">
        <v>55313</v>
      </c>
      <c r="B130" s="1" t="s">
        <v>372</v>
      </c>
      <c r="C130" s="1" t="s">
        <v>373</v>
      </c>
      <c r="D130" s="4">
        <v>26469</v>
      </c>
      <c r="E130" s="1" t="s">
        <v>51</v>
      </c>
      <c r="F130" s="1" t="s">
        <v>324</v>
      </c>
      <c r="G130" s="1" t="s">
        <v>31</v>
      </c>
      <c r="H130" s="3">
        <v>517</v>
      </c>
      <c r="I130" s="2">
        <v>27.882777999999998</v>
      </c>
      <c r="J130" s="2">
        <v>-97.242778000000001</v>
      </c>
    </row>
    <row r="131" spans="1:10" s="17" customFormat="1" x14ac:dyDescent="0.25">
      <c r="A131" s="13">
        <v>6416</v>
      </c>
      <c r="B131" s="13" t="s">
        <v>179</v>
      </c>
      <c r="C131" s="13" t="s">
        <v>180</v>
      </c>
      <c r="D131" s="14">
        <v>27470</v>
      </c>
      <c r="E131" s="13" t="s">
        <v>179</v>
      </c>
      <c r="F131" s="13" t="s">
        <v>181</v>
      </c>
      <c r="G131" s="13" t="s">
        <v>21</v>
      </c>
      <c r="H131" s="15">
        <v>101.6</v>
      </c>
      <c r="I131" s="16">
        <v>33.818100000000001</v>
      </c>
      <c r="J131" s="16">
        <v>-96.569199999999995</v>
      </c>
    </row>
    <row r="132" spans="1:10" s="9" customFormat="1" x14ac:dyDescent="0.25">
      <c r="A132" s="5">
        <v>10261</v>
      </c>
      <c r="B132" s="5" t="s">
        <v>208</v>
      </c>
      <c r="C132" s="5" t="s">
        <v>209</v>
      </c>
      <c r="D132" s="6">
        <v>29925</v>
      </c>
      <c r="E132" s="5" t="s">
        <v>210</v>
      </c>
      <c r="F132" s="5" t="s">
        <v>49</v>
      </c>
      <c r="G132" s="5" t="s">
        <v>31</v>
      </c>
      <c r="H132" s="7">
        <v>20.7</v>
      </c>
      <c r="I132" s="8">
        <v>29.8247</v>
      </c>
      <c r="J132" s="8">
        <v>-94.919700000000006</v>
      </c>
    </row>
    <row r="133" spans="1:10" s="9" customFormat="1" x14ac:dyDescent="0.25">
      <c r="A133" s="5">
        <v>50153</v>
      </c>
      <c r="B133" s="5" t="s">
        <v>247</v>
      </c>
      <c r="C133" s="5" t="s">
        <v>248</v>
      </c>
      <c r="D133" s="6">
        <v>39066</v>
      </c>
      <c r="E133" s="5" t="s">
        <v>249</v>
      </c>
      <c r="F133" s="5" t="s">
        <v>250</v>
      </c>
      <c r="G133" s="5" t="s">
        <v>216</v>
      </c>
      <c r="H133" s="7">
        <v>45</v>
      </c>
      <c r="I133" s="8">
        <v>29.37612</v>
      </c>
      <c r="J133" s="8">
        <v>-94.946477000000002</v>
      </c>
    </row>
    <row r="134" spans="1:10" x14ac:dyDescent="0.25">
      <c r="A134" s="1">
        <v>55168</v>
      </c>
      <c r="B134" s="1" t="s">
        <v>348</v>
      </c>
      <c r="C134" s="1" t="s">
        <v>349</v>
      </c>
      <c r="D134" s="4">
        <v>49768</v>
      </c>
      <c r="E134" s="1" t="s">
        <v>350</v>
      </c>
      <c r="F134" s="1" t="s">
        <v>116</v>
      </c>
      <c r="G134" s="1" t="s">
        <v>31</v>
      </c>
      <c r="H134" s="3">
        <v>618.70000000000005</v>
      </c>
      <c r="I134" s="2">
        <v>30.145800000000001</v>
      </c>
      <c r="J134" s="2">
        <v>-97.55</v>
      </c>
    </row>
    <row r="135" spans="1:10" s="9" customFormat="1" x14ac:dyDescent="0.25">
      <c r="A135" s="5">
        <v>55025</v>
      </c>
      <c r="B135" s="5" t="s">
        <v>303</v>
      </c>
      <c r="C135" s="5" t="s">
        <v>304</v>
      </c>
      <c r="D135" s="6">
        <v>49774</v>
      </c>
      <c r="E135" s="5" t="s">
        <v>305</v>
      </c>
      <c r="F135" s="5" t="s">
        <v>306</v>
      </c>
      <c r="G135" s="5" t="s">
        <v>31</v>
      </c>
      <c r="H135" s="7">
        <v>5.6</v>
      </c>
      <c r="I135" s="8">
        <v>30.884699999999999</v>
      </c>
      <c r="J135" s="8">
        <v>-101.9208</v>
      </c>
    </row>
    <row r="136" spans="1:10" s="17" customFormat="1" x14ac:dyDescent="0.25">
      <c r="A136" s="13">
        <v>55992</v>
      </c>
      <c r="B136" s="13" t="s">
        <v>417</v>
      </c>
      <c r="C136" s="13" t="s">
        <v>418</v>
      </c>
      <c r="D136" s="14">
        <v>49796</v>
      </c>
      <c r="E136" s="13" t="s">
        <v>305</v>
      </c>
      <c r="F136" s="13" t="s">
        <v>306</v>
      </c>
      <c r="G136" s="13" t="s">
        <v>299</v>
      </c>
      <c r="H136" s="15">
        <v>167.7</v>
      </c>
      <c r="I136" s="16">
        <v>30.9178</v>
      </c>
      <c r="J136" s="16">
        <v>-102.08669999999999</v>
      </c>
    </row>
    <row r="137" spans="1:10" x14ac:dyDescent="0.25">
      <c r="A137" s="1">
        <v>56506</v>
      </c>
      <c r="B137" s="1" t="s">
        <v>471</v>
      </c>
      <c r="C137" s="1" t="s">
        <v>472</v>
      </c>
      <c r="D137" s="4">
        <v>49893</v>
      </c>
      <c r="E137" s="1" t="s">
        <v>433</v>
      </c>
      <c r="F137" s="1" t="s">
        <v>422</v>
      </c>
      <c r="G137" s="1" t="s">
        <v>299</v>
      </c>
      <c r="H137" s="3">
        <v>130.5</v>
      </c>
      <c r="I137" s="2">
        <v>32.720399999999998</v>
      </c>
      <c r="J137" s="2">
        <v>-100.9952</v>
      </c>
    </row>
    <row r="138" spans="1:10" x14ac:dyDescent="0.25">
      <c r="A138" s="1">
        <v>56644</v>
      </c>
      <c r="B138" s="1" t="s">
        <v>486</v>
      </c>
      <c r="C138" s="1" t="s">
        <v>472</v>
      </c>
      <c r="D138" s="4">
        <v>49893</v>
      </c>
      <c r="E138" s="1" t="s">
        <v>487</v>
      </c>
      <c r="F138" s="1" t="s">
        <v>488</v>
      </c>
      <c r="G138" s="1" t="s">
        <v>299</v>
      </c>
      <c r="H138" s="3">
        <v>120</v>
      </c>
      <c r="I138" s="2">
        <v>32.235300000000002</v>
      </c>
      <c r="J138" s="2">
        <v>-101.83669999999999</v>
      </c>
    </row>
    <row r="139" spans="1:10" x14ac:dyDescent="0.25">
      <c r="A139" s="1">
        <v>56773</v>
      </c>
      <c r="B139" s="1" t="s">
        <v>513</v>
      </c>
      <c r="C139" s="1" t="s">
        <v>472</v>
      </c>
      <c r="D139" s="4">
        <v>49893</v>
      </c>
      <c r="E139" s="1" t="s">
        <v>514</v>
      </c>
      <c r="F139" s="1" t="s">
        <v>515</v>
      </c>
      <c r="G139" s="1" t="s">
        <v>299</v>
      </c>
      <c r="H139" s="3">
        <v>150</v>
      </c>
      <c r="I139" s="2">
        <v>33.752200999999999</v>
      </c>
      <c r="J139" s="2">
        <v>-100.96740200000001</v>
      </c>
    </row>
    <row r="140" spans="1:10" x14ac:dyDescent="0.25">
      <c r="A140" s="1">
        <v>56774</v>
      </c>
      <c r="B140" s="1" t="s">
        <v>516</v>
      </c>
      <c r="C140" s="1" t="s">
        <v>472</v>
      </c>
      <c r="D140" s="4">
        <v>49893</v>
      </c>
      <c r="E140" s="1" t="s">
        <v>517</v>
      </c>
      <c r="F140" s="1" t="s">
        <v>416</v>
      </c>
      <c r="G140" s="1" t="s">
        <v>299</v>
      </c>
      <c r="H140" s="3">
        <v>169.5</v>
      </c>
      <c r="I140" s="2">
        <v>32.198099999999997</v>
      </c>
      <c r="J140" s="2">
        <v>-100.26860000000001</v>
      </c>
    </row>
    <row r="141" spans="1:10" x14ac:dyDescent="0.25">
      <c r="A141" s="1">
        <v>56775</v>
      </c>
      <c r="B141" s="1" t="s">
        <v>518</v>
      </c>
      <c r="C141" s="1" t="s">
        <v>472</v>
      </c>
      <c r="D141" s="4">
        <v>49893</v>
      </c>
      <c r="E141" s="1" t="s">
        <v>433</v>
      </c>
      <c r="F141" s="1" t="s">
        <v>422</v>
      </c>
      <c r="G141" s="1" t="s">
        <v>299</v>
      </c>
      <c r="H141" s="3">
        <v>120</v>
      </c>
      <c r="I141" s="2">
        <v>32.718055999999997</v>
      </c>
      <c r="J141" s="2">
        <v>-100.793333</v>
      </c>
    </row>
    <row r="142" spans="1:10" x14ac:dyDescent="0.25">
      <c r="A142" s="1">
        <v>56776</v>
      </c>
      <c r="B142" s="1" t="s">
        <v>519</v>
      </c>
      <c r="C142" s="1" t="s">
        <v>472</v>
      </c>
      <c r="D142" s="4">
        <v>49893</v>
      </c>
      <c r="E142" s="1" t="s">
        <v>279</v>
      </c>
      <c r="F142" s="1" t="s">
        <v>280</v>
      </c>
      <c r="G142" s="1" t="s">
        <v>299</v>
      </c>
      <c r="H142" s="3">
        <v>120</v>
      </c>
      <c r="I142" s="2">
        <v>32.240278000000004</v>
      </c>
      <c r="J142" s="2">
        <v>-101.47361100000001</v>
      </c>
    </row>
    <row r="143" spans="1:10" x14ac:dyDescent="0.25">
      <c r="A143" s="1">
        <v>58321</v>
      </c>
      <c r="B143" s="1" t="s">
        <v>651</v>
      </c>
      <c r="C143" s="1" t="s">
        <v>472</v>
      </c>
      <c r="D143" s="4">
        <v>49893</v>
      </c>
      <c r="E143" s="1" t="s">
        <v>652</v>
      </c>
      <c r="F143" s="1" t="s">
        <v>653</v>
      </c>
      <c r="G143" s="1" t="s">
        <v>299</v>
      </c>
      <c r="H143" s="3">
        <v>150</v>
      </c>
      <c r="I143" s="2">
        <v>31.383333</v>
      </c>
      <c r="J143" s="2">
        <v>-98.466667000000001</v>
      </c>
    </row>
    <row r="144" spans="1:10" x14ac:dyDescent="0.25">
      <c r="A144" s="1">
        <v>58471</v>
      </c>
      <c r="B144" s="1" t="s">
        <v>663</v>
      </c>
      <c r="C144" s="1" t="s">
        <v>472</v>
      </c>
      <c r="D144" s="4">
        <v>49893</v>
      </c>
      <c r="E144" s="1" t="s">
        <v>544</v>
      </c>
      <c r="F144" s="1" t="s">
        <v>360</v>
      </c>
      <c r="G144" s="1" t="s">
        <v>31</v>
      </c>
      <c r="H144" s="3">
        <v>358.8</v>
      </c>
      <c r="I144" s="2">
        <v>32.069167</v>
      </c>
      <c r="J144" s="2">
        <v>-102.585556</v>
      </c>
    </row>
    <row r="145" spans="1:10" x14ac:dyDescent="0.25">
      <c r="A145" s="1">
        <v>62038</v>
      </c>
      <c r="B145" s="1" t="s">
        <v>933</v>
      </c>
      <c r="C145" s="1" t="s">
        <v>472</v>
      </c>
      <c r="D145" s="4">
        <v>49893</v>
      </c>
      <c r="E145" s="1" t="s">
        <v>934</v>
      </c>
      <c r="F145" s="1" t="s">
        <v>935</v>
      </c>
      <c r="G145" s="1" t="s">
        <v>299</v>
      </c>
      <c r="H145" s="3">
        <v>302.39999999999998</v>
      </c>
      <c r="I145" s="2">
        <v>31.207988</v>
      </c>
      <c r="J145" s="2">
        <v>-101.110787</v>
      </c>
    </row>
    <row r="146" spans="1:10" s="17" customFormat="1" x14ac:dyDescent="0.25">
      <c r="A146" s="13">
        <v>56233</v>
      </c>
      <c r="B146" s="13" t="s">
        <v>431</v>
      </c>
      <c r="C146" s="13" t="s">
        <v>432</v>
      </c>
      <c r="D146" s="14">
        <v>49949</v>
      </c>
      <c r="E146" s="13" t="s">
        <v>433</v>
      </c>
      <c r="F146" s="13" t="s">
        <v>422</v>
      </c>
      <c r="G146" s="13" t="s">
        <v>31</v>
      </c>
      <c r="H146" s="15">
        <v>153.9</v>
      </c>
      <c r="I146" s="16">
        <v>32.747058000000003</v>
      </c>
      <c r="J146" s="16">
        <v>-100.954661</v>
      </c>
    </row>
    <row r="147" spans="1:10" x14ac:dyDescent="0.25">
      <c r="A147" s="1">
        <v>3439</v>
      </c>
      <c r="B147" s="1" t="s">
        <v>28</v>
      </c>
      <c r="C147" s="1" t="s">
        <v>29</v>
      </c>
      <c r="D147" s="4">
        <v>49979</v>
      </c>
      <c r="E147" s="1" t="s">
        <v>28</v>
      </c>
      <c r="F147" s="1" t="s">
        <v>30</v>
      </c>
      <c r="G147" s="1" t="s">
        <v>31</v>
      </c>
      <c r="H147" s="3">
        <v>263.60000000000002</v>
      </c>
      <c r="I147" s="2">
        <v>27.566700000000001</v>
      </c>
      <c r="J147" s="2">
        <v>-99.508899999999997</v>
      </c>
    </row>
    <row r="148" spans="1:10" x14ac:dyDescent="0.25">
      <c r="A148" s="1">
        <v>3441</v>
      </c>
      <c r="B148" s="1" t="s">
        <v>32</v>
      </c>
      <c r="C148" s="1" t="s">
        <v>29</v>
      </c>
      <c r="D148" s="4">
        <v>49979</v>
      </c>
      <c r="E148" s="1" t="s">
        <v>33</v>
      </c>
      <c r="F148" s="1" t="s">
        <v>34</v>
      </c>
      <c r="G148" s="1" t="s">
        <v>31</v>
      </c>
      <c r="H148" s="3">
        <v>730.2</v>
      </c>
      <c r="I148" s="2">
        <v>27.819412</v>
      </c>
      <c r="J148" s="2">
        <v>-97.419202999999996</v>
      </c>
    </row>
    <row r="149" spans="1:10" x14ac:dyDescent="0.25">
      <c r="A149" s="1">
        <v>4939</v>
      </c>
      <c r="B149" s="1" t="s">
        <v>138</v>
      </c>
      <c r="C149" s="1" t="s">
        <v>29</v>
      </c>
      <c r="D149" s="4">
        <v>49979</v>
      </c>
      <c r="E149" s="1" t="s">
        <v>33</v>
      </c>
      <c r="F149" s="1" t="s">
        <v>34</v>
      </c>
      <c r="G149" s="1" t="s">
        <v>31</v>
      </c>
      <c r="H149" s="3">
        <v>1082.2</v>
      </c>
      <c r="I149" s="2">
        <v>27.606400000000001</v>
      </c>
      <c r="J149" s="2">
        <v>-97.311700000000002</v>
      </c>
    </row>
    <row r="150" spans="1:10" s="17" customFormat="1" x14ac:dyDescent="0.25">
      <c r="A150" s="13">
        <v>10790</v>
      </c>
      <c r="B150" s="13" t="s">
        <v>223</v>
      </c>
      <c r="C150" s="13" t="s">
        <v>224</v>
      </c>
      <c r="D150" s="14">
        <v>50006</v>
      </c>
      <c r="E150" s="13" t="s">
        <v>35</v>
      </c>
      <c r="F150" s="13" t="s">
        <v>35</v>
      </c>
      <c r="G150" s="13" t="s">
        <v>31</v>
      </c>
      <c r="H150" s="15">
        <v>102.4</v>
      </c>
      <c r="I150" s="16">
        <v>28.675087999999999</v>
      </c>
      <c r="J150" s="16">
        <v>-96.956013999999996</v>
      </c>
    </row>
    <row r="151" spans="1:10" s="17" customFormat="1" x14ac:dyDescent="0.25">
      <c r="A151" s="13">
        <v>56270</v>
      </c>
      <c r="B151" s="13" t="s">
        <v>438</v>
      </c>
      <c r="C151" s="13" t="s">
        <v>439</v>
      </c>
      <c r="D151" s="14">
        <v>50012</v>
      </c>
      <c r="E151" s="13" t="s">
        <v>440</v>
      </c>
      <c r="F151" s="13" t="s">
        <v>437</v>
      </c>
      <c r="G151" s="13" t="s">
        <v>299</v>
      </c>
      <c r="H151" s="15">
        <v>114</v>
      </c>
      <c r="I151" s="16">
        <v>32.303888999999998</v>
      </c>
      <c r="J151" s="16">
        <v>-100.02166699999999</v>
      </c>
    </row>
    <row r="152" spans="1:10" x14ac:dyDescent="0.25">
      <c r="A152" s="1">
        <v>56291</v>
      </c>
      <c r="B152" s="1" t="s">
        <v>441</v>
      </c>
      <c r="C152" s="1" t="s">
        <v>442</v>
      </c>
      <c r="D152" s="4">
        <v>50063</v>
      </c>
      <c r="E152" s="1" t="s">
        <v>443</v>
      </c>
      <c r="F152" s="1" t="s">
        <v>437</v>
      </c>
      <c r="G152" s="1" t="s">
        <v>299</v>
      </c>
      <c r="H152" s="3">
        <v>735.5</v>
      </c>
      <c r="I152" s="2">
        <v>32.214024000000002</v>
      </c>
      <c r="J152" s="2">
        <v>-100.05712</v>
      </c>
    </row>
    <row r="153" spans="1:10" s="9" customFormat="1" x14ac:dyDescent="0.25">
      <c r="A153" s="5">
        <v>55052</v>
      </c>
      <c r="B153" s="5" t="s">
        <v>309</v>
      </c>
      <c r="C153" s="5" t="s">
        <v>310</v>
      </c>
      <c r="D153" s="6">
        <v>50114</v>
      </c>
      <c r="E153" s="5" t="s">
        <v>311</v>
      </c>
      <c r="F153" s="5" t="s">
        <v>312</v>
      </c>
      <c r="G153" s="5" t="s">
        <v>31</v>
      </c>
      <c r="H153" s="7">
        <v>1.8</v>
      </c>
      <c r="I153" s="8">
        <v>32.049999999999997</v>
      </c>
      <c r="J153" s="8">
        <v>-100.6917</v>
      </c>
    </row>
    <row r="154" spans="1:10" x14ac:dyDescent="0.25">
      <c r="A154" s="1">
        <v>56211</v>
      </c>
      <c r="B154" s="1" t="s">
        <v>427</v>
      </c>
      <c r="C154" s="1" t="s">
        <v>428</v>
      </c>
      <c r="D154" s="4">
        <v>50123</v>
      </c>
      <c r="E154" s="1" t="s">
        <v>429</v>
      </c>
      <c r="F154" s="1" t="s">
        <v>416</v>
      </c>
      <c r="G154" s="1" t="s">
        <v>299</v>
      </c>
      <c r="H154" s="3">
        <v>37.5</v>
      </c>
      <c r="I154" s="2">
        <v>32.360599999999998</v>
      </c>
      <c r="J154" s="2">
        <v>-100.3389</v>
      </c>
    </row>
    <row r="155" spans="1:10" x14ac:dyDescent="0.25">
      <c r="A155" s="1">
        <v>56212</v>
      </c>
      <c r="B155" s="1" t="s">
        <v>430</v>
      </c>
      <c r="C155" s="1" t="s">
        <v>428</v>
      </c>
      <c r="D155" s="4">
        <v>50123</v>
      </c>
      <c r="E155" s="1" t="s">
        <v>429</v>
      </c>
      <c r="F155" s="1" t="s">
        <v>416</v>
      </c>
      <c r="G155" s="1" t="s">
        <v>299</v>
      </c>
      <c r="H155" s="3">
        <v>98.8</v>
      </c>
      <c r="I155" s="2">
        <v>32.347200000000001</v>
      </c>
      <c r="J155" s="2">
        <v>-100.3703</v>
      </c>
    </row>
    <row r="156" spans="1:10" x14ac:dyDescent="0.25">
      <c r="A156" s="1">
        <v>56311</v>
      </c>
      <c r="B156" s="1" t="s">
        <v>444</v>
      </c>
      <c r="C156" s="1" t="s">
        <v>428</v>
      </c>
      <c r="D156" s="4">
        <v>50123</v>
      </c>
      <c r="E156" s="1" t="s">
        <v>429</v>
      </c>
      <c r="F156" s="1" t="s">
        <v>416</v>
      </c>
      <c r="G156" s="1" t="s">
        <v>299</v>
      </c>
      <c r="H156" s="3">
        <v>135</v>
      </c>
      <c r="I156" s="2">
        <v>32.290832999999999</v>
      </c>
      <c r="J156" s="2">
        <v>-100.42189999999999</v>
      </c>
    </row>
    <row r="157" spans="1:10" x14ac:dyDescent="0.25">
      <c r="A157" s="1">
        <v>56337</v>
      </c>
      <c r="B157" s="1" t="s">
        <v>445</v>
      </c>
      <c r="C157" s="1" t="s">
        <v>428</v>
      </c>
      <c r="D157" s="4">
        <v>50123</v>
      </c>
      <c r="E157" s="1" t="s">
        <v>446</v>
      </c>
      <c r="F157" s="1" t="s">
        <v>416</v>
      </c>
      <c r="G157" s="1" t="s">
        <v>299</v>
      </c>
      <c r="H157" s="3">
        <v>241</v>
      </c>
      <c r="I157" s="2">
        <v>32.312199999999997</v>
      </c>
      <c r="J157" s="2">
        <v>-100.5303</v>
      </c>
    </row>
    <row r="158" spans="1:10" x14ac:dyDescent="0.25">
      <c r="A158" s="1">
        <v>56372</v>
      </c>
      <c r="B158" s="1" t="s">
        <v>451</v>
      </c>
      <c r="C158" s="1" t="s">
        <v>428</v>
      </c>
      <c r="D158" s="4">
        <v>50123</v>
      </c>
      <c r="E158" s="1" t="s">
        <v>446</v>
      </c>
      <c r="F158" s="1" t="s">
        <v>416</v>
      </c>
      <c r="G158" s="1" t="s">
        <v>299</v>
      </c>
      <c r="H158" s="3">
        <v>80.5</v>
      </c>
      <c r="I158" s="2">
        <v>32.236944000000001</v>
      </c>
      <c r="J158" s="2">
        <v>-100.4833</v>
      </c>
    </row>
    <row r="159" spans="1:10" s="9" customFormat="1" x14ac:dyDescent="0.25">
      <c r="A159" s="5">
        <v>60506</v>
      </c>
      <c r="B159" s="5" t="s">
        <v>818</v>
      </c>
      <c r="C159" s="5" t="s">
        <v>819</v>
      </c>
      <c r="D159" s="6">
        <v>50174</v>
      </c>
      <c r="E159" s="5" t="s">
        <v>666</v>
      </c>
      <c r="F159" s="5" t="s">
        <v>666</v>
      </c>
      <c r="G159" s="5" t="s">
        <v>820</v>
      </c>
      <c r="H159" s="7">
        <v>4</v>
      </c>
      <c r="I159" s="8">
        <v>29.566262999999999</v>
      </c>
      <c r="J159" s="8">
        <v>-104.35535</v>
      </c>
    </row>
    <row r="160" spans="1:10" s="9" customFormat="1" x14ac:dyDescent="0.25">
      <c r="A160" s="5">
        <v>3437</v>
      </c>
      <c r="B160" s="5" t="s">
        <v>25</v>
      </c>
      <c r="C160" s="5" t="s">
        <v>26</v>
      </c>
      <c r="D160" s="6">
        <v>54683</v>
      </c>
      <c r="E160" s="5" t="s">
        <v>25</v>
      </c>
      <c r="F160" s="5" t="s">
        <v>27</v>
      </c>
      <c r="G160" s="5" t="s">
        <v>21</v>
      </c>
      <c r="H160" s="7">
        <v>9.6</v>
      </c>
      <c r="I160" s="8">
        <v>28.829535</v>
      </c>
      <c r="J160" s="8">
        <v>-100.552234</v>
      </c>
    </row>
    <row r="161" spans="1:10" s="29" customFormat="1" x14ac:dyDescent="0.25">
      <c r="A161" s="25">
        <v>50109</v>
      </c>
      <c r="B161" s="25" t="s">
        <v>230</v>
      </c>
      <c r="C161" s="25" t="s">
        <v>231</v>
      </c>
      <c r="D161" s="26">
        <v>54700</v>
      </c>
      <c r="E161" s="25" t="s">
        <v>232</v>
      </c>
      <c r="F161" s="25" t="s">
        <v>233</v>
      </c>
      <c r="G161" s="25" t="s">
        <v>31</v>
      </c>
      <c r="H161" s="27">
        <v>265.60000000000002</v>
      </c>
      <c r="I161" s="28">
        <v>33.696800000000003</v>
      </c>
      <c r="J161" s="28">
        <v>-95.557699999999997</v>
      </c>
    </row>
    <row r="162" spans="1:10" s="9" customFormat="1" x14ac:dyDescent="0.25">
      <c r="A162" s="5">
        <v>10167</v>
      </c>
      <c r="B162" s="5" t="s">
        <v>199</v>
      </c>
      <c r="C162" s="5" t="s">
        <v>200</v>
      </c>
      <c r="D162" s="6">
        <v>54705</v>
      </c>
      <c r="E162" s="5" t="s">
        <v>201</v>
      </c>
      <c r="F162" s="5" t="s">
        <v>202</v>
      </c>
      <c r="G162" s="5" t="s">
        <v>203</v>
      </c>
      <c r="H162" s="7">
        <v>7.6</v>
      </c>
      <c r="I162" s="8">
        <v>28.513929000000001</v>
      </c>
      <c r="J162" s="8">
        <v>-96.794154000000006</v>
      </c>
    </row>
    <row r="163" spans="1:10" x14ac:dyDescent="0.25">
      <c r="A163" s="1">
        <v>56395</v>
      </c>
      <c r="B163" s="1" t="s">
        <v>457</v>
      </c>
      <c r="C163" s="1" t="s">
        <v>458</v>
      </c>
      <c r="D163" s="4">
        <v>54759</v>
      </c>
      <c r="E163" s="1" t="s">
        <v>459</v>
      </c>
      <c r="F163" s="1" t="s">
        <v>460</v>
      </c>
      <c r="G163" s="1" t="s">
        <v>299</v>
      </c>
      <c r="H163" s="3">
        <v>200</v>
      </c>
      <c r="I163" s="2">
        <v>32.625599999999999</v>
      </c>
      <c r="J163" s="2">
        <v>-99.492800000000003</v>
      </c>
    </row>
    <row r="164" spans="1:10" x14ac:dyDescent="0.25">
      <c r="A164" s="1">
        <v>56483</v>
      </c>
      <c r="B164" s="1" t="s">
        <v>469</v>
      </c>
      <c r="C164" s="1" t="s">
        <v>458</v>
      </c>
      <c r="D164" s="4">
        <v>54759</v>
      </c>
      <c r="E164" s="1" t="s">
        <v>459</v>
      </c>
      <c r="F164" s="1" t="s">
        <v>460</v>
      </c>
      <c r="G164" s="1" t="s">
        <v>299</v>
      </c>
      <c r="H164" s="3">
        <v>200</v>
      </c>
      <c r="I164" s="2">
        <v>32.514400000000002</v>
      </c>
      <c r="J164" s="2">
        <v>-99.656400000000005</v>
      </c>
    </row>
    <row r="165" spans="1:10" s="17" customFormat="1" x14ac:dyDescent="0.25">
      <c r="A165" s="13">
        <v>10154</v>
      </c>
      <c r="B165" s="13" t="s">
        <v>195</v>
      </c>
      <c r="C165" s="13" t="s">
        <v>196</v>
      </c>
      <c r="D165" s="14">
        <v>54769</v>
      </c>
      <c r="E165" s="13" t="s">
        <v>197</v>
      </c>
      <c r="F165" s="13" t="s">
        <v>198</v>
      </c>
      <c r="G165" s="13" t="s">
        <v>31</v>
      </c>
      <c r="H165" s="15">
        <v>141</v>
      </c>
      <c r="I165" s="16">
        <v>29.229299999999999</v>
      </c>
      <c r="J165" s="16">
        <v>-95.1952</v>
      </c>
    </row>
    <row r="166" spans="1:10" s="9" customFormat="1" x14ac:dyDescent="0.25">
      <c r="A166" s="5">
        <v>50127</v>
      </c>
      <c r="B166" s="5" t="s">
        <v>238</v>
      </c>
      <c r="C166" s="5" t="s">
        <v>238</v>
      </c>
      <c r="D166" s="6">
        <v>54777</v>
      </c>
      <c r="E166" s="5" t="s">
        <v>239</v>
      </c>
      <c r="F166" s="5" t="s">
        <v>240</v>
      </c>
      <c r="G166" s="5" t="s">
        <v>31</v>
      </c>
      <c r="H166" s="7">
        <v>80</v>
      </c>
      <c r="I166" s="8">
        <v>33.862499999999997</v>
      </c>
      <c r="J166" s="8">
        <v>-98.589399999999998</v>
      </c>
    </row>
    <row r="167" spans="1:10" s="9" customFormat="1" x14ac:dyDescent="0.25">
      <c r="A167" s="5">
        <v>50404</v>
      </c>
      <c r="B167" s="5" t="s">
        <v>256</v>
      </c>
      <c r="C167" s="5" t="s">
        <v>257</v>
      </c>
      <c r="D167" s="6">
        <v>54837</v>
      </c>
      <c r="E167" s="5" t="s">
        <v>201</v>
      </c>
      <c r="F167" s="5" t="s">
        <v>202</v>
      </c>
      <c r="G167" s="5" t="s">
        <v>216</v>
      </c>
      <c r="H167" s="7">
        <v>38.799999999999997</v>
      </c>
      <c r="I167" s="8">
        <v>28.570699999999999</v>
      </c>
      <c r="J167" s="8">
        <v>-96.833299999999994</v>
      </c>
    </row>
    <row r="168" spans="1:10" s="9" customFormat="1" x14ac:dyDescent="0.25">
      <c r="A168" s="5">
        <v>50569</v>
      </c>
      <c r="B168" s="5" t="s">
        <v>259</v>
      </c>
      <c r="C168" s="5" t="s">
        <v>260</v>
      </c>
      <c r="D168" s="6">
        <v>54842</v>
      </c>
      <c r="E168" s="5" t="s">
        <v>261</v>
      </c>
      <c r="F168" s="5" t="s">
        <v>24</v>
      </c>
      <c r="G168" s="5" t="s">
        <v>262</v>
      </c>
      <c r="H168" s="7">
        <v>12.4</v>
      </c>
      <c r="I168" s="8">
        <v>33.019646000000002</v>
      </c>
      <c r="J168" s="8">
        <v>-96.961985999999996</v>
      </c>
    </row>
    <row r="169" spans="1:10" s="9" customFormat="1" x14ac:dyDescent="0.25">
      <c r="A169" s="5">
        <v>56524</v>
      </c>
      <c r="B169" s="5" t="s">
        <v>473</v>
      </c>
      <c r="C169" s="5" t="s">
        <v>260</v>
      </c>
      <c r="D169" s="6">
        <v>54842</v>
      </c>
      <c r="E169" s="5" t="s">
        <v>81</v>
      </c>
      <c r="F169" s="5" t="s">
        <v>82</v>
      </c>
      <c r="G169" s="5" t="s">
        <v>262</v>
      </c>
      <c r="H169" s="7">
        <v>6.4</v>
      </c>
      <c r="I169" s="8">
        <v>30.334399999999999</v>
      </c>
      <c r="J169" s="8">
        <v>-97.621700000000004</v>
      </c>
    </row>
    <row r="170" spans="1:10" s="9" customFormat="1" x14ac:dyDescent="0.25">
      <c r="A170" s="5">
        <v>56528</v>
      </c>
      <c r="B170" s="5" t="s">
        <v>474</v>
      </c>
      <c r="C170" s="5" t="s">
        <v>260</v>
      </c>
      <c r="D170" s="6">
        <v>54842</v>
      </c>
      <c r="E170" s="5" t="s">
        <v>475</v>
      </c>
      <c r="F170" s="5" t="s">
        <v>40</v>
      </c>
      <c r="G170" s="5" t="s">
        <v>262</v>
      </c>
      <c r="H170" s="7">
        <v>6.4</v>
      </c>
      <c r="I170" s="8">
        <v>32.539700000000003</v>
      </c>
      <c r="J170" s="8">
        <v>-96.665300000000002</v>
      </c>
    </row>
    <row r="171" spans="1:10" s="9" customFormat="1" x14ac:dyDescent="0.25">
      <c r="A171" s="5">
        <v>57020</v>
      </c>
      <c r="B171" s="5" t="s">
        <v>552</v>
      </c>
      <c r="C171" s="5" t="s">
        <v>260</v>
      </c>
      <c r="D171" s="6">
        <v>54842</v>
      </c>
      <c r="E171" s="5" t="s">
        <v>553</v>
      </c>
      <c r="F171" s="5" t="s">
        <v>554</v>
      </c>
      <c r="G171" s="5" t="s">
        <v>262</v>
      </c>
      <c r="H171" s="7">
        <v>3.2</v>
      </c>
      <c r="I171" s="8">
        <v>32.724553</v>
      </c>
      <c r="J171" s="8">
        <v>-97.537118000000007</v>
      </c>
    </row>
    <row r="172" spans="1:10" s="9" customFormat="1" x14ac:dyDescent="0.25">
      <c r="A172" s="5">
        <v>57165</v>
      </c>
      <c r="B172" s="5" t="s">
        <v>564</v>
      </c>
      <c r="C172" s="5" t="s">
        <v>260</v>
      </c>
      <c r="D172" s="6">
        <v>54842</v>
      </c>
      <c r="E172" s="5" t="s">
        <v>22</v>
      </c>
      <c r="F172" s="5" t="s">
        <v>24</v>
      </c>
      <c r="G172" s="5" t="s">
        <v>262</v>
      </c>
      <c r="H172" s="7">
        <v>3.2</v>
      </c>
      <c r="I172" s="8">
        <v>33.031111000000003</v>
      </c>
      <c r="J172" s="8">
        <v>-96.957222000000002</v>
      </c>
    </row>
    <row r="173" spans="1:10" s="9" customFormat="1" x14ac:dyDescent="0.25">
      <c r="A173" s="5">
        <v>57167</v>
      </c>
      <c r="B173" s="5" t="s">
        <v>565</v>
      </c>
      <c r="C173" s="5" t="s">
        <v>260</v>
      </c>
      <c r="D173" s="6">
        <v>54842</v>
      </c>
      <c r="E173" s="5" t="s">
        <v>566</v>
      </c>
      <c r="F173" s="5" t="s">
        <v>20</v>
      </c>
      <c r="G173" s="5" t="s">
        <v>262</v>
      </c>
      <c r="H173" s="7">
        <v>3.2</v>
      </c>
      <c r="I173" s="8">
        <v>29.737200000000001</v>
      </c>
      <c r="J173" s="8">
        <v>-98.022800000000004</v>
      </c>
    </row>
    <row r="174" spans="1:10" s="9" customFormat="1" x14ac:dyDescent="0.25">
      <c r="A174" s="5">
        <v>56457</v>
      </c>
      <c r="B174" s="5" t="s">
        <v>465</v>
      </c>
      <c r="C174" s="5" t="s">
        <v>466</v>
      </c>
      <c r="D174" s="6">
        <v>54870</v>
      </c>
      <c r="E174" s="5" t="s">
        <v>421</v>
      </c>
      <c r="F174" s="5" t="s">
        <v>467</v>
      </c>
      <c r="G174" s="5" t="s">
        <v>299</v>
      </c>
      <c r="H174" s="7">
        <v>84</v>
      </c>
      <c r="I174" s="8">
        <v>32.925440000000002</v>
      </c>
      <c r="J174" s="8">
        <v>-101.219397</v>
      </c>
    </row>
    <row r="175" spans="1:10" x14ac:dyDescent="0.25">
      <c r="A175" s="1">
        <v>298</v>
      </c>
      <c r="B175" s="1" t="s">
        <v>14</v>
      </c>
      <c r="C175" s="1" t="s">
        <v>15</v>
      </c>
      <c r="D175" s="4">
        <v>54888</v>
      </c>
      <c r="E175" s="1" t="s">
        <v>16</v>
      </c>
      <c r="F175" s="1" t="s">
        <v>14</v>
      </c>
      <c r="G175" s="1" t="s">
        <v>13</v>
      </c>
      <c r="H175" s="3">
        <v>1849.8</v>
      </c>
      <c r="I175" s="2">
        <v>31.421900000000001</v>
      </c>
      <c r="J175" s="2">
        <v>-96.252499999999998</v>
      </c>
    </row>
    <row r="176" spans="1:10" x14ac:dyDescent="0.25">
      <c r="A176" s="1">
        <v>3460</v>
      </c>
      <c r="B176" s="1" t="s">
        <v>47</v>
      </c>
      <c r="C176" s="1" t="s">
        <v>15</v>
      </c>
      <c r="D176" s="4">
        <v>54888</v>
      </c>
      <c r="E176" s="1" t="s">
        <v>48</v>
      </c>
      <c r="F176" s="1" t="s">
        <v>49</v>
      </c>
      <c r="G176" s="1" t="s">
        <v>31</v>
      </c>
      <c r="H176" s="3">
        <v>1530</v>
      </c>
      <c r="I176" s="2">
        <v>29.75</v>
      </c>
      <c r="J176" s="2">
        <v>-94.925600000000003</v>
      </c>
    </row>
    <row r="177" spans="1:10" x14ac:dyDescent="0.25">
      <c r="A177" s="1">
        <v>3464</v>
      </c>
      <c r="B177" s="1" t="s">
        <v>50</v>
      </c>
      <c r="C177" s="1" t="s">
        <v>15</v>
      </c>
      <c r="D177" s="4">
        <v>54888</v>
      </c>
      <c r="E177" s="1" t="s">
        <v>51</v>
      </c>
      <c r="F177" s="1" t="s">
        <v>52</v>
      </c>
      <c r="G177" s="1" t="s">
        <v>31</v>
      </c>
      <c r="H177" s="3">
        <v>432</v>
      </c>
      <c r="I177" s="2">
        <v>29.822201</v>
      </c>
      <c r="J177" s="2">
        <v>-95.219429000000005</v>
      </c>
    </row>
    <row r="178" spans="1:10" x14ac:dyDescent="0.25">
      <c r="A178" s="1">
        <v>3469</v>
      </c>
      <c r="B178" s="1" t="s">
        <v>53</v>
      </c>
      <c r="C178" s="1" t="s">
        <v>15</v>
      </c>
      <c r="D178" s="4">
        <v>54888</v>
      </c>
      <c r="E178" s="1" t="s">
        <v>51</v>
      </c>
      <c r="F178" s="1" t="s">
        <v>52</v>
      </c>
      <c r="G178" s="1" t="s">
        <v>31</v>
      </c>
      <c r="H178" s="3">
        <v>1189.9000000000001</v>
      </c>
      <c r="I178" s="2">
        <v>29.941700000000001</v>
      </c>
      <c r="J178" s="2">
        <v>-95.530600000000007</v>
      </c>
    </row>
    <row r="179" spans="1:10" x14ac:dyDescent="0.25">
      <c r="A179" s="1">
        <v>3470</v>
      </c>
      <c r="B179" s="1" t="s">
        <v>54</v>
      </c>
      <c r="C179" s="1" t="s">
        <v>15</v>
      </c>
      <c r="D179" s="4">
        <v>54888</v>
      </c>
      <c r="E179" s="1" t="s">
        <v>55</v>
      </c>
      <c r="F179" s="1" t="s">
        <v>56</v>
      </c>
      <c r="G179" s="1" t="s">
        <v>13</v>
      </c>
      <c r="H179" s="3">
        <v>4008.4</v>
      </c>
      <c r="I179" s="2">
        <v>29.482800000000001</v>
      </c>
      <c r="J179" s="2">
        <v>-95.631100000000004</v>
      </c>
    </row>
    <row r="180" spans="1:10" x14ac:dyDescent="0.25">
      <c r="A180" s="1">
        <v>7325</v>
      </c>
      <c r="B180" s="1" t="s">
        <v>186</v>
      </c>
      <c r="C180" s="1" t="s">
        <v>15</v>
      </c>
      <c r="D180" s="4">
        <v>54888</v>
      </c>
      <c r="E180" s="1" t="s">
        <v>187</v>
      </c>
      <c r="F180" s="1" t="s">
        <v>52</v>
      </c>
      <c r="G180" s="1" t="s">
        <v>31</v>
      </c>
      <c r="H180" s="3">
        <v>176.4</v>
      </c>
      <c r="I180" s="2">
        <v>29.694838000000001</v>
      </c>
      <c r="J180" s="2">
        <v>-95.040621999999999</v>
      </c>
    </row>
    <row r="181" spans="1:10" x14ac:dyDescent="0.25">
      <c r="A181" s="1">
        <v>61362</v>
      </c>
      <c r="B181" s="1" t="s">
        <v>868</v>
      </c>
      <c r="C181" s="1" t="s">
        <v>15</v>
      </c>
      <c r="D181" s="4">
        <v>54888</v>
      </c>
      <c r="E181" s="1" t="s">
        <v>279</v>
      </c>
      <c r="F181" s="1" t="s">
        <v>280</v>
      </c>
      <c r="G181" s="1" t="s">
        <v>820</v>
      </c>
      <c r="H181" s="3">
        <v>2</v>
      </c>
      <c r="I181" s="2">
        <v>32.167574999999999</v>
      </c>
      <c r="J181" s="2">
        <v>-101.47921700000001</v>
      </c>
    </row>
    <row r="182" spans="1:10" s="17" customFormat="1" x14ac:dyDescent="0.25">
      <c r="A182" s="13">
        <v>56649</v>
      </c>
      <c r="B182" s="13" t="s">
        <v>492</v>
      </c>
      <c r="C182" s="13" t="s">
        <v>493</v>
      </c>
      <c r="D182" s="14">
        <v>55397</v>
      </c>
      <c r="E182" s="13" t="s">
        <v>429</v>
      </c>
      <c r="F182" s="13" t="s">
        <v>416</v>
      </c>
      <c r="G182" s="13" t="s">
        <v>299</v>
      </c>
      <c r="H182" s="15">
        <v>101.2</v>
      </c>
      <c r="I182" s="16">
        <v>32.408099999999997</v>
      </c>
      <c r="J182" s="16">
        <v>-100.12860000000001</v>
      </c>
    </row>
    <row r="183" spans="1:10" s="9" customFormat="1" x14ac:dyDescent="0.25">
      <c r="A183" s="5">
        <v>56602</v>
      </c>
      <c r="B183" s="5" t="s">
        <v>478</v>
      </c>
      <c r="C183" s="5" t="s">
        <v>479</v>
      </c>
      <c r="D183" s="6">
        <v>55847</v>
      </c>
      <c r="E183" s="5" t="s">
        <v>480</v>
      </c>
      <c r="F183" s="5" t="s">
        <v>422</v>
      </c>
      <c r="G183" s="5" t="s">
        <v>299</v>
      </c>
      <c r="H183" s="7">
        <v>63</v>
      </c>
      <c r="I183" s="8">
        <v>32.739294000000001</v>
      </c>
      <c r="J183" s="8">
        <v>-100.73894900000001</v>
      </c>
    </row>
    <row r="184" spans="1:10" s="9" customFormat="1" x14ac:dyDescent="0.25">
      <c r="A184" s="5">
        <v>56113</v>
      </c>
      <c r="B184" s="5" t="s">
        <v>423</v>
      </c>
      <c r="C184" s="5" t="s">
        <v>424</v>
      </c>
      <c r="D184" s="6">
        <v>55858</v>
      </c>
      <c r="E184" s="5" t="s">
        <v>119</v>
      </c>
      <c r="F184" s="5" t="s">
        <v>120</v>
      </c>
      <c r="G184" s="5" t="s">
        <v>262</v>
      </c>
      <c r="H184" s="7">
        <v>9.8000000000000007</v>
      </c>
      <c r="I184" s="8">
        <v>29.428899999999999</v>
      </c>
      <c r="J184" s="8">
        <v>-98.343299999999999</v>
      </c>
    </row>
    <row r="185" spans="1:10" s="9" customFormat="1" x14ac:dyDescent="0.25">
      <c r="A185" s="5">
        <v>56864</v>
      </c>
      <c r="B185" s="5" t="s">
        <v>534</v>
      </c>
      <c r="C185" s="5" t="s">
        <v>424</v>
      </c>
      <c r="D185" s="6">
        <v>55858</v>
      </c>
      <c r="E185" s="5" t="s">
        <v>119</v>
      </c>
      <c r="F185" s="5" t="s">
        <v>120</v>
      </c>
      <c r="G185" s="5" t="s">
        <v>262</v>
      </c>
      <c r="H185" s="7">
        <v>9.6</v>
      </c>
      <c r="I185" s="8">
        <v>29.346699999999998</v>
      </c>
      <c r="J185" s="8">
        <v>-98.653599999999997</v>
      </c>
    </row>
    <row r="186" spans="1:10" x14ac:dyDescent="0.25">
      <c r="A186" s="1">
        <v>56611</v>
      </c>
      <c r="B186" s="1" t="s">
        <v>481</v>
      </c>
      <c r="C186" s="1" t="s">
        <v>482</v>
      </c>
      <c r="D186" s="4">
        <v>55861</v>
      </c>
      <c r="E186" s="1" t="s">
        <v>483</v>
      </c>
      <c r="F186" s="1" t="s">
        <v>484</v>
      </c>
      <c r="G186" s="1" t="s">
        <v>13</v>
      </c>
      <c r="H186" s="3">
        <v>1008</v>
      </c>
      <c r="I186" s="2">
        <v>31.474378000000002</v>
      </c>
      <c r="J186" s="2">
        <v>-96.957149000000001</v>
      </c>
    </row>
    <row r="187" spans="1:10" x14ac:dyDescent="0.25">
      <c r="A187" s="1">
        <v>50815</v>
      </c>
      <c r="B187" s="1" t="s">
        <v>263</v>
      </c>
      <c r="C187" s="1" t="s">
        <v>264</v>
      </c>
      <c r="D187" s="4">
        <v>55879</v>
      </c>
      <c r="E187" s="1" t="s">
        <v>265</v>
      </c>
      <c r="F187" s="1" t="s">
        <v>52</v>
      </c>
      <c r="G187" s="1" t="s">
        <v>31</v>
      </c>
      <c r="H187" s="3">
        <v>643.6</v>
      </c>
      <c r="I187" s="2">
        <v>29.816099999999999</v>
      </c>
      <c r="J187" s="2">
        <v>-95.107730000000004</v>
      </c>
    </row>
    <row r="188" spans="1:10" x14ac:dyDescent="0.25">
      <c r="A188" s="1">
        <v>55172</v>
      </c>
      <c r="B188" s="1" t="s">
        <v>351</v>
      </c>
      <c r="C188" s="1" t="s">
        <v>352</v>
      </c>
      <c r="D188" s="4">
        <v>55899</v>
      </c>
      <c r="E188" s="1" t="s">
        <v>353</v>
      </c>
      <c r="F188" s="1" t="s">
        <v>178</v>
      </c>
      <c r="G188" s="1" t="s">
        <v>31</v>
      </c>
      <c r="H188" s="3">
        <v>807</v>
      </c>
      <c r="I188" s="2">
        <v>31.859400000000001</v>
      </c>
      <c r="J188" s="2">
        <v>-97.358599999999996</v>
      </c>
    </row>
    <row r="189" spans="1:10" s="9" customFormat="1" x14ac:dyDescent="0.25">
      <c r="A189" s="5">
        <v>56673</v>
      </c>
      <c r="B189" s="5" t="s">
        <v>498</v>
      </c>
      <c r="C189" s="5" t="s">
        <v>499</v>
      </c>
      <c r="D189" s="6">
        <v>55922</v>
      </c>
      <c r="E189" s="5" t="s">
        <v>500</v>
      </c>
      <c r="F189" s="5" t="s">
        <v>501</v>
      </c>
      <c r="G189" s="5" t="s">
        <v>299</v>
      </c>
      <c r="H189" s="7">
        <v>59.8</v>
      </c>
      <c r="I189" s="8">
        <v>34.104999999999997</v>
      </c>
      <c r="J189" s="8">
        <v>-101.0986</v>
      </c>
    </row>
    <row r="190" spans="1:10" x14ac:dyDescent="0.25">
      <c r="A190" s="1">
        <v>3457</v>
      </c>
      <c r="B190" s="1" t="s">
        <v>43</v>
      </c>
      <c r="C190" s="1" t="s">
        <v>44</v>
      </c>
      <c r="D190" s="4">
        <v>55937</v>
      </c>
      <c r="E190" s="1" t="s">
        <v>45</v>
      </c>
      <c r="F190" s="1" t="s">
        <v>46</v>
      </c>
      <c r="G190" s="1" t="s">
        <v>31</v>
      </c>
      <c r="H190" s="3">
        <v>542.79999999999995</v>
      </c>
      <c r="I190" s="2">
        <v>30.435600000000001</v>
      </c>
      <c r="J190" s="2">
        <v>-95.5214</v>
      </c>
    </row>
    <row r="191" spans="1:10" x14ac:dyDescent="0.25">
      <c r="A191" s="1">
        <v>56763</v>
      </c>
      <c r="B191" s="1" t="s">
        <v>508</v>
      </c>
      <c r="C191" s="1" t="s">
        <v>508</v>
      </c>
      <c r="D191" s="4">
        <v>55958</v>
      </c>
      <c r="E191" s="1" t="s">
        <v>506</v>
      </c>
      <c r="F191" s="1" t="s">
        <v>507</v>
      </c>
      <c r="G191" s="1" t="s">
        <v>299</v>
      </c>
      <c r="H191" s="3">
        <v>662.5</v>
      </c>
      <c r="I191" s="2">
        <v>31.951958000000001</v>
      </c>
      <c r="J191" s="2">
        <v>-101.018936</v>
      </c>
    </row>
    <row r="192" spans="1:10" s="17" customFormat="1" x14ac:dyDescent="0.25">
      <c r="A192" s="13">
        <v>56783</v>
      </c>
      <c r="B192" s="13" t="s">
        <v>523</v>
      </c>
      <c r="C192" s="13" t="s">
        <v>523</v>
      </c>
      <c r="D192" s="14">
        <v>55981</v>
      </c>
      <c r="E192" s="13" t="s">
        <v>524</v>
      </c>
      <c r="F192" s="13" t="s">
        <v>280</v>
      </c>
      <c r="G192" s="13" t="s">
        <v>299</v>
      </c>
      <c r="H192" s="15">
        <v>121.9</v>
      </c>
      <c r="I192" s="16">
        <v>32.140799999999999</v>
      </c>
      <c r="J192" s="16">
        <v>-101.3986</v>
      </c>
    </row>
    <row r="193" spans="1:10" x14ac:dyDescent="0.25">
      <c r="A193" s="1">
        <v>3452</v>
      </c>
      <c r="B193" s="1" t="s">
        <v>37</v>
      </c>
      <c r="C193" s="1" t="s">
        <v>38</v>
      </c>
      <c r="D193" s="4">
        <v>55983</v>
      </c>
      <c r="E193" s="1" t="s">
        <v>39</v>
      </c>
      <c r="F193" s="1" t="s">
        <v>40</v>
      </c>
      <c r="G193" s="1" t="s">
        <v>31</v>
      </c>
      <c r="H193" s="3">
        <v>927.5</v>
      </c>
      <c r="I193" s="2">
        <v>32.835799999999999</v>
      </c>
      <c r="J193" s="2">
        <v>-96.5458</v>
      </c>
    </row>
    <row r="194" spans="1:10" x14ac:dyDescent="0.25">
      <c r="A194" s="1">
        <v>3490</v>
      </c>
      <c r="B194" s="1" t="s">
        <v>61</v>
      </c>
      <c r="C194" s="1" t="s">
        <v>38</v>
      </c>
      <c r="D194" s="4">
        <v>55983</v>
      </c>
      <c r="E194" s="1" t="s">
        <v>61</v>
      </c>
      <c r="F194" s="1" t="s">
        <v>62</v>
      </c>
      <c r="G194" s="1" t="s">
        <v>31</v>
      </c>
      <c r="H194" s="3">
        <v>634.70000000000005</v>
      </c>
      <c r="I194" s="2">
        <v>33.134399999999999</v>
      </c>
      <c r="J194" s="2">
        <v>-98.611699999999999</v>
      </c>
    </row>
    <row r="195" spans="1:10" x14ac:dyDescent="0.25">
      <c r="A195" s="1">
        <v>3492</v>
      </c>
      <c r="B195" s="1" t="s">
        <v>67</v>
      </c>
      <c r="C195" s="1" t="s">
        <v>38</v>
      </c>
      <c r="D195" s="4">
        <v>55983</v>
      </c>
      <c r="E195" s="1" t="s">
        <v>68</v>
      </c>
      <c r="F195" s="1" t="s">
        <v>69</v>
      </c>
      <c r="G195" s="1" t="s">
        <v>31</v>
      </c>
      <c r="H195" s="3">
        <v>536.4</v>
      </c>
      <c r="I195" s="2">
        <v>32.335799999999999</v>
      </c>
      <c r="J195" s="2">
        <v>-100.9156</v>
      </c>
    </row>
    <row r="196" spans="1:10" x14ac:dyDescent="0.25">
      <c r="A196" s="1">
        <v>3494</v>
      </c>
      <c r="B196" s="1" t="s">
        <v>70</v>
      </c>
      <c r="C196" s="1" t="s">
        <v>38</v>
      </c>
      <c r="D196" s="4">
        <v>55983</v>
      </c>
      <c r="E196" s="1" t="s">
        <v>71</v>
      </c>
      <c r="F196" s="1" t="s">
        <v>72</v>
      </c>
      <c r="G196" s="1" t="s">
        <v>31</v>
      </c>
      <c r="H196" s="3">
        <v>447</v>
      </c>
      <c r="I196" s="2">
        <v>31.5839</v>
      </c>
      <c r="J196" s="2">
        <v>-102.9633</v>
      </c>
    </row>
    <row r="197" spans="1:10" x14ac:dyDescent="0.25">
      <c r="A197" s="1">
        <v>3504</v>
      </c>
      <c r="B197" s="1" t="s">
        <v>73</v>
      </c>
      <c r="C197" s="1" t="s">
        <v>38</v>
      </c>
      <c r="D197" s="4">
        <v>55983</v>
      </c>
      <c r="E197" s="1" t="s">
        <v>74</v>
      </c>
      <c r="F197" s="1" t="s">
        <v>75</v>
      </c>
      <c r="G197" s="1" t="s">
        <v>31</v>
      </c>
      <c r="H197" s="3">
        <v>713.4</v>
      </c>
      <c r="I197" s="2">
        <v>31.93985</v>
      </c>
      <c r="J197" s="2">
        <v>-94.989834000000002</v>
      </c>
    </row>
    <row r="198" spans="1:10" x14ac:dyDescent="0.25">
      <c r="A198" s="1">
        <v>3507</v>
      </c>
      <c r="B198" s="1" t="s">
        <v>76</v>
      </c>
      <c r="C198" s="1" t="s">
        <v>38</v>
      </c>
      <c r="D198" s="4">
        <v>55983</v>
      </c>
      <c r="E198" s="1" t="s">
        <v>77</v>
      </c>
      <c r="F198" s="1" t="s">
        <v>78</v>
      </c>
      <c r="G198" s="1" t="s">
        <v>31</v>
      </c>
      <c r="H198" s="3">
        <v>243.3</v>
      </c>
      <c r="I198" s="2">
        <v>32.124518999999999</v>
      </c>
      <c r="J198" s="2">
        <v>-96.101276999999996</v>
      </c>
    </row>
    <row r="199" spans="1:10" x14ac:dyDescent="0.25">
      <c r="A199" s="1">
        <v>6145</v>
      </c>
      <c r="B199" s="1" t="s">
        <v>143</v>
      </c>
      <c r="C199" s="1" t="s">
        <v>38</v>
      </c>
      <c r="D199" s="4">
        <v>55983</v>
      </c>
      <c r="E199" s="1" t="s">
        <v>144</v>
      </c>
      <c r="F199" s="1" t="s">
        <v>145</v>
      </c>
      <c r="G199" s="1" t="s">
        <v>146</v>
      </c>
      <c r="H199" s="3">
        <v>2430</v>
      </c>
      <c r="I199" s="2">
        <v>32.298364999999997</v>
      </c>
      <c r="J199" s="2">
        <v>-97.785515000000004</v>
      </c>
    </row>
    <row r="200" spans="1:10" x14ac:dyDescent="0.25">
      <c r="A200" s="1">
        <v>6146</v>
      </c>
      <c r="B200" s="1" t="s">
        <v>147</v>
      </c>
      <c r="C200" s="1" t="s">
        <v>38</v>
      </c>
      <c r="D200" s="4">
        <v>55983</v>
      </c>
      <c r="E200" s="1" t="s">
        <v>148</v>
      </c>
      <c r="F200" s="1" t="s">
        <v>149</v>
      </c>
      <c r="G200" s="1" t="s">
        <v>13</v>
      </c>
      <c r="H200" s="3">
        <v>2379.6</v>
      </c>
      <c r="I200" s="2">
        <v>32.260599999999997</v>
      </c>
      <c r="J200" s="2">
        <v>-94.570599999999999</v>
      </c>
    </row>
    <row r="201" spans="1:10" x14ac:dyDescent="0.25">
      <c r="A201" s="1">
        <v>6180</v>
      </c>
      <c r="B201" s="1" t="s">
        <v>157</v>
      </c>
      <c r="C201" s="1" t="s">
        <v>38</v>
      </c>
      <c r="D201" s="4">
        <v>55983</v>
      </c>
      <c r="E201" s="1" t="s">
        <v>158</v>
      </c>
      <c r="F201" s="1" t="s">
        <v>159</v>
      </c>
      <c r="G201" s="1" t="s">
        <v>13</v>
      </c>
      <c r="H201" s="3">
        <v>1795.4</v>
      </c>
      <c r="I201" s="2">
        <v>31.180299999999999</v>
      </c>
      <c r="J201" s="2">
        <v>-96.486599999999996</v>
      </c>
    </row>
    <row r="202" spans="1:10" x14ac:dyDescent="0.25">
      <c r="A202" s="1">
        <v>8063</v>
      </c>
      <c r="B202" s="1" t="s">
        <v>192</v>
      </c>
      <c r="C202" s="1" t="s">
        <v>38</v>
      </c>
      <c r="D202" s="4">
        <v>55983</v>
      </c>
      <c r="E202" s="1" t="s">
        <v>193</v>
      </c>
      <c r="F202" s="1" t="s">
        <v>194</v>
      </c>
      <c r="G202" s="1" t="s">
        <v>31</v>
      </c>
      <c r="H202" s="3">
        <v>357.6</v>
      </c>
      <c r="I202" s="2">
        <v>32.403055999999999</v>
      </c>
      <c r="J202" s="2">
        <v>-97.700556000000006</v>
      </c>
    </row>
    <row r="203" spans="1:10" x14ac:dyDescent="0.25">
      <c r="A203" s="1">
        <v>50137</v>
      </c>
      <c r="B203" s="1" t="s">
        <v>241</v>
      </c>
      <c r="C203" s="1" t="s">
        <v>38</v>
      </c>
      <c r="D203" s="4">
        <v>55983</v>
      </c>
      <c r="E203" s="1" t="s">
        <v>242</v>
      </c>
      <c r="F203" s="1" t="s">
        <v>243</v>
      </c>
      <c r="G203" s="1" t="s">
        <v>31</v>
      </c>
      <c r="H203" s="3">
        <v>101.9</v>
      </c>
      <c r="I203" s="2">
        <v>29.2639</v>
      </c>
      <c r="J203" s="2">
        <v>-95.899699999999996</v>
      </c>
    </row>
    <row r="204" spans="1:10" x14ac:dyDescent="0.25">
      <c r="A204" s="1">
        <v>56806</v>
      </c>
      <c r="B204" s="1" t="s">
        <v>528</v>
      </c>
      <c r="C204" s="1" t="s">
        <v>529</v>
      </c>
      <c r="D204" s="4">
        <v>56020</v>
      </c>
      <c r="E204" s="1" t="s">
        <v>530</v>
      </c>
      <c r="F204" s="1" t="s">
        <v>49</v>
      </c>
      <c r="G204" s="1" t="s">
        <v>31</v>
      </c>
      <c r="H204" s="3">
        <v>535.5</v>
      </c>
      <c r="I204" s="2">
        <v>29.751645</v>
      </c>
      <c r="J204" s="2">
        <v>-94.923119999999997</v>
      </c>
    </row>
    <row r="205" spans="1:10" s="17" customFormat="1" x14ac:dyDescent="0.25">
      <c r="A205" s="13">
        <v>56823</v>
      </c>
      <c r="B205" s="13" t="s">
        <v>531</v>
      </c>
      <c r="C205" s="13" t="s">
        <v>532</v>
      </c>
      <c r="D205" s="14">
        <v>56033</v>
      </c>
      <c r="E205" s="13" t="s">
        <v>533</v>
      </c>
      <c r="F205" s="13" t="s">
        <v>460</v>
      </c>
      <c r="G205" s="13" t="s">
        <v>299</v>
      </c>
      <c r="H205" s="15">
        <v>165.6</v>
      </c>
      <c r="I205" s="16">
        <v>32.768300000000004</v>
      </c>
      <c r="J205" s="16">
        <v>-99.422799999999995</v>
      </c>
    </row>
    <row r="206" spans="1:10" s="22" customFormat="1" x14ac:dyDescent="0.25">
      <c r="A206" s="18">
        <v>61782</v>
      </c>
      <c r="B206" s="18" t="s">
        <v>903</v>
      </c>
      <c r="C206" s="18" t="s">
        <v>904</v>
      </c>
      <c r="D206" s="19">
        <v>56201</v>
      </c>
      <c r="E206" s="18" t="s">
        <v>905</v>
      </c>
      <c r="F206" s="18" t="s">
        <v>906</v>
      </c>
      <c r="G206" s="18" t="s">
        <v>299</v>
      </c>
      <c r="H206" s="20">
        <v>199.5</v>
      </c>
      <c r="I206" s="21">
        <v>31.048556999999999</v>
      </c>
      <c r="J206" s="21">
        <v>-100.623114</v>
      </c>
    </row>
    <row r="207" spans="1:10" s="22" customFormat="1" x14ac:dyDescent="0.25">
      <c r="A207" s="18">
        <v>62227</v>
      </c>
      <c r="B207" s="18" t="s">
        <v>938</v>
      </c>
      <c r="C207" s="18" t="s">
        <v>904</v>
      </c>
      <c r="D207" s="19">
        <v>56201</v>
      </c>
      <c r="E207" s="18" t="s">
        <v>755</v>
      </c>
      <c r="F207" s="18" t="s">
        <v>756</v>
      </c>
      <c r="G207" s="18" t="s">
        <v>299</v>
      </c>
      <c r="H207" s="20">
        <v>30.2</v>
      </c>
      <c r="I207" s="21">
        <v>33.578240000000001</v>
      </c>
      <c r="J207" s="21">
        <v>-99.192099999999996</v>
      </c>
    </row>
    <row r="208" spans="1:10" s="22" customFormat="1" x14ac:dyDescent="0.25">
      <c r="A208" s="18">
        <v>62630</v>
      </c>
      <c r="B208" s="18" t="s">
        <v>963</v>
      </c>
      <c r="C208" s="18" t="s">
        <v>904</v>
      </c>
      <c r="D208" s="19">
        <v>56201</v>
      </c>
      <c r="E208" s="18" t="s">
        <v>952</v>
      </c>
      <c r="F208" s="18" t="s">
        <v>952</v>
      </c>
      <c r="G208" s="18" t="s">
        <v>299</v>
      </c>
      <c r="H208" s="20">
        <v>160.69999999999999</v>
      </c>
      <c r="I208" s="21">
        <v>32.386000000000003</v>
      </c>
      <c r="J208" s="21">
        <v>-102.949</v>
      </c>
    </row>
    <row r="209" spans="1:10" x14ac:dyDescent="0.25">
      <c r="A209" s="1">
        <v>56394</v>
      </c>
      <c r="B209" s="1" t="s">
        <v>453</v>
      </c>
      <c r="C209" s="1" t="s">
        <v>454</v>
      </c>
      <c r="D209" s="4">
        <v>56215</v>
      </c>
      <c r="E209" s="1" t="s">
        <v>455</v>
      </c>
      <c r="F209" s="1" t="s">
        <v>456</v>
      </c>
      <c r="G209" s="1" t="s">
        <v>299</v>
      </c>
      <c r="H209" s="3">
        <v>124.2</v>
      </c>
      <c r="I209" s="2">
        <v>32.039000000000001</v>
      </c>
      <c r="J209" s="2">
        <v>-101.22</v>
      </c>
    </row>
    <row r="210" spans="1:10" x14ac:dyDescent="0.25">
      <c r="A210" s="1">
        <v>56479</v>
      </c>
      <c r="B210" s="1" t="s">
        <v>468</v>
      </c>
      <c r="C210" s="1" t="s">
        <v>454</v>
      </c>
      <c r="D210" s="4">
        <v>56215</v>
      </c>
      <c r="E210" s="1" t="s">
        <v>279</v>
      </c>
      <c r="F210" s="1" t="s">
        <v>456</v>
      </c>
      <c r="G210" s="1" t="s">
        <v>299</v>
      </c>
      <c r="H210" s="3">
        <v>90</v>
      </c>
      <c r="I210" s="2">
        <v>31.991441999999999</v>
      </c>
      <c r="J210" s="2">
        <v>-101.302637</v>
      </c>
    </row>
    <row r="211" spans="1:10" x14ac:dyDescent="0.25">
      <c r="A211" s="1">
        <v>56592</v>
      </c>
      <c r="B211" s="1" t="s">
        <v>476</v>
      </c>
      <c r="C211" s="1" t="s">
        <v>454</v>
      </c>
      <c r="D211" s="4">
        <v>56215</v>
      </c>
      <c r="E211" s="1" t="s">
        <v>446</v>
      </c>
      <c r="F211" s="1" t="s">
        <v>416</v>
      </c>
      <c r="G211" s="1" t="s">
        <v>299</v>
      </c>
      <c r="H211" s="3">
        <v>126.5</v>
      </c>
      <c r="I211" s="2">
        <v>32.398299999999999</v>
      </c>
      <c r="J211" s="2">
        <v>-100.6481</v>
      </c>
    </row>
    <row r="212" spans="1:10" x14ac:dyDescent="0.25">
      <c r="A212" s="1">
        <v>56593</v>
      </c>
      <c r="B212" s="1" t="s">
        <v>477</v>
      </c>
      <c r="C212" s="1" t="s">
        <v>454</v>
      </c>
      <c r="D212" s="4">
        <v>56215</v>
      </c>
      <c r="E212" s="1" t="s">
        <v>446</v>
      </c>
      <c r="F212" s="1" t="s">
        <v>416</v>
      </c>
      <c r="G212" s="1" t="s">
        <v>299</v>
      </c>
      <c r="H212" s="3">
        <v>209</v>
      </c>
      <c r="I212" s="2">
        <v>32.4694</v>
      </c>
      <c r="J212" s="2">
        <v>-100.6664</v>
      </c>
    </row>
    <row r="213" spans="1:10" x14ac:dyDescent="0.25">
      <c r="A213" s="1">
        <v>56920</v>
      </c>
      <c r="B213" s="1" t="s">
        <v>535</v>
      </c>
      <c r="C213" s="1" t="s">
        <v>454</v>
      </c>
      <c r="D213" s="4">
        <v>56215</v>
      </c>
      <c r="E213" s="1" t="s">
        <v>279</v>
      </c>
      <c r="F213" s="1" t="s">
        <v>280</v>
      </c>
      <c r="G213" s="1" t="s">
        <v>299</v>
      </c>
      <c r="H213" s="3">
        <v>142.5</v>
      </c>
      <c r="I213" s="2">
        <v>32.100822999999998</v>
      </c>
      <c r="J213" s="2">
        <v>-101.451385</v>
      </c>
    </row>
    <row r="214" spans="1:10" x14ac:dyDescent="0.25">
      <c r="A214" s="1">
        <v>56921</v>
      </c>
      <c r="B214" s="1" t="s">
        <v>536</v>
      </c>
      <c r="C214" s="1" t="s">
        <v>454</v>
      </c>
      <c r="D214" s="4">
        <v>56215</v>
      </c>
      <c r="E214" s="1" t="s">
        <v>279</v>
      </c>
      <c r="F214" s="1" t="s">
        <v>456</v>
      </c>
      <c r="G214" s="1" t="s">
        <v>299</v>
      </c>
      <c r="H214" s="3">
        <v>115.5</v>
      </c>
      <c r="I214" s="2">
        <v>31.9361</v>
      </c>
      <c r="J214" s="2">
        <v>-101.2983</v>
      </c>
    </row>
    <row r="215" spans="1:10" x14ac:dyDescent="0.25">
      <c r="A215" s="1">
        <v>56979</v>
      </c>
      <c r="B215" s="1" t="s">
        <v>545</v>
      </c>
      <c r="C215" s="1" t="s">
        <v>454</v>
      </c>
      <c r="D215" s="4">
        <v>56215</v>
      </c>
      <c r="E215" s="1" t="s">
        <v>279</v>
      </c>
      <c r="F215" s="1" t="s">
        <v>507</v>
      </c>
      <c r="G215" s="1" t="s">
        <v>299</v>
      </c>
      <c r="H215" s="3">
        <v>199.5</v>
      </c>
      <c r="I215" s="2">
        <v>31.9925</v>
      </c>
      <c r="J215" s="2">
        <v>-101.11669999999999</v>
      </c>
    </row>
    <row r="216" spans="1:10" x14ac:dyDescent="0.25">
      <c r="A216" s="1">
        <v>56981</v>
      </c>
      <c r="B216" s="1" t="s">
        <v>546</v>
      </c>
      <c r="C216" s="1" t="s">
        <v>454</v>
      </c>
      <c r="D216" s="4">
        <v>56215</v>
      </c>
      <c r="E216" s="1" t="s">
        <v>547</v>
      </c>
      <c r="F216" s="1" t="s">
        <v>548</v>
      </c>
      <c r="G216" s="1" t="s">
        <v>299</v>
      </c>
      <c r="H216" s="3">
        <v>258.89999999999998</v>
      </c>
      <c r="I216" s="2">
        <v>32.5886</v>
      </c>
      <c r="J216" s="2">
        <v>-100.6728</v>
      </c>
    </row>
    <row r="217" spans="1:10" x14ac:dyDescent="0.25">
      <c r="A217" s="1">
        <v>56983</v>
      </c>
      <c r="B217" s="1" t="s">
        <v>549</v>
      </c>
      <c r="C217" s="1" t="s">
        <v>454</v>
      </c>
      <c r="D217" s="4">
        <v>56215</v>
      </c>
      <c r="E217" s="1" t="s">
        <v>550</v>
      </c>
      <c r="F217" s="1" t="s">
        <v>324</v>
      </c>
      <c r="G217" s="1" t="s">
        <v>299</v>
      </c>
      <c r="H217" s="3">
        <v>180</v>
      </c>
      <c r="I217" s="2">
        <v>27.938600000000001</v>
      </c>
      <c r="J217" s="2">
        <v>-97.458600000000004</v>
      </c>
    </row>
    <row r="218" spans="1:10" x14ac:dyDescent="0.25">
      <c r="A218" s="1">
        <v>56984</v>
      </c>
      <c r="B218" s="1" t="s">
        <v>551</v>
      </c>
      <c r="C218" s="1" t="s">
        <v>454</v>
      </c>
      <c r="D218" s="4">
        <v>56215</v>
      </c>
      <c r="E218" s="1" t="s">
        <v>446</v>
      </c>
      <c r="F218" s="1" t="s">
        <v>416</v>
      </c>
      <c r="G218" s="1" t="s">
        <v>299</v>
      </c>
      <c r="H218" s="3">
        <v>206.9</v>
      </c>
      <c r="I218" s="2">
        <v>32.496899999999997</v>
      </c>
      <c r="J218" s="2">
        <v>-100.5797</v>
      </c>
    </row>
    <row r="219" spans="1:10" x14ac:dyDescent="0.25">
      <c r="A219" s="1">
        <v>57212</v>
      </c>
      <c r="B219" s="1" t="s">
        <v>570</v>
      </c>
      <c r="C219" s="1" t="s">
        <v>454</v>
      </c>
      <c r="D219" s="4">
        <v>56215</v>
      </c>
      <c r="E219" s="1" t="s">
        <v>550</v>
      </c>
      <c r="F219" s="1" t="s">
        <v>324</v>
      </c>
      <c r="G219" s="1" t="s">
        <v>299</v>
      </c>
      <c r="H219" s="3">
        <v>200.1</v>
      </c>
      <c r="I219" s="2">
        <v>27.995799999999999</v>
      </c>
      <c r="J219" s="2">
        <v>-97.296700000000001</v>
      </c>
    </row>
    <row r="220" spans="1:10" x14ac:dyDescent="0.25">
      <c r="A220" s="1">
        <v>57802</v>
      </c>
      <c r="B220" s="1" t="s">
        <v>600</v>
      </c>
      <c r="C220" s="1" t="s">
        <v>454</v>
      </c>
      <c r="D220" s="4">
        <v>56215</v>
      </c>
      <c r="E220" s="1" t="s">
        <v>601</v>
      </c>
      <c r="F220" s="1" t="s">
        <v>602</v>
      </c>
      <c r="G220" s="1" t="s">
        <v>299</v>
      </c>
      <c r="H220" s="3">
        <v>203</v>
      </c>
      <c r="I220" s="2">
        <v>26.475277999999999</v>
      </c>
      <c r="J220" s="2">
        <v>-97.691111000000006</v>
      </c>
    </row>
    <row r="221" spans="1:10" x14ac:dyDescent="0.25">
      <c r="A221" s="1">
        <v>58000</v>
      </c>
      <c r="B221" s="1" t="s">
        <v>616</v>
      </c>
      <c r="C221" s="1" t="s">
        <v>454</v>
      </c>
      <c r="D221" s="4">
        <v>56215</v>
      </c>
      <c r="E221" s="1" t="s">
        <v>617</v>
      </c>
      <c r="F221" s="1" t="s">
        <v>618</v>
      </c>
      <c r="G221" s="1" t="s">
        <v>299</v>
      </c>
      <c r="H221" s="3">
        <v>99.8</v>
      </c>
      <c r="I221" s="2">
        <v>29.234722000000001</v>
      </c>
      <c r="J221" s="2">
        <v>-100.20916699999999</v>
      </c>
    </row>
    <row r="222" spans="1:10" x14ac:dyDescent="0.25">
      <c r="A222" s="1">
        <v>58596</v>
      </c>
      <c r="B222" s="1" t="s">
        <v>669</v>
      </c>
      <c r="C222" s="1" t="s">
        <v>454</v>
      </c>
      <c r="D222" s="4">
        <v>56215</v>
      </c>
      <c r="E222" s="1" t="s">
        <v>491</v>
      </c>
      <c r="F222" s="1" t="s">
        <v>399</v>
      </c>
      <c r="G222" s="1" t="s">
        <v>299</v>
      </c>
      <c r="H222" s="3">
        <v>211.2</v>
      </c>
      <c r="I222" s="2">
        <v>35.238332999999997</v>
      </c>
      <c r="J222" s="2">
        <v>-101.310833</v>
      </c>
    </row>
    <row r="223" spans="1:10" x14ac:dyDescent="0.25">
      <c r="A223" s="1">
        <v>59063</v>
      </c>
      <c r="B223" s="1" t="s">
        <v>701</v>
      </c>
      <c r="C223" s="1" t="s">
        <v>454</v>
      </c>
      <c r="D223" s="4">
        <v>56215</v>
      </c>
      <c r="E223" s="1" t="s">
        <v>496</v>
      </c>
      <c r="F223" s="1" t="s">
        <v>497</v>
      </c>
      <c r="G223" s="1" t="s">
        <v>299</v>
      </c>
      <c r="H223" s="3">
        <v>201</v>
      </c>
      <c r="I223" s="2">
        <v>26.941666999999999</v>
      </c>
      <c r="J223" s="2">
        <v>-97.642499999999998</v>
      </c>
    </row>
    <row r="224" spans="1:10" x14ac:dyDescent="0.25">
      <c r="A224" s="1">
        <v>59066</v>
      </c>
      <c r="B224" s="1" t="s">
        <v>702</v>
      </c>
      <c r="C224" s="1" t="s">
        <v>454</v>
      </c>
      <c r="D224" s="4">
        <v>56215</v>
      </c>
      <c r="E224" s="1" t="s">
        <v>703</v>
      </c>
      <c r="F224" s="1" t="s">
        <v>602</v>
      </c>
      <c r="G224" s="1" t="s">
        <v>299</v>
      </c>
      <c r="H224" s="3">
        <v>228</v>
      </c>
      <c r="I224" s="2">
        <v>26.522221999999999</v>
      </c>
      <c r="J224" s="2">
        <v>-97.691111000000006</v>
      </c>
    </row>
    <row r="225" spans="1:10" x14ac:dyDescent="0.25">
      <c r="A225" s="1">
        <v>59068</v>
      </c>
      <c r="B225" s="1" t="s">
        <v>704</v>
      </c>
      <c r="C225" s="1" t="s">
        <v>454</v>
      </c>
      <c r="D225" s="4">
        <v>56215</v>
      </c>
      <c r="E225" s="1" t="s">
        <v>705</v>
      </c>
      <c r="F225" s="1" t="s">
        <v>399</v>
      </c>
      <c r="G225" s="1" t="s">
        <v>299</v>
      </c>
      <c r="H225" s="3">
        <v>200</v>
      </c>
      <c r="I225" s="2">
        <v>35.254184000000002</v>
      </c>
      <c r="J225" s="2">
        <v>-101.186622</v>
      </c>
    </row>
    <row r="226" spans="1:10" x14ac:dyDescent="0.25">
      <c r="A226" s="1">
        <v>60902</v>
      </c>
      <c r="B226" s="1" t="s">
        <v>838</v>
      </c>
      <c r="C226" s="1" t="s">
        <v>454</v>
      </c>
      <c r="D226" s="4">
        <v>56215</v>
      </c>
      <c r="E226" s="1" t="s">
        <v>433</v>
      </c>
      <c r="F226" s="1" t="s">
        <v>422</v>
      </c>
      <c r="G226" s="1" t="s">
        <v>299</v>
      </c>
      <c r="H226" s="3">
        <v>253</v>
      </c>
      <c r="I226" s="2">
        <v>32.863768999999998</v>
      </c>
      <c r="J226" s="2">
        <v>-100.975128</v>
      </c>
    </row>
    <row r="227" spans="1:10" x14ac:dyDescent="0.25">
      <c r="A227" s="1">
        <v>62415</v>
      </c>
      <c r="B227" s="1" t="s">
        <v>948</v>
      </c>
      <c r="C227" s="1" t="s">
        <v>454</v>
      </c>
      <c r="D227" s="4">
        <v>56215</v>
      </c>
      <c r="E227" s="1" t="s">
        <v>671</v>
      </c>
      <c r="F227" s="1" t="s">
        <v>949</v>
      </c>
      <c r="G227" s="1" t="s">
        <v>569</v>
      </c>
      <c r="H227" s="3">
        <v>100</v>
      </c>
      <c r="I227" s="2">
        <v>31.430800000000001</v>
      </c>
      <c r="J227" s="2">
        <v>-103.7289</v>
      </c>
    </row>
    <row r="228" spans="1:10" x14ac:dyDescent="0.25">
      <c r="A228" s="1">
        <v>63030</v>
      </c>
      <c r="B228" s="1" t="s">
        <v>972</v>
      </c>
      <c r="C228" s="1" t="s">
        <v>454</v>
      </c>
      <c r="D228" s="4">
        <v>56215</v>
      </c>
      <c r="E228" s="1" t="s">
        <v>463</v>
      </c>
      <c r="F228" s="1" t="s">
        <v>688</v>
      </c>
      <c r="G228" s="1" t="s">
        <v>299</v>
      </c>
      <c r="H228" s="3">
        <v>210.1</v>
      </c>
      <c r="I228" s="2">
        <v>35.200164000000001</v>
      </c>
      <c r="J228" s="2">
        <v>-102.315517</v>
      </c>
    </row>
    <row r="229" spans="1:10" s="17" customFormat="1" x14ac:dyDescent="0.25">
      <c r="A229" s="13">
        <v>56956</v>
      </c>
      <c r="B229" s="13" t="s">
        <v>537</v>
      </c>
      <c r="C229" s="13" t="s">
        <v>538</v>
      </c>
      <c r="D229" s="14">
        <v>56222</v>
      </c>
      <c r="E229" s="13" t="s">
        <v>539</v>
      </c>
      <c r="F229" s="13" t="s">
        <v>467</v>
      </c>
      <c r="G229" s="13" t="s">
        <v>299</v>
      </c>
      <c r="H229" s="15">
        <v>180</v>
      </c>
      <c r="I229" s="16">
        <v>32.929014000000002</v>
      </c>
      <c r="J229" s="16">
        <v>-101.57861699999999</v>
      </c>
    </row>
    <row r="230" spans="1:10" s="17" customFormat="1" x14ac:dyDescent="0.25">
      <c r="A230" s="13">
        <v>56961</v>
      </c>
      <c r="B230" s="13" t="s">
        <v>542</v>
      </c>
      <c r="C230" s="13" t="s">
        <v>543</v>
      </c>
      <c r="D230" s="14">
        <v>56272</v>
      </c>
      <c r="E230" s="13" t="s">
        <v>544</v>
      </c>
      <c r="F230" s="13" t="s">
        <v>360</v>
      </c>
      <c r="G230" s="13" t="s">
        <v>299</v>
      </c>
      <c r="H230" s="15">
        <v>188.5</v>
      </c>
      <c r="I230" s="16">
        <v>31.995000000000001</v>
      </c>
      <c r="J230" s="16">
        <v>-102.828333</v>
      </c>
    </row>
    <row r="231" spans="1:10" s="9" customFormat="1" x14ac:dyDescent="0.25">
      <c r="A231" s="5">
        <v>56959</v>
      </c>
      <c r="B231" s="5" t="s">
        <v>540</v>
      </c>
      <c r="C231" s="5" t="s">
        <v>541</v>
      </c>
      <c r="D231" s="6">
        <v>56273</v>
      </c>
      <c r="E231" s="5" t="s">
        <v>524</v>
      </c>
      <c r="F231" s="5" t="s">
        <v>280</v>
      </c>
      <c r="G231" s="5" t="s">
        <v>299</v>
      </c>
      <c r="H231" s="7">
        <v>58.8</v>
      </c>
      <c r="I231" s="8">
        <v>32.121699999999997</v>
      </c>
      <c r="J231" s="8">
        <v>-101.3853</v>
      </c>
    </row>
    <row r="232" spans="1:10" s="9" customFormat="1" x14ac:dyDescent="0.25">
      <c r="A232" s="5">
        <v>57071</v>
      </c>
      <c r="B232" s="5" t="s">
        <v>555</v>
      </c>
      <c r="C232" s="5" t="s">
        <v>555</v>
      </c>
      <c r="D232" s="6">
        <v>56351</v>
      </c>
      <c r="E232" s="5" t="s">
        <v>24</v>
      </c>
      <c r="F232" s="5" t="s">
        <v>24</v>
      </c>
      <c r="G232" s="5" t="s">
        <v>262</v>
      </c>
      <c r="H232" s="7">
        <v>1.6</v>
      </c>
      <c r="I232" s="8">
        <v>33.191853999999999</v>
      </c>
      <c r="J232" s="8">
        <v>-97.076099999999997</v>
      </c>
    </row>
    <row r="233" spans="1:10" x14ac:dyDescent="0.25">
      <c r="A233" s="1">
        <v>55187</v>
      </c>
      <c r="B233" s="1" t="s">
        <v>354</v>
      </c>
      <c r="C233" s="1" t="s">
        <v>355</v>
      </c>
      <c r="D233" s="4">
        <v>56380</v>
      </c>
      <c r="E233" s="1" t="s">
        <v>265</v>
      </c>
      <c r="F233" s="1" t="s">
        <v>52</v>
      </c>
      <c r="G233" s="1" t="s">
        <v>31</v>
      </c>
      <c r="H233" s="3">
        <v>918.3</v>
      </c>
      <c r="I233" s="2">
        <v>29.836952</v>
      </c>
      <c r="J233" s="2">
        <v>-95.121744000000007</v>
      </c>
    </row>
    <row r="234" spans="1:10" s="9" customFormat="1" x14ac:dyDescent="0.25">
      <c r="A234" s="5">
        <v>10418</v>
      </c>
      <c r="B234" s="5" t="s">
        <v>214</v>
      </c>
      <c r="C234" s="5" t="s">
        <v>215</v>
      </c>
      <c r="D234" s="6">
        <v>56488</v>
      </c>
      <c r="E234" s="5" t="s">
        <v>197</v>
      </c>
      <c r="F234" s="5" t="s">
        <v>198</v>
      </c>
      <c r="G234" s="5" t="s">
        <v>216</v>
      </c>
      <c r="H234" s="7">
        <v>52.1</v>
      </c>
      <c r="I234" s="8">
        <v>29.255800000000001</v>
      </c>
      <c r="J234" s="8">
        <v>-95.210300000000004</v>
      </c>
    </row>
    <row r="235" spans="1:10" s="17" customFormat="1" x14ac:dyDescent="0.25">
      <c r="A235" s="13">
        <v>57153</v>
      </c>
      <c r="B235" s="13" t="s">
        <v>557</v>
      </c>
      <c r="C235" s="13" t="s">
        <v>558</v>
      </c>
      <c r="D235" s="14">
        <v>56506</v>
      </c>
      <c r="E235" s="13" t="s">
        <v>559</v>
      </c>
      <c r="F235" s="13" t="s">
        <v>560</v>
      </c>
      <c r="G235" s="13" t="s">
        <v>299</v>
      </c>
      <c r="H235" s="15">
        <v>150</v>
      </c>
      <c r="I235" s="16">
        <v>31.085435</v>
      </c>
      <c r="J235" s="16">
        <v>-100.67882</v>
      </c>
    </row>
    <row r="236" spans="1:10" x14ac:dyDescent="0.25">
      <c r="A236" s="1">
        <v>56661</v>
      </c>
      <c r="B236" s="1" t="s">
        <v>494</v>
      </c>
      <c r="C236" s="1" t="s">
        <v>495</v>
      </c>
      <c r="D236" s="4">
        <v>56545</v>
      </c>
      <c r="E236" s="1" t="s">
        <v>496</v>
      </c>
      <c r="F236" s="1" t="s">
        <v>497</v>
      </c>
      <c r="G236" s="1" t="s">
        <v>299</v>
      </c>
      <c r="H236" s="3">
        <v>283.2</v>
      </c>
      <c r="I236" s="2">
        <v>27.001100000000001</v>
      </c>
      <c r="J236" s="2">
        <v>-97.599400000000003</v>
      </c>
    </row>
    <row r="237" spans="1:10" x14ac:dyDescent="0.25">
      <c r="A237" s="1">
        <v>58242</v>
      </c>
      <c r="B237" s="1" t="s">
        <v>650</v>
      </c>
      <c r="C237" s="1" t="s">
        <v>495</v>
      </c>
      <c r="D237" s="4">
        <v>56545</v>
      </c>
      <c r="E237" s="1" t="s">
        <v>491</v>
      </c>
      <c r="F237" s="1" t="s">
        <v>399</v>
      </c>
      <c r="G237" s="1" t="s">
        <v>299</v>
      </c>
      <c r="H237" s="3">
        <v>218</v>
      </c>
      <c r="I237" s="2">
        <v>35.427500000000002</v>
      </c>
      <c r="J237" s="2">
        <v>-101.253056</v>
      </c>
    </row>
    <row r="238" spans="1:10" x14ac:dyDescent="0.25">
      <c r="A238" s="1">
        <v>58720</v>
      </c>
      <c r="B238" s="1" t="s">
        <v>680</v>
      </c>
      <c r="C238" s="1" t="s">
        <v>495</v>
      </c>
      <c r="D238" s="4">
        <v>56545</v>
      </c>
      <c r="E238" s="1" t="s">
        <v>491</v>
      </c>
      <c r="F238" s="1" t="s">
        <v>399</v>
      </c>
      <c r="G238" s="1" t="s">
        <v>299</v>
      </c>
      <c r="H238" s="3">
        <v>181.7</v>
      </c>
      <c r="I238" s="2">
        <v>35.442777999999997</v>
      </c>
      <c r="J238" s="2">
        <v>-101.372778</v>
      </c>
    </row>
    <row r="239" spans="1:10" x14ac:dyDescent="0.25">
      <c r="A239" s="1">
        <v>59442</v>
      </c>
      <c r="B239" s="1" t="s">
        <v>740</v>
      </c>
      <c r="C239" s="1" t="s">
        <v>495</v>
      </c>
      <c r="D239" s="4">
        <v>56545</v>
      </c>
      <c r="E239" s="1" t="s">
        <v>741</v>
      </c>
      <c r="F239" s="1" t="s">
        <v>741</v>
      </c>
      <c r="G239" s="1" t="s">
        <v>299</v>
      </c>
      <c r="H239" s="3">
        <v>200.1</v>
      </c>
      <c r="I239" s="2">
        <v>31.822500000000002</v>
      </c>
      <c r="J239" s="2">
        <v>-98.690556000000001</v>
      </c>
    </row>
    <row r="240" spans="1:10" s="9" customFormat="1" x14ac:dyDescent="0.25">
      <c r="A240" s="5">
        <v>57197</v>
      </c>
      <c r="B240" s="5" t="s">
        <v>567</v>
      </c>
      <c r="C240" s="5" t="s">
        <v>568</v>
      </c>
      <c r="D240" s="6">
        <v>56565</v>
      </c>
      <c r="E240" s="5" t="s">
        <v>119</v>
      </c>
      <c r="F240" s="5" t="s">
        <v>120</v>
      </c>
      <c r="G240" s="5" t="s">
        <v>569</v>
      </c>
      <c r="H240" s="7">
        <v>13.9</v>
      </c>
      <c r="I240" s="8">
        <v>29.304176999999999</v>
      </c>
      <c r="J240" s="8">
        <v>-98.400339000000002</v>
      </c>
    </row>
    <row r="241" spans="1:10" x14ac:dyDescent="0.25">
      <c r="A241" s="1">
        <v>6178</v>
      </c>
      <c r="B241" s="1" t="s">
        <v>150</v>
      </c>
      <c r="C241" s="1" t="s">
        <v>151</v>
      </c>
      <c r="D241" s="4">
        <v>56570</v>
      </c>
      <c r="E241" s="1" t="s">
        <v>152</v>
      </c>
      <c r="F241" s="1" t="s">
        <v>153</v>
      </c>
      <c r="G241" s="1" t="s">
        <v>13</v>
      </c>
      <c r="H241" s="3">
        <v>622.4</v>
      </c>
      <c r="I241" s="2">
        <v>28.712800000000001</v>
      </c>
      <c r="J241" s="2">
        <v>-97.214167000000003</v>
      </c>
    </row>
    <row r="242" spans="1:10" x14ac:dyDescent="0.25">
      <c r="A242" s="1">
        <v>7030</v>
      </c>
      <c r="B242" s="1" t="s">
        <v>182</v>
      </c>
      <c r="C242" s="1" t="s">
        <v>183</v>
      </c>
      <c r="D242" s="4">
        <v>56598</v>
      </c>
      <c r="E242" s="1" t="s">
        <v>184</v>
      </c>
      <c r="F242" s="1" t="s">
        <v>159</v>
      </c>
      <c r="G242" s="1" t="s">
        <v>13</v>
      </c>
      <c r="H242" s="3">
        <v>349.2</v>
      </c>
      <c r="I242" s="2">
        <v>31.091925</v>
      </c>
      <c r="J242" s="2">
        <v>-96.695030000000003</v>
      </c>
    </row>
    <row r="243" spans="1:10" s="17" customFormat="1" x14ac:dyDescent="0.25">
      <c r="A243" s="13">
        <v>57303</v>
      </c>
      <c r="B243" s="13" t="s">
        <v>573</v>
      </c>
      <c r="C243" s="13" t="s">
        <v>574</v>
      </c>
      <c r="D243" s="14">
        <v>56667</v>
      </c>
      <c r="E243" s="13" t="s">
        <v>575</v>
      </c>
      <c r="F243" s="13" t="s">
        <v>69</v>
      </c>
      <c r="G243" s="13" t="s">
        <v>299</v>
      </c>
      <c r="H243" s="15">
        <v>150</v>
      </c>
      <c r="I243" s="16">
        <v>32.4375</v>
      </c>
      <c r="J243" s="16">
        <v>-100.7444</v>
      </c>
    </row>
    <row r="244" spans="1:10" s="9" customFormat="1" x14ac:dyDescent="0.25">
      <c r="A244" s="5">
        <v>57322</v>
      </c>
      <c r="B244" s="5" t="s">
        <v>576</v>
      </c>
      <c r="C244" s="5" t="s">
        <v>577</v>
      </c>
      <c r="D244" s="6">
        <v>56672</v>
      </c>
      <c r="E244" s="5" t="s">
        <v>210</v>
      </c>
      <c r="F244" s="5" t="s">
        <v>49</v>
      </c>
      <c r="G244" s="5" t="s">
        <v>31</v>
      </c>
      <c r="H244" s="7">
        <v>15</v>
      </c>
      <c r="I244" s="8">
        <v>29.838138000000001</v>
      </c>
      <c r="J244" s="8">
        <v>-94.900660999999999</v>
      </c>
    </row>
    <row r="245" spans="1:10" x14ac:dyDescent="0.25">
      <c r="A245" s="1">
        <v>56350</v>
      </c>
      <c r="B245" s="1" t="s">
        <v>449</v>
      </c>
      <c r="C245" s="1" t="s">
        <v>450</v>
      </c>
      <c r="D245" s="4">
        <v>56765</v>
      </c>
      <c r="E245" s="1" t="s">
        <v>243</v>
      </c>
      <c r="F245" s="1" t="s">
        <v>243</v>
      </c>
      <c r="G245" s="1" t="s">
        <v>31</v>
      </c>
      <c r="H245" s="3">
        <v>580.1</v>
      </c>
      <c r="I245" s="2">
        <v>29.287800000000001</v>
      </c>
      <c r="J245" s="2">
        <v>-96.068299999999994</v>
      </c>
    </row>
    <row r="246" spans="1:10" x14ac:dyDescent="0.25">
      <c r="A246" s="1">
        <v>56349</v>
      </c>
      <c r="B246" s="1" t="s">
        <v>447</v>
      </c>
      <c r="C246" s="1" t="s">
        <v>448</v>
      </c>
      <c r="D246" s="4">
        <v>56766</v>
      </c>
      <c r="E246" s="1" t="s">
        <v>359</v>
      </c>
      <c r="F246" s="1" t="s">
        <v>360</v>
      </c>
      <c r="G246" s="1" t="s">
        <v>31</v>
      </c>
      <c r="H246" s="3">
        <v>550.4</v>
      </c>
      <c r="I246" s="2">
        <v>31.8414</v>
      </c>
      <c r="J246" s="2">
        <v>-102.315</v>
      </c>
    </row>
    <row r="247" spans="1:10" x14ac:dyDescent="0.25">
      <c r="A247" s="1">
        <v>58717</v>
      </c>
      <c r="B247" s="1" t="s">
        <v>678</v>
      </c>
      <c r="C247" s="1" t="s">
        <v>679</v>
      </c>
      <c r="D247" s="4">
        <v>56769</v>
      </c>
      <c r="E247" s="1" t="s">
        <v>617</v>
      </c>
      <c r="F247" s="1" t="s">
        <v>618</v>
      </c>
      <c r="G247" s="1" t="s">
        <v>569</v>
      </c>
      <c r="H247" s="3">
        <v>39.6</v>
      </c>
      <c r="I247" s="2">
        <v>29.328889</v>
      </c>
      <c r="J247" s="2">
        <v>-100.383889</v>
      </c>
    </row>
    <row r="248" spans="1:10" x14ac:dyDescent="0.25">
      <c r="A248" s="1">
        <v>59204</v>
      </c>
      <c r="B248" s="1" t="s">
        <v>712</v>
      </c>
      <c r="C248" s="1" t="s">
        <v>679</v>
      </c>
      <c r="D248" s="4">
        <v>56769</v>
      </c>
      <c r="E248" s="1" t="s">
        <v>119</v>
      </c>
      <c r="F248" s="1" t="s">
        <v>120</v>
      </c>
      <c r="G248" s="1" t="s">
        <v>569</v>
      </c>
      <c r="H248" s="3">
        <v>5.5</v>
      </c>
      <c r="I248" s="2">
        <v>29.479167</v>
      </c>
      <c r="J248" s="2">
        <v>-98.297222000000005</v>
      </c>
    </row>
    <row r="249" spans="1:10" x14ac:dyDescent="0.25">
      <c r="A249" s="1">
        <v>59205</v>
      </c>
      <c r="B249" s="1" t="s">
        <v>713</v>
      </c>
      <c r="C249" s="1" t="s">
        <v>679</v>
      </c>
      <c r="D249" s="4">
        <v>56769</v>
      </c>
      <c r="E249" s="1" t="s">
        <v>714</v>
      </c>
      <c r="F249" s="1" t="s">
        <v>714</v>
      </c>
      <c r="G249" s="1" t="s">
        <v>569</v>
      </c>
      <c r="H249" s="3">
        <v>100</v>
      </c>
      <c r="I249" s="2">
        <v>29.216667000000001</v>
      </c>
      <c r="J249" s="2">
        <v>-99.716110999999998</v>
      </c>
    </row>
    <row r="250" spans="1:10" x14ac:dyDescent="0.25">
      <c r="A250" s="1">
        <v>59207</v>
      </c>
      <c r="B250" s="1" t="s">
        <v>717</v>
      </c>
      <c r="C250" s="1" t="s">
        <v>679</v>
      </c>
      <c r="D250" s="4">
        <v>56769</v>
      </c>
      <c r="E250" s="1" t="s">
        <v>718</v>
      </c>
      <c r="F250" s="1" t="s">
        <v>718</v>
      </c>
      <c r="G250" s="1" t="s">
        <v>569</v>
      </c>
      <c r="H250" s="3">
        <v>100</v>
      </c>
      <c r="I250" s="2">
        <v>33.04</v>
      </c>
      <c r="J250" s="2">
        <v>-99.552499999999995</v>
      </c>
    </row>
    <row r="251" spans="1:10" x14ac:dyDescent="0.25">
      <c r="A251" s="1">
        <v>60581</v>
      </c>
      <c r="B251" s="1" t="s">
        <v>821</v>
      </c>
      <c r="C251" s="1" t="s">
        <v>679</v>
      </c>
      <c r="D251" s="4">
        <v>56769</v>
      </c>
      <c r="E251" s="1" t="s">
        <v>402</v>
      </c>
      <c r="F251" s="1" t="s">
        <v>403</v>
      </c>
      <c r="G251" s="1" t="s">
        <v>569</v>
      </c>
      <c r="H251" s="3">
        <v>150</v>
      </c>
      <c r="I251" s="2">
        <v>31.241807999999999</v>
      </c>
      <c r="J251" s="2">
        <v>-102.29027000000001</v>
      </c>
    </row>
    <row r="252" spans="1:10" s="9" customFormat="1" x14ac:dyDescent="0.25">
      <c r="A252" s="5">
        <v>55556</v>
      </c>
      <c r="B252" s="5" t="s">
        <v>394</v>
      </c>
      <c r="C252" s="5" t="s">
        <v>395</v>
      </c>
      <c r="D252" s="6">
        <v>56772</v>
      </c>
      <c r="E252" s="5" t="s">
        <v>396</v>
      </c>
      <c r="F252" s="5" t="s">
        <v>46</v>
      </c>
      <c r="G252" s="5" t="s">
        <v>262</v>
      </c>
      <c r="H252" s="7">
        <v>3.4</v>
      </c>
      <c r="I252" s="8">
        <v>30.322500000000002</v>
      </c>
      <c r="J252" s="8">
        <v>-95.268100000000004</v>
      </c>
    </row>
    <row r="253" spans="1:10" s="9" customFormat="1" x14ac:dyDescent="0.25">
      <c r="A253" s="5">
        <v>57474</v>
      </c>
      <c r="B253" s="5" t="s">
        <v>581</v>
      </c>
      <c r="C253" s="5" t="s">
        <v>582</v>
      </c>
      <c r="D253" s="6">
        <v>56790</v>
      </c>
      <c r="E253" s="5" t="s">
        <v>583</v>
      </c>
      <c r="F253" s="5" t="s">
        <v>584</v>
      </c>
      <c r="G253" s="5" t="s">
        <v>299</v>
      </c>
      <c r="H253" s="7">
        <v>10</v>
      </c>
      <c r="I253" s="8">
        <v>33.661110999999998</v>
      </c>
      <c r="J253" s="8">
        <v>-101.39</v>
      </c>
    </row>
    <row r="254" spans="1:10" s="9" customFormat="1" x14ac:dyDescent="0.25">
      <c r="A254" s="5">
        <v>57504</v>
      </c>
      <c r="B254" s="5" t="s">
        <v>585</v>
      </c>
      <c r="C254" s="5" t="s">
        <v>586</v>
      </c>
      <c r="D254" s="6">
        <v>56826</v>
      </c>
      <c r="E254" s="5" t="s">
        <v>51</v>
      </c>
      <c r="F254" s="5" t="s">
        <v>52</v>
      </c>
      <c r="G254" s="5" t="s">
        <v>31</v>
      </c>
      <c r="H254" s="7">
        <v>48</v>
      </c>
      <c r="I254" s="8">
        <v>29.703454000000001</v>
      </c>
      <c r="J254" s="8">
        <v>-95.398317000000006</v>
      </c>
    </row>
    <row r="255" spans="1:10" s="29" customFormat="1" x14ac:dyDescent="0.25">
      <c r="A255" s="25">
        <v>57617</v>
      </c>
      <c r="B255" s="25" t="s">
        <v>590</v>
      </c>
      <c r="C255" s="25" t="s">
        <v>590</v>
      </c>
      <c r="D255" s="26">
        <v>56946</v>
      </c>
      <c r="E255" s="25" t="s">
        <v>591</v>
      </c>
      <c r="F255" s="25" t="s">
        <v>286</v>
      </c>
      <c r="G255" s="25" t="s">
        <v>299</v>
      </c>
      <c r="H255" s="27">
        <v>250</v>
      </c>
      <c r="I255" s="28">
        <v>26.465555999999999</v>
      </c>
      <c r="J255" s="28">
        <v>-98.411111000000005</v>
      </c>
    </row>
    <row r="256" spans="1:10" s="9" customFormat="1" x14ac:dyDescent="0.25">
      <c r="A256" s="5">
        <v>57699</v>
      </c>
      <c r="B256" s="5" t="s">
        <v>592</v>
      </c>
      <c r="C256" s="5" t="s">
        <v>593</v>
      </c>
      <c r="D256" s="6">
        <v>57021</v>
      </c>
      <c r="E256" s="5" t="s">
        <v>594</v>
      </c>
      <c r="F256" s="5" t="s">
        <v>82</v>
      </c>
      <c r="G256" s="5" t="s">
        <v>569</v>
      </c>
      <c r="H256" s="7">
        <v>30</v>
      </c>
      <c r="I256" s="8">
        <v>30.238492000000001</v>
      </c>
      <c r="J256" s="8">
        <v>-97.508812000000006</v>
      </c>
    </row>
    <row r="257" spans="1:10" x14ac:dyDescent="0.25">
      <c r="A257" s="1">
        <v>55153</v>
      </c>
      <c r="B257" s="1" t="s">
        <v>344</v>
      </c>
      <c r="C257" s="1" t="s">
        <v>345</v>
      </c>
      <c r="D257" s="4">
        <v>57045</v>
      </c>
      <c r="E257" s="1" t="s">
        <v>346</v>
      </c>
      <c r="F257" s="1" t="s">
        <v>96</v>
      </c>
      <c r="G257" s="1" t="s">
        <v>31</v>
      </c>
      <c r="H257" s="3">
        <v>1088.2</v>
      </c>
      <c r="I257" s="2">
        <v>29.624400000000001</v>
      </c>
      <c r="J257" s="2">
        <v>-98.141900000000007</v>
      </c>
    </row>
    <row r="258" spans="1:10" s="29" customFormat="1" x14ac:dyDescent="0.25">
      <c r="A258" s="25">
        <v>57751</v>
      </c>
      <c r="B258" s="25" t="s">
        <v>595</v>
      </c>
      <c r="C258" s="25" t="s">
        <v>596</v>
      </c>
      <c r="D258" s="26">
        <v>57063</v>
      </c>
      <c r="E258" s="25" t="s">
        <v>597</v>
      </c>
      <c r="F258" s="25" t="s">
        <v>86</v>
      </c>
      <c r="G258" s="25" t="s">
        <v>299</v>
      </c>
      <c r="H258" s="27">
        <v>200</v>
      </c>
      <c r="I258" s="28">
        <v>26.330719999999999</v>
      </c>
      <c r="J258" s="28">
        <v>-97.585700000000003</v>
      </c>
    </row>
    <row r="259" spans="1:10" s="29" customFormat="1" x14ac:dyDescent="0.25">
      <c r="A259" s="25">
        <v>57752</v>
      </c>
      <c r="B259" s="25" t="s">
        <v>598</v>
      </c>
      <c r="C259" s="25" t="s">
        <v>599</v>
      </c>
      <c r="D259" s="26">
        <v>57064</v>
      </c>
      <c r="E259" s="25" t="s">
        <v>597</v>
      </c>
      <c r="F259" s="25" t="s">
        <v>86</v>
      </c>
      <c r="G259" s="25" t="s">
        <v>299</v>
      </c>
      <c r="H259" s="27">
        <v>201.6</v>
      </c>
      <c r="I259" s="28">
        <v>26.34892</v>
      </c>
      <c r="J259" s="28">
        <v>-97.666799999999995</v>
      </c>
    </row>
    <row r="260" spans="1:10" x14ac:dyDescent="0.25">
      <c r="A260" s="1">
        <v>57973</v>
      </c>
      <c r="B260" s="1" t="s">
        <v>607</v>
      </c>
      <c r="C260" s="1" t="s">
        <v>608</v>
      </c>
      <c r="D260" s="4">
        <v>57170</v>
      </c>
      <c r="E260" s="1" t="s">
        <v>609</v>
      </c>
      <c r="F260" s="1" t="s">
        <v>464</v>
      </c>
      <c r="G260" s="1" t="s">
        <v>299</v>
      </c>
      <c r="H260" s="3">
        <v>161</v>
      </c>
      <c r="I260" s="2">
        <v>35.237499999999997</v>
      </c>
      <c r="J260" s="2">
        <v>-102.203056</v>
      </c>
    </row>
    <row r="261" spans="1:10" x14ac:dyDescent="0.25">
      <c r="A261" s="1">
        <v>57974</v>
      </c>
      <c r="B261" s="1" t="s">
        <v>610</v>
      </c>
      <c r="C261" s="1" t="s">
        <v>608</v>
      </c>
      <c r="D261" s="4">
        <v>57170</v>
      </c>
      <c r="E261" s="1" t="s">
        <v>611</v>
      </c>
      <c r="F261" s="1" t="s">
        <v>611</v>
      </c>
      <c r="G261" s="1" t="s">
        <v>299</v>
      </c>
      <c r="H261" s="3">
        <v>150</v>
      </c>
      <c r="I261" s="2">
        <v>33.493056000000003</v>
      </c>
      <c r="J261" s="2">
        <v>-98.581943999999993</v>
      </c>
    </row>
    <row r="262" spans="1:10" x14ac:dyDescent="0.25">
      <c r="A262" s="1">
        <v>58772</v>
      </c>
      <c r="B262" s="1" t="s">
        <v>683</v>
      </c>
      <c r="C262" s="1" t="s">
        <v>608</v>
      </c>
      <c r="D262" s="4">
        <v>57170</v>
      </c>
      <c r="E262" s="1" t="s">
        <v>684</v>
      </c>
      <c r="F262" s="1" t="s">
        <v>685</v>
      </c>
      <c r="G262" s="1" t="s">
        <v>299</v>
      </c>
      <c r="H262" s="3">
        <v>200</v>
      </c>
      <c r="I262" s="2">
        <v>34.311110999999997</v>
      </c>
      <c r="J262" s="2">
        <v>-101.25111099999999</v>
      </c>
    </row>
    <row r="263" spans="1:10" x14ac:dyDescent="0.25">
      <c r="A263" s="1">
        <v>58773</v>
      </c>
      <c r="B263" s="1" t="s">
        <v>686</v>
      </c>
      <c r="C263" s="1" t="s">
        <v>608</v>
      </c>
      <c r="D263" s="4">
        <v>57170</v>
      </c>
      <c r="E263" s="1" t="s">
        <v>687</v>
      </c>
      <c r="F263" s="1" t="s">
        <v>688</v>
      </c>
      <c r="G263" s="1" t="s">
        <v>299</v>
      </c>
      <c r="H263" s="3">
        <v>200</v>
      </c>
      <c r="I263" s="2">
        <v>34.748055999999998</v>
      </c>
      <c r="J263" s="2">
        <v>-102.17444399999999</v>
      </c>
    </row>
    <row r="264" spans="1:10" x14ac:dyDescent="0.25">
      <c r="A264" s="1">
        <v>58774</v>
      </c>
      <c r="B264" s="1" t="s">
        <v>689</v>
      </c>
      <c r="C264" s="1" t="s">
        <v>608</v>
      </c>
      <c r="D264" s="4">
        <v>57170</v>
      </c>
      <c r="E264" s="1" t="s">
        <v>690</v>
      </c>
      <c r="F264" s="1" t="s">
        <v>464</v>
      </c>
      <c r="G264" s="1" t="s">
        <v>299</v>
      </c>
      <c r="H264" s="3">
        <v>161</v>
      </c>
      <c r="I264" s="2">
        <v>35.276944</v>
      </c>
      <c r="J264" s="2">
        <v>-102.682778</v>
      </c>
    </row>
    <row r="265" spans="1:10" x14ac:dyDescent="0.25">
      <c r="A265" s="1">
        <v>58775</v>
      </c>
      <c r="B265" s="1" t="s">
        <v>691</v>
      </c>
      <c r="C265" s="1" t="s">
        <v>608</v>
      </c>
      <c r="D265" s="4">
        <v>57170</v>
      </c>
      <c r="E265" s="1" t="s">
        <v>690</v>
      </c>
      <c r="F265" s="1" t="s">
        <v>464</v>
      </c>
      <c r="G265" s="1" t="s">
        <v>299</v>
      </c>
      <c r="H265" s="3">
        <v>194</v>
      </c>
      <c r="I265" s="2">
        <v>35.295000000000002</v>
      </c>
      <c r="J265" s="2">
        <v>-102.72111099999999</v>
      </c>
    </row>
    <row r="266" spans="1:10" x14ac:dyDescent="0.25">
      <c r="A266" s="1">
        <v>59238</v>
      </c>
      <c r="B266" s="1" t="s">
        <v>719</v>
      </c>
      <c r="C266" s="1" t="s">
        <v>608</v>
      </c>
      <c r="D266" s="4">
        <v>57170</v>
      </c>
      <c r="E266" s="1" t="s">
        <v>611</v>
      </c>
      <c r="F266" s="1" t="s">
        <v>611</v>
      </c>
      <c r="G266" s="1" t="s">
        <v>299</v>
      </c>
      <c r="H266" s="3">
        <v>67.599999999999994</v>
      </c>
      <c r="I266" s="2">
        <v>33.495277999999999</v>
      </c>
      <c r="J266" s="2">
        <v>-98.5</v>
      </c>
    </row>
    <row r="267" spans="1:10" x14ac:dyDescent="0.25">
      <c r="A267" s="1">
        <v>57983</v>
      </c>
      <c r="B267" s="1" t="s">
        <v>615</v>
      </c>
      <c r="C267" s="1" t="s">
        <v>615</v>
      </c>
      <c r="D267" s="4">
        <v>57355</v>
      </c>
      <c r="E267" s="1" t="s">
        <v>539</v>
      </c>
      <c r="F267" s="1" t="s">
        <v>467</v>
      </c>
      <c r="G267" s="1" t="s">
        <v>299</v>
      </c>
      <c r="H267" s="3">
        <v>376</v>
      </c>
      <c r="I267" s="2">
        <v>32.926389</v>
      </c>
      <c r="J267" s="2">
        <v>-101.647778</v>
      </c>
    </row>
    <row r="268" spans="1:10" x14ac:dyDescent="0.25">
      <c r="A268" s="1">
        <v>58001</v>
      </c>
      <c r="B268" s="1" t="s">
        <v>619</v>
      </c>
      <c r="C268" s="1" t="s">
        <v>620</v>
      </c>
      <c r="D268" s="4">
        <v>57377</v>
      </c>
      <c r="E268" s="1" t="s">
        <v>621</v>
      </c>
      <c r="F268" s="1" t="s">
        <v>622</v>
      </c>
      <c r="G268" s="1" t="s">
        <v>31</v>
      </c>
      <c r="H268" s="3">
        <v>1606.4</v>
      </c>
      <c r="I268" s="2">
        <v>31.055833</v>
      </c>
      <c r="J268" s="2">
        <v>-97.317222000000001</v>
      </c>
    </row>
    <row r="269" spans="1:10" x14ac:dyDescent="0.25">
      <c r="A269" s="1">
        <v>58005</v>
      </c>
      <c r="B269" s="1" t="s">
        <v>623</v>
      </c>
      <c r="C269" s="1" t="s">
        <v>624</v>
      </c>
      <c r="D269" s="4">
        <v>57379</v>
      </c>
      <c r="E269" s="1" t="s">
        <v>625</v>
      </c>
      <c r="F269" s="1" t="s">
        <v>181</v>
      </c>
      <c r="G269" s="1" t="s">
        <v>31</v>
      </c>
      <c r="H269" s="3">
        <v>803.2</v>
      </c>
      <c r="I269" s="2">
        <v>33.582572999999996</v>
      </c>
      <c r="J269" s="2">
        <v>-96.617892999999995</v>
      </c>
    </row>
    <row r="270" spans="1:10" s="9" customFormat="1" x14ac:dyDescent="0.25">
      <c r="A270" s="5">
        <v>58009</v>
      </c>
      <c r="B270" s="5" t="s">
        <v>626</v>
      </c>
      <c r="C270" s="5" t="s">
        <v>626</v>
      </c>
      <c r="D270" s="6">
        <v>57386</v>
      </c>
      <c r="E270" s="5" t="s">
        <v>627</v>
      </c>
      <c r="F270" s="5" t="s">
        <v>120</v>
      </c>
      <c r="G270" s="5" t="s">
        <v>569</v>
      </c>
      <c r="H270" s="7">
        <v>10.6</v>
      </c>
      <c r="I270" s="8">
        <v>29.221944000000001</v>
      </c>
      <c r="J270" s="8">
        <v>-98.669167000000002</v>
      </c>
    </row>
    <row r="271" spans="1:10" s="9" customFormat="1" x14ac:dyDescent="0.25">
      <c r="A271" s="5">
        <v>58013</v>
      </c>
      <c r="B271" s="5" t="s">
        <v>628</v>
      </c>
      <c r="C271" s="5" t="s">
        <v>629</v>
      </c>
      <c r="D271" s="6">
        <v>57389</v>
      </c>
      <c r="E271" s="5" t="s">
        <v>630</v>
      </c>
      <c r="F271" s="5" t="s">
        <v>631</v>
      </c>
      <c r="G271" s="5" t="s">
        <v>569</v>
      </c>
      <c r="H271" s="7">
        <v>1.4</v>
      </c>
      <c r="I271" s="8">
        <v>30.557044000000001</v>
      </c>
      <c r="J271" s="8">
        <v>-97.690286</v>
      </c>
    </row>
    <row r="272" spans="1:10" s="9" customFormat="1" x14ac:dyDescent="0.25">
      <c r="A272" s="5">
        <v>61309</v>
      </c>
      <c r="B272" s="5" t="s">
        <v>862</v>
      </c>
      <c r="C272" s="5" t="s">
        <v>629</v>
      </c>
      <c r="D272" s="6">
        <v>57389</v>
      </c>
      <c r="E272" s="5" t="s">
        <v>863</v>
      </c>
      <c r="F272" s="5" t="s">
        <v>40</v>
      </c>
      <c r="G272" s="5" t="s">
        <v>569</v>
      </c>
      <c r="H272" s="7">
        <v>1.2</v>
      </c>
      <c r="I272" s="8">
        <v>32.82</v>
      </c>
      <c r="J272" s="8">
        <v>-97.05</v>
      </c>
    </row>
    <row r="273" spans="1:10" s="9" customFormat="1" x14ac:dyDescent="0.25">
      <c r="A273" s="5">
        <v>62152</v>
      </c>
      <c r="B273" s="5" t="s">
        <v>936</v>
      </c>
      <c r="C273" s="5" t="s">
        <v>629</v>
      </c>
      <c r="D273" s="6">
        <v>57389</v>
      </c>
      <c r="E273" s="5" t="s">
        <v>937</v>
      </c>
      <c r="F273" s="5" t="s">
        <v>120</v>
      </c>
      <c r="G273" s="5" t="s">
        <v>569</v>
      </c>
      <c r="H273" s="7">
        <v>1.7</v>
      </c>
      <c r="I273" s="8">
        <v>29.48</v>
      </c>
      <c r="J273" s="8">
        <v>-98.25</v>
      </c>
    </row>
    <row r="274" spans="1:10" s="9" customFormat="1" x14ac:dyDescent="0.25">
      <c r="A274" s="5">
        <v>58021</v>
      </c>
      <c r="B274" s="5" t="s">
        <v>632</v>
      </c>
      <c r="C274" s="5" t="s">
        <v>633</v>
      </c>
      <c r="D274" s="6">
        <v>57398</v>
      </c>
      <c r="E274" s="5" t="s">
        <v>634</v>
      </c>
      <c r="F274" s="5" t="s">
        <v>30</v>
      </c>
      <c r="G274" s="5" t="s">
        <v>299</v>
      </c>
      <c r="H274" s="7">
        <v>92</v>
      </c>
      <c r="I274" s="8">
        <v>27.488056</v>
      </c>
      <c r="J274" s="8">
        <v>-99.005278000000004</v>
      </c>
    </row>
    <row r="275" spans="1:10" s="9" customFormat="1" x14ac:dyDescent="0.25">
      <c r="A275" s="5">
        <v>58027</v>
      </c>
      <c r="B275" s="5" t="s">
        <v>635</v>
      </c>
      <c r="C275" s="5" t="s">
        <v>635</v>
      </c>
      <c r="D275" s="6">
        <v>57403</v>
      </c>
      <c r="E275" s="5" t="s">
        <v>119</v>
      </c>
      <c r="F275" s="5" t="s">
        <v>120</v>
      </c>
      <c r="G275" s="5" t="s">
        <v>569</v>
      </c>
      <c r="H275" s="7">
        <v>10</v>
      </c>
      <c r="I275" s="8">
        <v>29.245000000000001</v>
      </c>
      <c r="J275" s="8">
        <v>-98.418333000000004</v>
      </c>
    </row>
    <row r="276" spans="1:10" s="9" customFormat="1" x14ac:dyDescent="0.25">
      <c r="A276" s="5">
        <v>59712</v>
      </c>
      <c r="B276" s="5" t="s">
        <v>750</v>
      </c>
      <c r="C276" s="5" t="s">
        <v>751</v>
      </c>
      <c r="D276" s="6">
        <v>57416</v>
      </c>
      <c r="E276" s="5" t="s">
        <v>752</v>
      </c>
      <c r="F276" s="5" t="s">
        <v>86</v>
      </c>
      <c r="G276" s="5" t="s">
        <v>299</v>
      </c>
      <c r="H276" s="7">
        <v>95.3</v>
      </c>
      <c r="I276" s="8">
        <v>26.125979000000001</v>
      </c>
      <c r="J276" s="8">
        <v>-97.377599000000004</v>
      </c>
    </row>
    <row r="277" spans="1:10" s="9" customFormat="1" x14ac:dyDescent="0.25">
      <c r="A277" s="5">
        <v>58068</v>
      </c>
      <c r="B277" s="5" t="s">
        <v>640</v>
      </c>
      <c r="C277" s="5" t="s">
        <v>640</v>
      </c>
      <c r="D277" s="6">
        <v>57419</v>
      </c>
      <c r="E277" s="5" t="s">
        <v>119</v>
      </c>
      <c r="F277" s="5" t="s">
        <v>120</v>
      </c>
      <c r="G277" s="5" t="s">
        <v>569</v>
      </c>
      <c r="H277" s="7">
        <v>10</v>
      </c>
      <c r="I277" s="8">
        <v>29.245000000000001</v>
      </c>
      <c r="J277" s="8">
        <v>-98.418333000000004</v>
      </c>
    </row>
    <row r="278" spans="1:10" s="9" customFormat="1" x14ac:dyDescent="0.25">
      <c r="A278" s="5">
        <v>58048</v>
      </c>
      <c r="B278" s="5" t="s">
        <v>636</v>
      </c>
      <c r="C278" s="5" t="s">
        <v>637</v>
      </c>
      <c r="D278" s="6">
        <v>57421</v>
      </c>
      <c r="E278" s="5" t="s">
        <v>638</v>
      </c>
      <c r="F278" s="5" t="s">
        <v>639</v>
      </c>
      <c r="G278" s="5" t="s">
        <v>299</v>
      </c>
      <c r="H278" s="7">
        <v>30</v>
      </c>
      <c r="I278" s="8">
        <v>32.969721999999997</v>
      </c>
      <c r="J278" s="8">
        <v>-100.52416700000001</v>
      </c>
    </row>
    <row r="279" spans="1:10" s="9" customFormat="1" x14ac:dyDescent="0.25">
      <c r="A279" s="5">
        <v>58069</v>
      </c>
      <c r="B279" s="5" t="s">
        <v>641</v>
      </c>
      <c r="C279" s="5" t="s">
        <v>642</v>
      </c>
      <c r="D279" s="6">
        <v>57445</v>
      </c>
      <c r="E279" s="5" t="s">
        <v>213</v>
      </c>
      <c r="F279" s="5" t="s">
        <v>52</v>
      </c>
      <c r="G279" s="5" t="s">
        <v>203</v>
      </c>
      <c r="H279" s="7">
        <v>4.7</v>
      </c>
      <c r="I279" s="8">
        <v>29.723333</v>
      </c>
      <c r="J279" s="8">
        <v>-95.210278000000002</v>
      </c>
    </row>
    <row r="280" spans="1:10" s="17" customFormat="1" x14ac:dyDescent="0.25">
      <c r="A280" s="13">
        <v>58080</v>
      </c>
      <c r="B280" s="13" t="s">
        <v>643</v>
      </c>
      <c r="C280" s="13" t="s">
        <v>644</v>
      </c>
      <c r="D280" s="14">
        <v>57460</v>
      </c>
      <c r="E280" s="13" t="s">
        <v>645</v>
      </c>
      <c r="F280" s="13" t="s">
        <v>646</v>
      </c>
      <c r="G280" s="13" t="s">
        <v>299</v>
      </c>
      <c r="H280" s="15">
        <v>112.5</v>
      </c>
      <c r="I280" s="16">
        <v>33.733006000000003</v>
      </c>
      <c r="J280" s="16">
        <v>-97.428405999999995</v>
      </c>
    </row>
    <row r="281" spans="1:10" s="9" customFormat="1" x14ac:dyDescent="0.25">
      <c r="A281" s="5">
        <v>58151</v>
      </c>
      <c r="B281" s="5" t="s">
        <v>647</v>
      </c>
      <c r="C281" s="5" t="s">
        <v>648</v>
      </c>
      <c r="D281" s="6">
        <v>58113</v>
      </c>
      <c r="E281" s="5" t="s">
        <v>649</v>
      </c>
      <c r="F281" s="5" t="s">
        <v>90</v>
      </c>
      <c r="G281" s="5" t="s">
        <v>31</v>
      </c>
      <c r="H281" s="7">
        <v>50.1</v>
      </c>
      <c r="I281" s="8">
        <v>30.617778000000001</v>
      </c>
      <c r="J281" s="8">
        <v>-96.343333000000001</v>
      </c>
    </row>
    <row r="282" spans="1:10" s="9" customFormat="1" x14ac:dyDescent="0.25">
      <c r="A282" s="5">
        <v>62762</v>
      </c>
      <c r="B282" s="5" t="s">
        <v>967</v>
      </c>
      <c r="C282" s="5" t="s">
        <v>968</v>
      </c>
      <c r="D282" s="6">
        <v>58303</v>
      </c>
      <c r="E282" s="5" t="s">
        <v>51</v>
      </c>
      <c r="F282" s="5" t="s">
        <v>52</v>
      </c>
      <c r="G282" s="5" t="s">
        <v>31</v>
      </c>
      <c r="H282" s="7">
        <v>11.2</v>
      </c>
      <c r="I282" s="8">
        <v>29.562372</v>
      </c>
      <c r="J282" s="8">
        <v>-95.089302000000004</v>
      </c>
    </row>
    <row r="283" spans="1:10" s="17" customFormat="1" x14ac:dyDescent="0.25">
      <c r="A283" s="13">
        <v>56648</v>
      </c>
      <c r="B283" s="13" t="s">
        <v>489</v>
      </c>
      <c r="C283" s="13" t="s">
        <v>490</v>
      </c>
      <c r="D283" s="14">
        <v>58353</v>
      </c>
      <c r="E283" s="13" t="s">
        <v>491</v>
      </c>
      <c r="F283" s="13" t="s">
        <v>399</v>
      </c>
      <c r="G283" s="13" t="s">
        <v>299</v>
      </c>
      <c r="H283" s="15">
        <v>79.5</v>
      </c>
      <c r="I283" s="16">
        <v>35.3919</v>
      </c>
      <c r="J283" s="16">
        <v>-101.53</v>
      </c>
    </row>
    <row r="284" spans="1:10" s="17" customFormat="1" x14ac:dyDescent="0.25">
      <c r="A284" s="13">
        <v>58363</v>
      </c>
      <c r="B284" s="13" t="s">
        <v>654</v>
      </c>
      <c r="C284" s="13" t="s">
        <v>490</v>
      </c>
      <c r="D284" s="14">
        <v>58353</v>
      </c>
      <c r="E284" s="13" t="s">
        <v>491</v>
      </c>
      <c r="F284" s="13" t="s">
        <v>399</v>
      </c>
      <c r="G284" s="13" t="s">
        <v>299</v>
      </c>
      <c r="H284" s="15">
        <v>79.599999999999994</v>
      </c>
      <c r="I284" s="16">
        <v>35.386037999999999</v>
      </c>
      <c r="J284" s="16">
        <v>-101.57857199999999</v>
      </c>
    </row>
    <row r="285" spans="1:10" s="17" customFormat="1" x14ac:dyDescent="0.25">
      <c r="A285" s="13">
        <v>58372</v>
      </c>
      <c r="B285" s="13" t="s">
        <v>655</v>
      </c>
      <c r="C285" s="13" t="s">
        <v>655</v>
      </c>
      <c r="D285" s="14">
        <v>58360</v>
      </c>
      <c r="E285" s="13" t="s">
        <v>656</v>
      </c>
      <c r="F285" s="13" t="s">
        <v>12</v>
      </c>
      <c r="G285" s="13" t="s">
        <v>299</v>
      </c>
      <c r="H285" s="15">
        <v>135.4</v>
      </c>
      <c r="I285" s="16">
        <v>34.29</v>
      </c>
      <c r="J285" s="16">
        <v>-99.364722</v>
      </c>
    </row>
    <row r="286" spans="1:10" s="17" customFormat="1" x14ac:dyDescent="0.25">
      <c r="A286" s="13">
        <v>58378</v>
      </c>
      <c r="B286" s="13" t="s">
        <v>657</v>
      </c>
      <c r="C286" s="13" t="s">
        <v>658</v>
      </c>
      <c r="D286" s="14">
        <v>58365</v>
      </c>
      <c r="E286" s="13" t="s">
        <v>55</v>
      </c>
      <c r="F286" s="13" t="s">
        <v>56</v>
      </c>
      <c r="G286" s="13" t="s">
        <v>31</v>
      </c>
      <c r="H286" s="15">
        <v>102.7</v>
      </c>
      <c r="I286" s="16">
        <v>29.475277999999999</v>
      </c>
      <c r="J286" s="16">
        <v>-95.634167000000005</v>
      </c>
    </row>
    <row r="287" spans="1:10" s="9" customFormat="1" x14ac:dyDescent="0.25">
      <c r="A287" s="5">
        <v>58404</v>
      </c>
      <c r="B287" s="5" t="s">
        <v>659</v>
      </c>
      <c r="C287" s="5" t="s">
        <v>660</v>
      </c>
      <c r="D287" s="6">
        <v>58388</v>
      </c>
      <c r="E287" s="5" t="s">
        <v>59</v>
      </c>
      <c r="F287" s="5" t="s">
        <v>399</v>
      </c>
      <c r="G287" s="5" t="s">
        <v>299</v>
      </c>
      <c r="H287" s="7">
        <v>11.5</v>
      </c>
      <c r="I287" s="8">
        <v>35.322778</v>
      </c>
      <c r="J287" s="8">
        <v>-101.5325</v>
      </c>
    </row>
    <row r="288" spans="1:10" s="9" customFormat="1" x14ac:dyDescent="0.25">
      <c r="A288" s="5">
        <v>58424</v>
      </c>
      <c r="B288" s="5" t="s">
        <v>661</v>
      </c>
      <c r="C288" s="5" t="s">
        <v>662</v>
      </c>
      <c r="D288" s="6">
        <v>58420</v>
      </c>
      <c r="E288" s="5" t="s">
        <v>33</v>
      </c>
      <c r="F288" s="5" t="s">
        <v>34</v>
      </c>
      <c r="G288" s="5" t="s">
        <v>299</v>
      </c>
      <c r="H288" s="7">
        <v>9</v>
      </c>
      <c r="I288" s="8">
        <v>27.832222000000002</v>
      </c>
      <c r="J288" s="8">
        <v>-97.440278000000006</v>
      </c>
    </row>
    <row r="289" spans="1:10" s="9" customFormat="1" x14ac:dyDescent="0.25">
      <c r="A289" s="5">
        <v>58488</v>
      </c>
      <c r="B289" s="5" t="s">
        <v>664</v>
      </c>
      <c r="C289" s="5" t="s">
        <v>665</v>
      </c>
      <c r="D289" s="6">
        <v>58473</v>
      </c>
      <c r="E289" s="5" t="s">
        <v>666</v>
      </c>
      <c r="F289" s="5" t="s">
        <v>666</v>
      </c>
      <c r="G289" s="5" t="s">
        <v>569</v>
      </c>
      <c r="H289" s="7">
        <v>10</v>
      </c>
      <c r="I289" s="8">
        <v>29.6</v>
      </c>
      <c r="J289" s="8">
        <v>-104.3</v>
      </c>
    </row>
    <row r="290" spans="1:10" s="9" customFormat="1" x14ac:dyDescent="0.25">
      <c r="A290" s="5">
        <v>58537</v>
      </c>
      <c r="B290" s="5" t="s">
        <v>667</v>
      </c>
      <c r="C290" s="5" t="s">
        <v>668</v>
      </c>
      <c r="D290" s="6">
        <v>58489</v>
      </c>
      <c r="E290" s="5" t="s">
        <v>119</v>
      </c>
      <c r="F290" s="5" t="s">
        <v>120</v>
      </c>
      <c r="G290" s="5" t="s">
        <v>569</v>
      </c>
      <c r="H290" s="7">
        <v>41.7</v>
      </c>
      <c r="I290" s="8">
        <v>29.271667000000001</v>
      </c>
      <c r="J290" s="8">
        <v>-98.444721999999999</v>
      </c>
    </row>
    <row r="291" spans="1:10" s="9" customFormat="1" x14ac:dyDescent="0.25">
      <c r="A291" s="5">
        <v>58716</v>
      </c>
      <c r="B291" s="5" t="s">
        <v>676</v>
      </c>
      <c r="C291" s="5" t="s">
        <v>668</v>
      </c>
      <c r="D291" s="6">
        <v>58489</v>
      </c>
      <c r="E291" s="5" t="s">
        <v>677</v>
      </c>
      <c r="F291" s="5" t="s">
        <v>120</v>
      </c>
      <c r="G291" s="5" t="s">
        <v>569</v>
      </c>
      <c r="H291" s="7">
        <v>4.4000000000000004</v>
      </c>
      <c r="I291" s="8">
        <v>29.469443999999999</v>
      </c>
      <c r="J291" s="8">
        <v>-98.331943999999993</v>
      </c>
    </row>
    <row r="292" spans="1:10" s="9" customFormat="1" x14ac:dyDescent="0.25">
      <c r="A292" s="5">
        <v>60472</v>
      </c>
      <c r="B292" s="5" t="s">
        <v>814</v>
      </c>
      <c r="C292" s="5" t="s">
        <v>815</v>
      </c>
      <c r="D292" s="6">
        <v>58519</v>
      </c>
      <c r="E292" s="5" t="s">
        <v>816</v>
      </c>
      <c r="F292" s="5" t="s">
        <v>120</v>
      </c>
      <c r="G292" s="5" t="s">
        <v>569</v>
      </c>
      <c r="H292" s="7">
        <v>1</v>
      </c>
      <c r="I292" s="8">
        <v>29.377966000000001</v>
      </c>
      <c r="J292" s="8">
        <v>-98.269220000000004</v>
      </c>
    </row>
    <row r="293" spans="1:10" s="9" customFormat="1" x14ac:dyDescent="0.25">
      <c r="A293" s="5">
        <v>58870</v>
      </c>
      <c r="B293" s="5" t="s">
        <v>694</v>
      </c>
      <c r="C293" s="5" t="s">
        <v>695</v>
      </c>
      <c r="D293" s="6">
        <v>58749</v>
      </c>
      <c r="E293" s="5" t="s">
        <v>213</v>
      </c>
      <c r="F293" s="5" t="s">
        <v>52</v>
      </c>
      <c r="G293" s="5" t="s">
        <v>216</v>
      </c>
      <c r="H293" s="7">
        <v>15.4</v>
      </c>
      <c r="I293" s="8">
        <v>29.739443999999999</v>
      </c>
      <c r="J293" s="8">
        <v>-95.194721999999999</v>
      </c>
    </row>
    <row r="294" spans="1:10" s="9" customFormat="1" x14ac:dyDescent="0.25">
      <c r="A294" s="5">
        <v>58946</v>
      </c>
      <c r="B294" s="5" t="s">
        <v>696</v>
      </c>
      <c r="C294" s="5" t="s">
        <v>696</v>
      </c>
      <c r="D294" s="6">
        <v>58811</v>
      </c>
      <c r="E294" s="5" t="s">
        <v>40</v>
      </c>
      <c r="F294" s="5" t="s">
        <v>40</v>
      </c>
      <c r="G294" s="5" t="s">
        <v>262</v>
      </c>
      <c r="H294" s="7">
        <v>4.2</v>
      </c>
      <c r="I294" s="8">
        <v>32.648611000000002</v>
      </c>
      <c r="J294" s="8">
        <v>-96.644443999999993</v>
      </c>
    </row>
    <row r="295" spans="1:10" s="29" customFormat="1" x14ac:dyDescent="0.25">
      <c r="A295" s="25">
        <v>59034</v>
      </c>
      <c r="B295" s="25" t="s">
        <v>697</v>
      </c>
      <c r="C295" s="25" t="s">
        <v>698</v>
      </c>
      <c r="D295" s="26">
        <v>58872</v>
      </c>
      <c r="E295" s="25" t="s">
        <v>699</v>
      </c>
      <c r="F295" s="25" t="s">
        <v>700</v>
      </c>
      <c r="G295" s="25" t="s">
        <v>299</v>
      </c>
      <c r="H295" s="27">
        <v>204</v>
      </c>
      <c r="I295" s="28">
        <v>33.509721999999996</v>
      </c>
      <c r="J295" s="28">
        <v>-98.360833</v>
      </c>
    </row>
    <row r="296" spans="1:10" s="17" customFormat="1" x14ac:dyDescent="0.25">
      <c r="A296" s="13">
        <v>59118</v>
      </c>
      <c r="B296" s="13" t="s">
        <v>706</v>
      </c>
      <c r="C296" s="13" t="s">
        <v>706</v>
      </c>
      <c r="D296" s="14">
        <v>58939</v>
      </c>
      <c r="E296" s="13" t="s">
        <v>707</v>
      </c>
      <c r="F296" s="13" t="s">
        <v>86</v>
      </c>
      <c r="G296" s="13" t="s">
        <v>299</v>
      </c>
      <c r="H296" s="15">
        <v>165</v>
      </c>
      <c r="I296" s="16">
        <v>26.195277999999998</v>
      </c>
      <c r="J296" s="16">
        <v>-97.466110999999998</v>
      </c>
    </row>
    <row r="297" spans="1:10" s="9" customFormat="1" x14ac:dyDescent="0.25">
      <c r="A297" s="5">
        <v>59145</v>
      </c>
      <c r="B297" s="5" t="s">
        <v>708</v>
      </c>
      <c r="C297" s="5" t="s">
        <v>709</v>
      </c>
      <c r="D297" s="6">
        <v>58959</v>
      </c>
      <c r="E297" s="5" t="s">
        <v>274</v>
      </c>
      <c r="F297" s="5" t="s">
        <v>198</v>
      </c>
      <c r="G297" s="5" t="s">
        <v>31</v>
      </c>
      <c r="H297" s="7">
        <v>87</v>
      </c>
      <c r="I297" s="8">
        <v>28.979167</v>
      </c>
      <c r="J297" s="8">
        <v>-95.306944000000001</v>
      </c>
    </row>
    <row r="298" spans="1:10" s="29" customFormat="1" x14ac:dyDescent="0.25">
      <c r="A298" s="25">
        <v>59193</v>
      </c>
      <c r="B298" s="25" t="s">
        <v>710</v>
      </c>
      <c r="C298" s="25" t="s">
        <v>711</v>
      </c>
      <c r="D298" s="26">
        <v>58998</v>
      </c>
      <c r="E298" s="25" t="s">
        <v>33</v>
      </c>
      <c r="F298" s="25" t="s">
        <v>34</v>
      </c>
      <c r="G298" s="25" t="s">
        <v>299</v>
      </c>
      <c r="H298" s="27">
        <v>236</v>
      </c>
      <c r="I298" s="28">
        <v>27.592500000000001</v>
      </c>
      <c r="J298" s="28">
        <v>-97.500833</v>
      </c>
    </row>
    <row r="299" spans="1:10" s="17" customFormat="1" x14ac:dyDescent="0.25">
      <c r="A299" s="13">
        <v>57981</v>
      </c>
      <c r="B299" s="13" t="s">
        <v>612</v>
      </c>
      <c r="C299" s="13" t="s">
        <v>613</v>
      </c>
      <c r="D299" s="14">
        <v>59050</v>
      </c>
      <c r="E299" s="13" t="s">
        <v>614</v>
      </c>
      <c r="F299" s="13" t="s">
        <v>563</v>
      </c>
      <c r="G299" s="13" t="s">
        <v>299</v>
      </c>
      <c r="H299" s="15">
        <v>150</v>
      </c>
      <c r="I299" s="16">
        <v>33.205801000000001</v>
      </c>
      <c r="J299" s="16">
        <v>-98.365069000000005</v>
      </c>
    </row>
    <row r="300" spans="1:10" s="29" customFormat="1" x14ac:dyDescent="0.25">
      <c r="A300" s="25">
        <v>59320</v>
      </c>
      <c r="B300" s="25" t="s">
        <v>724</v>
      </c>
      <c r="C300" s="25" t="s">
        <v>725</v>
      </c>
      <c r="D300" s="26">
        <v>59119</v>
      </c>
      <c r="E300" s="25" t="s">
        <v>726</v>
      </c>
      <c r="F300" s="25" t="s">
        <v>174</v>
      </c>
      <c r="G300" s="25" t="s">
        <v>299</v>
      </c>
      <c r="H300" s="27">
        <v>200</v>
      </c>
      <c r="I300" s="28">
        <v>26.388611000000001</v>
      </c>
      <c r="J300" s="28">
        <v>-98.806111000000001</v>
      </c>
    </row>
    <row r="301" spans="1:10" s="29" customFormat="1" x14ac:dyDescent="0.25">
      <c r="A301" s="25">
        <v>59321</v>
      </c>
      <c r="B301" s="25" t="s">
        <v>727</v>
      </c>
      <c r="C301" s="25" t="s">
        <v>728</v>
      </c>
      <c r="D301" s="26">
        <v>59120</v>
      </c>
      <c r="E301" s="25" t="s">
        <v>726</v>
      </c>
      <c r="F301" s="25" t="s">
        <v>174</v>
      </c>
      <c r="G301" s="25" t="s">
        <v>299</v>
      </c>
      <c r="H301" s="27">
        <v>200</v>
      </c>
      <c r="I301" s="28">
        <v>26.380555999999999</v>
      </c>
      <c r="J301" s="28">
        <v>-98.818332999999996</v>
      </c>
    </row>
    <row r="302" spans="1:10" s="29" customFormat="1" x14ac:dyDescent="0.25">
      <c r="A302" s="25">
        <v>59943</v>
      </c>
      <c r="B302" s="25" t="s">
        <v>767</v>
      </c>
      <c r="C302" s="25" t="s">
        <v>768</v>
      </c>
      <c r="D302" s="26">
        <v>59139</v>
      </c>
      <c r="E302" s="25" t="s">
        <v>769</v>
      </c>
      <c r="F302" s="25" t="s">
        <v>456</v>
      </c>
      <c r="G302" s="25" t="s">
        <v>299</v>
      </c>
      <c r="H302" s="27">
        <v>207.2</v>
      </c>
      <c r="I302" s="28">
        <v>31.74325</v>
      </c>
      <c r="J302" s="28">
        <v>-101.493407</v>
      </c>
    </row>
    <row r="303" spans="1:10" s="29" customFormat="1" x14ac:dyDescent="0.25">
      <c r="A303" s="25">
        <v>59384</v>
      </c>
      <c r="B303" s="25" t="s">
        <v>735</v>
      </c>
      <c r="C303" s="25" t="s">
        <v>736</v>
      </c>
      <c r="D303" s="26">
        <v>59155</v>
      </c>
      <c r="E303" s="25" t="s">
        <v>500</v>
      </c>
      <c r="F303" s="25" t="s">
        <v>501</v>
      </c>
      <c r="G303" s="25" t="s">
        <v>299</v>
      </c>
      <c r="H303" s="27">
        <v>200</v>
      </c>
      <c r="I303" s="28">
        <v>34.080556000000001</v>
      </c>
      <c r="J303" s="28">
        <v>-101.323611</v>
      </c>
    </row>
    <row r="304" spans="1:10" s="9" customFormat="1" x14ac:dyDescent="0.25">
      <c r="A304" s="5">
        <v>59381</v>
      </c>
      <c r="B304" s="5" t="s">
        <v>733</v>
      </c>
      <c r="C304" s="5" t="s">
        <v>734</v>
      </c>
      <c r="D304" s="6">
        <v>59157</v>
      </c>
      <c r="E304" s="5" t="s">
        <v>51</v>
      </c>
      <c r="F304" s="5" t="s">
        <v>52</v>
      </c>
      <c r="G304" s="5" t="s">
        <v>31</v>
      </c>
      <c r="H304" s="7">
        <v>5</v>
      </c>
      <c r="I304" s="8">
        <v>29.709444000000001</v>
      </c>
      <c r="J304" s="8">
        <v>-95.400278</v>
      </c>
    </row>
    <row r="305" spans="1:10" s="9" customFormat="1" x14ac:dyDescent="0.25">
      <c r="A305" s="5">
        <v>59417</v>
      </c>
      <c r="B305" s="5" t="s">
        <v>738</v>
      </c>
      <c r="C305" s="5" t="s">
        <v>739</v>
      </c>
      <c r="D305" s="6">
        <v>59188</v>
      </c>
      <c r="E305" s="5" t="s">
        <v>722</v>
      </c>
      <c r="F305" s="5" t="s">
        <v>584</v>
      </c>
      <c r="G305" s="5" t="s">
        <v>299</v>
      </c>
      <c r="H305" s="7">
        <v>20</v>
      </c>
      <c r="I305" s="8">
        <v>33.738889</v>
      </c>
      <c r="J305" s="8">
        <v>-101.485</v>
      </c>
    </row>
    <row r="306" spans="1:10" x14ac:dyDescent="0.25">
      <c r="A306" s="1">
        <v>59206</v>
      </c>
      <c r="B306" s="1" t="s">
        <v>715</v>
      </c>
      <c r="C306" s="1" t="s">
        <v>716</v>
      </c>
      <c r="D306" s="4">
        <v>59359</v>
      </c>
      <c r="E306" s="1" t="s">
        <v>522</v>
      </c>
      <c r="F306" s="1" t="s">
        <v>306</v>
      </c>
      <c r="G306" s="1" t="s">
        <v>569</v>
      </c>
      <c r="H306" s="3">
        <v>105</v>
      </c>
      <c r="I306" s="2">
        <v>30.993055999999999</v>
      </c>
      <c r="J306" s="2">
        <v>-102.270833</v>
      </c>
    </row>
    <row r="307" spans="1:10" x14ac:dyDescent="0.25">
      <c r="A307" s="1">
        <v>60682</v>
      </c>
      <c r="B307" s="1" t="s">
        <v>826</v>
      </c>
      <c r="C307" s="1" t="s">
        <v>716</v>
      </c>
      <c r="D307" s="4">
        <v>59359</v>
      </c>
      <c r="E307" s="1" t="s">
        <v>522</v>
      </c>
      <c r="F307" s="1" t="s">
        <v>306</v>
      </c>
      <c r="G307" s="1" t="s">
        <v>569</v>
      </c>
      <c r="H307" s="3">
        <v>50</v>
      </c>
      <c r="I307" s="2">
        <v>30.987839999999998</v>
      </c>
      <c r="J307" s="2">
        <v>-102.26831</v>
      </c>
    </row>
    <row r="308" spans="1:10" x14ac:dyDescent="0.25">
      <c r="A308" s="1">
        <v>60987</v>
      </c>
      <c r="B308" s="1" t="s">
        <v>842</v>
      </c>
      <c r="C308" s="1" t="s">
        <v>716</v>
      </c>
      <c r="D308" s="4">
        <v>59359</v>
      </c>
      <c r="E308" s="1" t="s">
        <v>843</v>
      </c>
      <c r="F308" s="1" t="s">
        <v>844</v>
      </c>
      <c r="G308" s="1" t="s">
        <v>299</v>
      </c>
      <c r="H308" s="3">
        <v>300</v>
      </c>
      <c r="I308" s="2">
        <v>31.181377000000001</v>
      </c>
      <c r="J308" s="2">
        <v>-101.318787</v>
      </c>
    </row>
    <row r="309" spans="1:10" s="9" customFormat="1" x14ac:dyDescent="0.25">
      <c r="A309" s="5">
        <v>55053</v>
      </c>
      <c r="B309" s="5" t="s">
        <v>313</v>
      </c>
      <c r="C309" s="5" t="s">
        <v>314</v>
      </c>
      <c r="D309" s="6">
        <v>59366</v>
      </c>
      <c r="E309" s="5" t="s">
        <v>315</v>
      </c>
      <c r="F309" s="5" t="s">
        <v>316</v>
      </c>
      <c r="G309" s="5" t="s">
        <v>31</v>
      </c>
      <c r="H309" s="7">
        <v>10.4</v>
      </c>
      <c r="I309" s="8">
        <v>33.195762999999999</v>
      </c>
      <c r="J309" s="8">
        <v>-97.802547000000004</v>
      </c>
    </row>
    <row r="310" spans="1:10" s="9" customFormat="1" x14ac:dyDescent="0.25">
      <c r="A310" s="5">
        <v>52065</v>
      </c>
      <c r="B310" s="5" t="s">
        <v>266</v>
      </c>
      <c r="C310" s="5" t="s">
        <v>267</v>
      </c>
      <c r="D310" s="6">
        <v>59409</v>
      </c>
      <c r="E310" s="5" t="s">
        <v>51</v>
      </c>
      <c r="F310" s="5" t="s">
        <v>52</v>
      </c>
      <c r="G310" s="5" t="s">
        <v>216</v>
      </c>
      <c r="H310" s="7">
        <v>7.5</v>
      </c>
      <c r="I310" s="8">
        <v>29.71977</v>
      </c>
      <c r="J310" s="8">
        <v>-95.270561999999998</v>
      </c>
    </row>
    <row r="311" spans="1:10" s="9" customFormat="1" x14ac:dyDescent="0.25">
      <c r="A311" s="5">
        <v>59649</v>
      </c>
      <c r="B311" s="5" t="s">
        <v>744</v>
      </c>
      <c r="C311" s="5" t="s">
        <v>745</v>
      </c>
      <c r="D311" s="6">
        <v>59414</v>
      </c>
      <c r="E311" s="5" t="s">
        <v>119</v>
      </c>
      <c r="F311" s="5" t="s">
        <v>120</v>
      </c>
      <c r="G311" s="5" t="s">
        <v>262</v>
      </c>
      <c r="H311" s="7">
        <v>4.4000000000000004</v>
      </c>
      <c r="I311" s="8">
        <v>29.33</v>
      </c>
      <c r="J311" s="8">
        <v>-98.66</v>
      </c>
    </row>
    <row r="312" spans="1:10" s="9" customFormat="1" x14ac:dyDescent="0.25">
      <c r="A312" s="5">
        <v>59654</v>
      </c>
      <c r="B312" s="5" t="s">
        <v>746</v>
      </c>
      <c r="C312" s="5" t="s">
        <v>747</v>
      </c>
      <c r="D312" s="6">
        <v>59428</v>
      </c>
      <c r="E312" s="5" t="s">
        <v>748</v>
      </c>
      <c r="F312" s="5" t="s">
        <v>749</v>
      </c>
      <c r="G312" s="5" t="s">
        <v>299</v>
      </c>
      <c r="H312" s="7">
        <v>78</v>
      </c>
      <c r="I312" s="8">
        <v>27.18</v>
      </c>
      <c r="J312" s="8">
        <v>-98.916667000000004</v>
      </c>
    </row>
    <row r="313" spans="1:10" s="17" customFormat="1" x14ac:dyDescent="0.25">
      <c r="A313" s="13">
        <v>59732</v>
      </c>
      <c r="B313" s="13" t="s">
        <v>753</v>
      </c>
      <c r="C313" s="13" t="s">
        <v>754</v>
      </c>
      <c r="D313" s="14">
        <v>59501</v>
      </c>
      <c r="E313" s="13" t="s">
        <v>755</v>
      </c>
      <c r="F313" s="13" t="s">
        <v>756</v>
      </c>
      <c r="G313" s="13" t="s">
        <v>299</v>
      </c>
      <c r="H313" s="15">
        <v>150</v>
      </c>
      <c r="I313" s="16">
        <v>33.628222000000001</v>
      </c>
      <c r="J313" s="16">
        <v>-99.411169000000001</v>
      </c>
    </row>
    <row r="314" spans="1:10" s="17" customFormat="1" x14ac:dyDescent="0.25">
      <c r="A314" s="13">
        <v>59733</v>
      </c>
      <c r="B314" s="13" t="s">
        <v>757</v>
      </c>
      <c r="C314" s="13" t="s">
        <v>758</v>
      </c>
      <c r="D314" s="14">
        <v>59502</v>
      </c>
      <c r="E314" s="13" t="s">
        <v>755</v>
      </c>
      <c r="F314" s="13" t="s">
        <v>759</v>
      </c>
      <c r="G314" s="13" t="s">
        <v>299</v>
      </c>
      <c r="H314" s="15">
        <v>150</v>
      </c>
      <c r="I314" s="16">
        <v>33.645963999999999</v>
      </c>
      <c r="J314" s="16">
        <v>-99.532944000000001</v>
      </c>
    </row>
    <row r="315" spans="1:10" s="17" customFormat="1" x14ac:dyDescent="0.25">
      <c r="A315" s="13">
        <v>59734</v>
      </c>
      <c r="B315" s="13" t="s">
        <v>760</v>
      </c>
      <c r="C315" s="13" t="s">
        <v>761</v>
      </c>
      <c r="D315" s="14">
        <v>59503</v>
      </c>
      <c r="E315" s="13" t="s">
        <v>684</v>
      </c>
      <c r="F315" s="13" t="s">
        <v>685</v>
      </c>
      <c r="G315" s="13" t="s">
        <v>299</v>
      </c>
      <c r="H315" s="15">
        <v>150</v>
      </c>
      <c r="I315" s="16">
        <v>34.432267000000003</v>
      </c>
      <c r="J315" s="16">
        <v>-101.237233</v>
      </c>
    </row>
    <row r="316" spans="1:10" s="9" customFormat="1" x14ac:dyDescent="0.25">
      <c r="A316" s="5">
        <v>59938</v>
      </c>
      <c r="B316" s="5" t="s">
        <v>763</v>
      </c>
      <c r="C316" s="5" t="s">
        <v>764</v>
      </c>
      <c r="D316" s="6">
        <v>59698</v>
      </c>
      <c r="E316" s="5" t="s">
        <v>765</v>
      </c>
      <c r="F316" s="5" t="s">
        <v>766</v>
      </c>
      <c r="G316" s="5" t="s">
        <v>31</v>
      </c>
      <c r="H316" s="7">
        <v>51</v>
      </c>
      <c r="I316" s="8">
        <v>29.550277999999999</v>
      </c>
      <c r="J316" s="8">
        <v>-96.537778000000003</v>
      </c>
    </row>
    <row r="317" spans="1:10" s="9" customFormat="1" x14ac:dyDescent="0.25">
      <c r="A317" s="5">
        <v>58710</v>
      </c>
      <c r="B317" s="5" t="s">
        <v>674</v>
      </c>
      <c r="C317" s="5" t="s">
        <v>675</v>
      </c>
      <c r="D317" s="6">
        <v>59745</v>
      </c>
      <c r="E317" s="5" t="s">
        <v>522</v>
      </c>
      <c r="F317" s="5" t="s">
        <v>306</v>
      </c>
      <c r="G317" s="5" t="s">
        <v>569</v>
      </c>
      <c r="H317" s="7">
        <v>30.2</v>
      </c>
      <c r="I317" s="8">
        <v>30.96</v>
      </c>
      <c r="J317" s="8">
        <v>-103.35</v>
      </c>
    </row>
    <row r="318" spans="1:10" s="29" customFormat="1" x14ac:dyDescent="0.25">
      <c r="A318" s="25">
        <v>60044</v>
      </c>
      <c r="B318" s="25" t="s">
        <v>774</v>
      </c>
      <c r="C318" s="25" t="s">
        <v>775</v>
      </c>
      <c r="D318" s="26">
        <v>59777</v>
      </c>
      <c r="E318" s="25" t="s">
        <v>580</v>
      </c>
      <c r="F318" s="25" t="s">
        <v>306</v>
      </c>
      <c r="G318" s="25" t="s">
        <v>569</v>
      </c>
      <c r="H318" s="27">
        <v>202</v>
      </c>
      <c r="I318" s="28">
        <v>30.575520000000001</v>
      </c>
      <c r="J318" s="28">
        <v>-102.551292</v>
      </c>
    </row>
    <row r="319" spans="1:10" s="17" customFormat="1" x14ac:dyDescent="0.25">
      <c r="A319" s="13">
        <v>60059</v>
      </c>
      <c r="B319" s="13" t="s">
        <v>776</v>
      </c>
      <c r="C319" s="13" t="s">
        <v>777</v>
      </c>
      <c r="D319" s="14">
        <v>59792</v>
      </c>
      <c r="E319" s="13" t="s">
        <v>726</v>
      </c>
      <c r="F319" s="13" t="s">
        <v>174</v>
      </c>
      <c r="G319" s="13" t="s">
        <v>299</v>
      </c>
      <c r="H319" s="15">
        <v>110</v>
      </c>
      <c r="I319" s="16">
        <v>26.411688999999999</v>
      </c>
      <c r="J319" s="16">
        <v>-98.571554000000006</v>
      </c>
    </row>
    <row r="320" spans="1:10" s="29" customFormat="1" x14ac:dyDescent="0.25">
      <c r="A320" s="25">
        <v>59621</v>
      </c>
      <c r="B320" s="25" t="s">
        <v>742</v>
      </c>
      <c r="C320" s="25" t="s">
        <v>743</v>
      </c>
      <c r="D320" s="26">
        <v>59871</v>
      </c>
      <c r="E320" s="25" t="s">
        <v>687</v>
      </c>
      <c r="F320" s="25" t="s">
        <v>688</v>
      </c>
      <c r="G320" s="25" t="s">
        <v>299</v>
      </c>
      <c r="H320" s="27">
        <v>299.7</v>
      </c>
      <c r="I320" s="28">
        <v>34.72</v>
      </c>
      <c r="J320" s="28">
        <v>-102.253333</v>
      </c>
    </row>
    <row r="321" spans="1:10" x14ac:dyDescent="0.25">
      <c r="A321" s="1">
        <v>52120</v>
      </c>
      <c r="B321" s="1" t="s">
        <v>272</v>
      </c>
      <c r="C321" s="1" t="s">
        <v>273</v>
      </c>
      <c r="D321" s="4">
        <v>59875</v>
      </c>
      <c r="E321" s="1" t="s">
        <v>274</v>
      </c>
      <c r="F321" s="1" t="s">
        <v>198</v>
      </c>
      <c r="G321" s="1" t="s">
        <v>31</v>
      </c>
      <c r="H321" s="3">
        <v>678.1</v>
      </c>
      <c r="I321" s="2">
        <v>28.991288999999998</v>
      </c>
      <c r="J321" s="2">
        <v>-95.407481000000004</v>
      </c>
    </row>
    <row r="322" spans="1:10" s="29" customFormat="1" x14ac:dyDescent="0.25">
      <c r="A322" s="25">
        <v>60104</v>
      </c>
      <c r="B322" s="25" t="s">
        <v>780</v>
      </c>
      <c r="C322" s="25" t="s">
        <v>780</v>
      </c>
      <c r="D322" s="26">
        <v>59882</v>
      </c>
      <c r="E322" s="25" t="s">
        <v>781</v>
      </c>
      <c r="F322" s="25" t="s">
        <v>30</v>
      </c>
      <c r="G322" s="25" t="s">
        <v>299</v>
      </c>
      <c r="H322" s="27">
        <v>249.7</v>
      </c>
      <c r="I322" s="28">
        <v>27.32</v>
      </c>
      <c r="J322" s="28">
        <v>-99</v>
      </c>
    </row>
    <row r="323" spans="1:10" x14ac:dyDescent="0.25">
      <c r="A323" s="1">
        <v>56432</v>
      </c>
      <c r="B323" s="1" t="s">
        <v>461</v>
      </c>
      <c r="C323" s="1" t="s">
        <v>462</v>
      </c>
      <c r="D323" s="4">
        <v>59883</v>
      </c>
      <c r="E323" s="1" t="s">
        <v>463</v>
      </c>
      <c r="F323" s="1" t="s">
        <v>464</v>
      </c>
      <c r="G323" s="1" t="s">
        <v>299</v>
      </c>
      <c r="H323" s="3">
        <v>161</v>
      </c>
      <c r="I323" s="2">
        <v>35.291944000000001</v>
      </c>
      <c r="J323" s="2">
        <v>-102.303056</v>
      </c>
    </row>
    <row r="324" spans="1:10" x14ac:dyDescent="0.25">
      <c r="A324" s="1">
        <v>56754</v>
      </c>
      <c r="B324" s="1" t="s">
        <v>505</v>
      </c>
      <c r="C324" s="1" t="s">
        <v>462</v>
      </c>
      <c r="D324" s="4">
        <v>59883</v>
      </c>
      <c r="E324" s="1" t="s">
        <v>506</v>
      </c>
      <c r="F324" s="1" t="s">
        <v>507</v>
      </c>
      <c r="G324" s="1" t="s">
        <v>299</v>
      </c>
      <c r="H324" s="3">
        <v>149.6</v>
      </c>
      <c r="I324" s="2">
        <v>31.951944000000001</v>
      </c>
      <c r="J324" s="2">
        <v>-100.791389</v>
      </c>
    </row>
    <row r="325" spans="1:10" x14ac:dyDescent="0.25">
      <c r="A325" s="1">
        <v>57260</v>
      </c>
      <c r="B325" s="1" t="s">
        <v>571</v>
      </c>
      <c r="C325" s="1" t="s">
        <v>462</v>
      </c>
      <c r="D325" s="4">
        <v>59883</v>
      </c>
      <c r="E325" s="1" t="s">
        <v>572</v>
      </c>
      <c r="F325" s="1" t="s">
        <v>30</v>
      </c>
      <c r="G325" s="1" t="s">
        <v>299</v>
      </c>
      <c r="H325" s="3">
        <v>150</v>
      </c>
      <c r="I325" s="2">
        <v>27.576111000000001</v>
      </c>
      <c r="J325" s="2">
        <v>-98.905277999999996</v>
      </c>
    </row>
    <row r="326" spans="1:10" s="29" customFormat="1" x14ac:dyDescent="0.25">
      <c r="A326" s="25">
        <v>59332</v>
      </c>
      <c r="B326" s="25" t="s">
        <v>729</v>
      </c>
      <c r="C326" s="25" t="s">
        <v>730</v>
      </c>
      <c r="D326" s="26">
        <v>59900</v>
      </c>
      <c r="E326" s="25" t="s">
        <v>731</v>
      </c>
      <c r="F326" s="25" t="s">
        <v>732</v>
      </c>
      <c r="G326" s="25" t="s">
        <v>299</v>
      </c>
      <c r="H326" s="27">
        <v>211.2</v>
      </c>
      <c r="I326" s="28">
        <v>32.700000000000003</v>
      </c>
      <c r="J326" s="28">
        <v>-101.741111</v>
      </c>
    </row>
    <row r="327" spans="1:10" s="9" customFormat="1" x14ac:dyDescent="0.25">
      <c r="A327" s="5">
        <v>60210</v>
      </c>
      <c r="B327" s="5" t="s">
        <v>786</v>
      </c>
      <c r="C327" s="5" t="s">
        <v>787</v>
      </c>
      <c r="D327" s="6">
        <v>59979</v>
      </c>
      <c r="E327" s="5" t="s">
        <v>500</v>
      </c>
      <c r="F327" s="5" t="s">
        <v>501</v>
      </c>
      <c r="G327" s="5" t="s">
        <v>299</v>
      </c>
      <c r="H327" s="7">
        <v>50.4</v>
      </c>
      <c r="I327" s="8">
        <v>34.060333</v>
      </c>
      <c r="J327" s="8">
        <v>-101.187628</v>
      </c>
    </row>
    <row r="328" spans="1:10" s="17" customFormat="1" x14ac:dyDescent="0.25">
      <c r="A328" s="13">
        <v>60217</v>
      </c>
      <c r="B328" s="13" t="s">
        <v>788</v>
      </c>
      <c r="C328" s="13" t="s">
        <v>789</v>
      </c>
      <c r="D328" s="14">
        <v>59999</v>
      </c>
      <c r="E328" s="13" t="s">
        <v>790</v>
      </c>
      <c r="F328" s="13" t="s">
        <v>791</v>
      </c>
      <c r="G328" s="13" t="s">
        <v>299</v>
      </c>
      <c r="H328" s="15">
        <v>149.30000000000001</v>
      </c>
      <c r="I328" s="16">
        <v>29.727530000000002</v>
      </c>
      <c r="J328" s="16">
        <v>-100.79431</v>
      </c>
    </row>
    <row r="329" spans="1:10" s="17" customFormat="1" x14ac:dyDescent="0.25">
      <c r="A329" s="13">
        <v>59245</v>
      </c>
      <c r="B329" s="13" t="s">
        <v>421</v>
      </c>
      <c r="C329" s="13" t="s">
        <v>723</v>
      </c>
      <c r="D329" s="14">
        <v>60042</v>
      </c>
      <c r="E329" s="13" t="s">
        <v>421</v>
      </c>
      <c r="F329" s="13" t="s">
        <v>422</v>
      </c>
      <c r="G329" s="13" t="s">
        <v>299</v>
      </c>
      <c r="H329" s="15">
        <v>155.4</v>
      </c>
      <c r="I329" s="16">
        <v>32.931944000000001</v>
      </c>
      <c r="J329" s="16">
        <v>-101.14361100000001</v>
      </c>
    </row>
    <row r="330" spans="1:10" x14ac:dyDescent="0.25">
      <c r="A330" s="1">
        <v>60264</v>
      </c>
      <c r="B330" s="1" t="s">
        <v>792</v>
      </c>
      <c r="C330" s="1" t="s">
        <v>793</v>
      </c>
      <c r="D330" s="4">
        <v>60048</v>
      </c>
      <c r="E330" s="1" t="s">
        <v>792</v>
      </c>
      <c r="F330" s="1" t="s">
        <v>250</v>
      </c>
      <c r="G330" s="1" t="s">
        <v>31</v>
      </c>
      <c r="H330" s="3">
        <v>427.2</v>
      </c>
      <c r="I330" s="2">
        <v>29.492329999999999</v>
      </c>
      <c r="J330" s="2">
        <v>-94.984830000000002</v>
      </c>
    </row>
    <row r="331" spans="1:10" s="29" customFormat="1" x14ac:dyDescent="0.25">
      <c r="A331" s="25">
        <v>60338</v>
      </c>
      <c r="B331" s="25" t="s">
        <v>794</v>
      </c>
      <c r="C331" s="25" t="s">
        <v>795</v>
      </c>
      <c r="D331" s="26">
        <v>60128</v>
      </c>
      <c r="E331" s="25" t="s">
        <v>10</v>
      </c>
      <c r="F331" s="25" t="s">
        <v>12</v>
      </c>
      <c r="G331" s="25" t="s">
        <v>299</v>
      </c>
      <c r="H331" s="27">
        <v>230</v>
      </c>
      <c r="I331" s="28">
        <v>34.102943000000003</v>
      </c>
      <c r="J331" s="28">
        <v>-99.118746000000002</v>
      </c>
    </row>
    <row r="332" spans="1:10" s="29" customFormat="1" x14ac:dyDescent="0.25">
      <c r="A332" s="25">
        <v>60339</v>
      </c>
      <c r="B332" s="25" t="s">
        <v>796</v>
      </c>
      <c r="C332" s="25" t="s">
        <v>797</v>
      </c>
      <c r="D332" s="26">
        <v>60129</v>
      </c>
      <c r="E332" s="25" t="s">
        <v>798</v>
      </c>
      <c r="F332" s="25" t="s">
        <v>718</v>
      </c>
      <c r="G332" s="25" t="s">
        <v>299</v>
      </c>
      <c r="H332" s="27">
        <v>230</v>
      </c>
      <c r="I332" s="28">
        <v>33.35</v>
      </c>
      <c r="J332" s="28">
        <v>-99.54</v>
      </c>
    </row>
    <row r="333" spans="1:10" s="17" customFormat="1" x14ac:dyDescent="0.25">
      <c r="A333" s="13">
        <v>60366</v>
      </c>
      <c r="B333" s="13" t="s">
        <v>799</v>
      </c>
      <c r="C333" s="13" t="s">
        <v>800</v>
      </c>
      <c r="D333" s="14">
        <v>60155</v>
      </c>
      <c r="E333" s="13" t="s">
        <v>500</v>
      </c>
      <c r="F333" s="13" t="s">
        <v>501</v>
      </c>
      <c r="G333" s="13" t="s">
        <v>299</v>
      </c>
      <c r="H333" s="15">
        <v>151.19999999999999</v>
      </c>
      <c r="I333" s="16">
        <v>34.060333</v>
      </c>
      <c r="J333" s="16">
        <v>-101.187628</v>
      </c>
    </row>
    <row r="334" spans="1:10" s="9" customFormat="1" x14ac:dyDescent="0.25">
      <c r="A334" s="5">
        <v>60427</v>
      </c>
      <c r="B334" s="5" t="s">
        <v>805</v>
      </c>
      <c r="C334" s="5" t="s">
        <v>806</v>
      </c>
      <c r="D334" s="6">
        <v>60228</v>
      </c>
      <c r="E334" s="5" t="s">
        <v>807</v>
      </c>
      <c r="F334" s="5" t="s">
        <v>24</v>
      </c>
      <c r="G334" s="5" t="s">
        <v>569</v>
      </c>
      <c r="H334" s="7">
        <v>2</v>
      </c>
      <c r="I334" s="8">
        <v>33.270600000000002</v>
      </c>
      <c r="J334" s="8">
        <v>-96.979168000000001</v>
      </c>
    </row>
    <row r="335" spans="1:10" s="17" customFormat="1" x14ac:dyDescent="0.25">
      <c r="A335" s="13">
        <v>60468</v>
      </c>
      <c r="B335" s="13" t="s">
        <v>812</v>
      </c>
      <c r="C335" s="13" t="s">
        <v>813</v>
      </c>
      <c r="D335" s="14">
        <v>60252</v>
      </c>
      <c r="E335" s="13" t="s">
        <v>51</v>
      </c>
      <c r="F335" s="13" t="s">
        <v>52</v>
      </c>
      <c r="G335" s="13" t="s">
        <v>31</v>
      </c>
      <c r="H335" s="15">
        <v>121.5</v>
      </c>
      <c r="I335" s="16">
        <v>29.647266999999999</v>
      </c>
      <c r="J335" s="16">
        <v>-95.451515999999998</v>
      </c>
    </row>
    <row r="336" spans="1:10" s="29" customFormat="1" x14ac:dyDescent="0.25">
      <c r="A336" s="25">
        <v>60645</v>
      </c>
      <c r="B336" s="25" t="s">
        <v>822</v>
      </c>
      <c r="C336" s="25" t="s">
        <v>822</v>
      </c>
      <c r="D336" s="26">
        <v>60384</v>
      </c>
      <c r="E336" s="25" t="s">
        <v>823</v>
      </c>
      <c r="F336" s="25" t="s">
        <v>30</v>
      </c>
      <c r="G336" s="25" t="s">
        <v>299</v>
      </c>
      <c r="H336" s="27">
        <v>200</v>
      </c>
      <c r="I336" s="28">
        <v>27.44</v>
      </c>
      <c r="J336" s="28">
        <v>-98.91</v>
      </c>
    </row>
    <row r="337" spans="1:10" s="9" customFormat="1" x14ac:dyDescent="0.25">
      <c r="A337" s="5">
        <v>60649</v>
      </c>
      <c r="B337" s="5" t="s">
        <v>824</v>
      </c>
      <c r="C337" s="5" t="s">
        <v>824</v>
      </c>
      <c r="D337" s="6">
        <v>60389</v>
      </c>
      <c r="E337" s="5" t="s">
        <v>825</v>
      </c>
      <c r="F337" s="5" t="s">
        <v>631</v>
      </c>
      <c r="G337" s="5" t="s">
        <v>820</v>
      </c>
      <c r="H337" s="7">
        <v>9.9</v>
      </c>
      <c r="I337" s="8">
        <v>30.587827999999998</v>
      </c>
      <c r="J337" s="8">
        <v>-97.687022999999996</v>
      </c>
    </row>
    <row r="338" spans="1:10" s="9" customFormat="1" x14ac:dyDescent="0.25">
      <c r="A338" s="5">
        <v>60774</v>
      </c>
      <c r="B338" s="5" t="s">
        <v>831</v>
      </c>
      <c r="C338" s="5" t="s">
        <v>832</v>
      </c>
      <c r="D338" s="6">
        <v>60400</v>
      </c>
      <c r="E338" s="5" t="s">
        <v>833</v>
      </c>
      <c r="F338" s="5" t="s">
        <v>622</v>
      </c>
      <c r="G338" s="5" t="s">
        <v>569</v>
      </c>
      <c r="H338" s="7">
        <v>15.4</v>
      </c>
      <c r="I338" s="8">
        <v>31.114982999999999</v>
      </c>
      <c r="J338" s="8">
        <v>-97.845111000000003</v>
      </c>
    </row>
    <row r="339" spans="1:10" s="9" customFormat="1" x14ac:dyDescent="0.25">
      <c r="A339" s="5">
        <v>60690</v>
      </c>
      <c r="B339" s="5" t="s">
        <v>827</v>
      </c>
      <c r="C339" s="5" t="s">
        <v>827</v>
      </c>
      <c r="D339" s="6">
        <v>60409</v>
      </c>
      <c r="E339" s="5" t="s">
        <v>656</v>
      </c>
      <c r="F339" s="5" t="s">
        <v>12</v>
      </c>
      <c r="G339" s="5" t="s">
        <v>820</v>
      </c>
      <c r="H339" s="7">
        <v>30</v>
      </c>
      <c r="I339" s="8">
        <v>34.298999999999999</v>
      </c>
      <c r="J339" s="8">
        <v>-99.399000000000001</v>
      </c>
    </row>
    <row r="340" spans="1:10" s="17" customFormat="1" x14ac:dyDescent="0.25">
      <c r="A340" s="13">
        <v>60743</v>
      </c>
      <c r="B340" s="13" t="s">
        <v>828</v>
      </c>
      <c r="C340" s="13" t="s">
        <v>828</v>
      </c>
      <c r="D340" s="14">
        <v>60443</v>
      </c>
      <c r="E340" s="13" t="s">
        <v>829</v>
      </c>
      <c r="F340" s="13" t="s">
        <v>830</v>
      </c>
      <c r="G340" s="13" t="s">
        <v>299</v>
      </c>
      <c r="H340" s="15">
        <v>160</v>
      </c>
      <c r="I340" s="16">
        <v>31.360330999999999</v>
      </c>
      <c r="J340" s="16">
        <v>-99.551355999999998</v>
      </c>
    </row>
    <row r="341" spans="1:10" x14ac:dyDescent="0.25">
      <c r="A341" s="1">
        <v>58681</v>
      </c>
      <c r="B341" s="1" t="s">
        <v>672</v>
      </c>
      <c r="C341" s="1" t="s">
        <v>673</v>
      </c>
      <c r="D341" s="4">
        <v>60453</v>
      </c>
      <c r="E341" s="1" t="s">
        <v>491</v>
      </c>
      <c r="F341" s="1" t="s">
        <v>399</v>
      </c>
      <c r="G341" s="1" t="s">
        <v>299</v>
      </c>
      <c r="H341" s="3">
        <v>150</v>
      </c>
      <c r="I341" s="2">
        <v>35.205278</v>
      </c>
      <c r="J341" s="2">
        <v>-101.434167</v>
      </c>
    </row>
    <row r="342" spans="1:10" x14ac:dyDescent="0.25">
      <c r="A342" s="1">
        <v>60087</v>
      </c>
      <c r="B342" s="1" t="s">
        <v>778</v>
      </c>
      <c r="C342" s="1" t="s">
        <v>673</v>
      </c>
      <c r="D342" s="4">
        <v>60453</v>
      </c>
      <c r="E342" s="1" t="s">
        <v>779</v>
      </c>
      <c r="F342" s="1" t="s">
        <v>501</v>
      </c>
      <c r="G342" s="1" t="s">
        <v>299</v>
      </c>
      <c r="H342" s="3">
        <v>300</v>
      </c>
      <c r="I342" s="2">
        <v>34.196961999999999</v>
      </c>
      <c r="J342" s="2">
        <v>-101.381494</v>
      </c>
    </row>
    <row r="343" spans="1:10" s="9" customFormat="1" x14ac:dyDescent="0.25">
      <c r="A343" s="5">
        <v>60789</v>
      </c>
      <c r="B343" s="5" t="s">
        <v>834</v>
      </c>
      <c r="C343" s="5" t="s">
        <v>835</v>
      </c>
      <c r="D343" s="6">
        <v>60476</v>
      </c>
      <c r="E343" s="5" t="s">
        <v>506</v>
      </c>
      <c r="F343" s="5" t="s">
        <v>507</v>
      </c>
      <c r="G343" s="5" t="s">
        <v>569</v>
      </c>
      <c r="H343" s="7">
        <v>30</v>
      </c>
      <c r="I343" s="8">
        <v>31.87</v>
      </c>
      <c r="J343" s="8">
        <v>-100.828</v>
      </c>
    </row>
    <row r="344" spans="1:10" x14ac:dyDescent="0.25">
      <c r="A344" s="1">
        <v>55097</v>
      </c>
      <c r="B344" s="1" t="s">
        <v>329</v>
      </c>
      <c r="C344" s="1" t="s">
        <v>330</v>
      </c>
      <c r="D344" s="4">
        <v>60477</v>
      </c>
      <c r="E344" s="1" t="s">
        <v>232</v>
      </c>
      <c r="F344" s="1" t="s">
        <v>233</v>
      </c>
      <c r="G344" s="1" t="s">
        <v>31</v>
      </c>
      <c r="H344" s="3">
        <v>1112.5999999999999</v>
      </c>
      <c r="I344" s="2">
        <v>33.630800000000001</v>
      </c>
      <c r="J344" s="2">
        <v>-95.59</v>
      </c>
    </row>
    <row r="345" spans="1:10" x14ac:dyDescent="0.25">
      <c r="A345" s="1">
        <v>55215</v>
      </c>
      <c r="B345" s="1" t="s">
        <v>358</v>
      </c>
      <c r="C345" s="1" t="s">
        <v>330</v>
      </c>
      <c r="D345" s="4">
        <v>60477</v>
      </c>
      <c r="E345" s="1" t="s">
        <v>359</v>
      </c>
      <c r="F345" s="1" t="s">
        <v>360</v>
      </c>
      <c r="G345" s="1" t="s">
        <v>31</v>
      </c>
      <c r="H345" s="3">
        <v>1152.8</v>
      </c>
      <c r="I345" s="2">
        <v>31.840299999999999</v>
      </c>
      <c r="J345" s="2">
        <v>-102.32640000000001</v>
      </c>
    </row>
    <row r="346" spans="1:10" x14ac:dyDescent="0.25">
      <c r="A346" s="1">
        <v>55480</v>
      </c>
      <c r="B346" s="1" t="s">
        <v>389</v>
      </c>
      <c r="C346" s="1" t="s">
        <v>330</v>
      </c>
      <c r="D346" s="4">
        <v>60477</v>
      </c>
      <c r="E346" s="1" t="s">
        <v>390</v>
      </c>
      <c r="F346" s="1" t="s">
        <v>391</v>
      </c>
      <c r="G346" s="1" t="s">
        <v>31</v>
      </c>
      <c r="H346" s="3">
        <v>1894.2</v>
      </c>
      <c r="I346" s="2">
        <v>32.756300000000003</v>
      </c>
      <c r="J346" s="2">
        <v>-96.491600000000005</v>
      </c>
    </row>
    <row r="347" spans="1:10" s="9" customFormat="1" x14ac:dyDescent="0.25">
      <c r="A347" s="5">
        <v>61205</v>
      </c>
      <c r="B347" s="5" t="s">
        <v>852</v>
      </c>
      <c r="C347" s="5" t="s">
        <v>853</v>
      </c>
      <c r="D347" s="6">
        <v>60520</v>
      </c>
      <c r="E347" s="5" t="s">
        <v>854</v>
      </c>
      <c r="F347" s="5" t="s">
        <v>855</v>
      </c>
      <c r="G347" s="5" t="s">
        <v>569</v>
      </c>
      <c r="H347" s="7">
        <v>1.5</v>
      </c>
      <c r="I347" s="8">
        <v>29.681031999999998</v>
      </c>
      <c r="J347" s="8">
        <v>-99.762212000000005</v>
      </c>
    </row>
    <row r="348" spans="1:10" s="9" customFormat="1" x14ac:dyDescent="0.25">
      <c r="A348" s="5">
        <v>54364</v>
      </c>
      <c r="B348" s="5" t="s">
        <v>287</v>
      </c>
      <c r="C348" s="5" t="s">
        <v>288</v>
      </c>
      <c r="D348" s="6">
        <v>60538</v>
      </c>
      <c r="E348" s="5" t="s">
        <v>239</v>
      </c>
      <c r="F348" s="5" t="s">
        <v>240</v>
      </c>
      <c r="G348" s="5" t="s">
        <v>203</v>
      </c>
      <c r="H348" s="7">
        <v>4.9000000000000004</v>
      </c>
      <c r="I348" s="8">
        <v>34.003489000000002</v>
      </c>
      <c r="J348" s="8">
        <v>-98.553539000000001</v>
      </c>
    </row>
    <row r="349" spans="1:10" s="29" customFormat="1" x14ac:dyDescent="0.25">
      <c r="A349" s="25">
        <v>60901</v>
      </c>
      <c r="B349" s="25" t="s">
        <v>836</v>
      </c>
      <c r="C349" s="25" t="s">
        <v>837</v>
      </c>
      <c r="D349" s="26">
        <v>60542</v>
      </c>
      <c r="E349" s="25" t="s">
        <v>798</v>
      </c>
      <c r="F349" s="25" t="s">
        <v>718</v>
      </c>
      <c r="G349" s="25" t="s">
        <v>299</v>
      </c>
      <c r="H349" s="27">
        <v>250</v>
      </c>
      <c r="I349" s="28">
        <v>33.345365999999999</v>
      </c>
      <c r="J349" s="28">
        <v>-99.624257</v>
      </c>
    </row>
    <row r="350" spans="1:10" s="17" customFormat="1" x14ac:dyDescent="0.25">
      <c r="A350" s="13">
        <v>60983</v>
      </c>
      <c r="B350" s="13" t="s">
        <v>839</v>
      </c>
      <c r="C350" s="13" t="s">
        <v>840</v>
      </c>
      <c r="D350" s="14">
        <v>60617</v>
      </c>
      <c r="E350" s="13" t="s">
        <v>841</v>
      </c>
      <c r="F350" s="13" t="s">
        <v>512</v>
      </c>
      <c r="G350" s="13" t="s">
        <v>299</v>
      </c>
      <c r="H350" s="15">
        <v>100.5</v>
      </c>
      <c r="I350" s="16">
        <v>32.371305999999997</v>
      </c>
      <c r="J350" s="16">
        <v>-98.377388999999994</v>
      </c>
    </row>
    <row r="351" spans="1:10" s="9" customFormat="1" x14ac:dyDescent="0.25">
      <c r="A351" s="5">
        <v>60989</v>
      </c>
      <c r="B351" s="5" t="s">
        <v>845</v>
      </c>
      <c r="C351" s="5" t="s">
        <v>846</v>
      </c>
      <c r="D351" s="6">
        <v>60636</v>
      </c>
      <c r="E351" s="5" t="s">
        <v>847</v>
      </c>
      <c r="F351" s="5" t="s">
        <v>848</v>
      </c>
      <c r="G351" s="5" t="s">
        <v>569</v>
      </c>
      <c r="H351" s="7">
        <v>50</v>
      </c>
      <c r="I351" s="8">
        <v>30.455120000000001</v>
      </c>
      <c r="J351" s="8">
        <v>-103.4747</v>
      </c>
    </row>
    <row r="352" spans="1:10" x14ac:dyDescent="0.25">
      <c r="A352" s="1">
        <v>3443</v>
      </c>
      <c r="B352" s="1" t="s">
        <v>35</v>
      </c>
      <c r="C352" s="1" t="s">
        <v>36</v>
      </c>
      <c r="D352" s="4">
        <v>60638</v>
      </c>
      <c r="E352" s="1" t="s">
        <v>35</v>
      </c>
      <c r="F352" s="1" t="s">
        <v>35</v>
      </c>
      <c r="G352" s="1" t="s">
        <v>31</v>
      </c>
      <c r="H352" s="3">
        <v>376.9</v>
      </c>
      <c r="I352" s="2">
        <v>28.7883</v>
      </c>
      <c r="J352" s="2">
        <v>-97.01</v>
      </c>
    </row>
    <row r="353" spans="1:10" s="29" customFormat="1" x14ac:dyDescent="0.25">
      <c r="A353" s="25">
        <v>61212</v>
      </c>
      <c r="B353" s="25" t="s">
        <v>856</v>
      </c>
      <c r="C353" s="25" t="s">
        <v>857</v>
      </c>
      <c r="D353" s="26">
        <v>60844</v>
      </c>
      <c r="E353" s="25" t="s">
        <v>858</v>
      </c>
      <c r="F353" s="25" t="s">
        <v>653</v>
      </c>
      <c r="G353" s="25" t="s">
        <v>299</v>
      </c>
      <c r="H353" s="27">
        <v>200</v>
      </c>
      <c r="I353" s="28">
        <v>31.684511000000001</v>
      </c>
      <c r="J353" s="28">
        <v>-98.603358</v>
      </c>
    </row>
    <row r="354" spans="1:10" s="9" customFormat="1" x14ac:dyDescent="0.25">
      <c r="A354" s="5">
        <v>61355</v>
      </c>
      <c r="B354" s="5" t="s">
        <v>866</v>
      </c>
      <c r="C354" s="5" t="s">
        <v>867</v>
      </c>
      <c r="D354" s="6">
        <v>60995</v>
      </c>
      <c r="E354" s="5" t="s">
        <v>65</v>
      </c>
      <c r="F354" s="5" t="s">
        <v>66</v>
      </c>
      <c r="G354" s="5" t="s">
        <v>21</v>
      </c>
      <c r="H354" s="7">
        <v>1.3</v>
      </c>
      <c r="I354" s="8">
        <v>32.639068999999999</v>
      </c>
      <c r="J354" s="8">
        <v>-97.242906000000005</v>
      </c>
    </row>
    <row r="355" spans="1:10" x14ac:dyDescent="0.25">
      <c r="A355" s="1">
        <v>61402</v>
      </c>
      <c r="B355" s="1" t="s">
        <v>874</v>
      </c>
      <c r="C355" s="1" t="s">
        <v>875</v>
      </c>
      <c r="D355" s="4">
        <v>61037</v>
      </c>
      <c r="E355" s="1" t="s">
        <v>876</v>
      </c>
      <c r="F355" s="1" t="s">
        <v>877</v>
      </c>
      <c r="G355" s="1" t="s">
        <v>299</v>
      </c>
      <c r="H355" s="3">
        <v>352.8</v>
      </c>
      <c r="I355" s="2">
        <v>33.915315</v>
      </c>
      <c r="J355" s="2">
        <v>-99.740278000000004</v>
      </c>
    </row>
    <row r="356" spans="1:10" s="29" customFormat="1" x14ac:dyDescent="0.25">
      <c r="A356" s="25">
        <v>61417</v>
      </c>
      <c r="B356" s="25" t="s">
        <v>882</v>
      </c>
      <c r="C356" s="25" t="s">
        <v>883</v>
      </c>
      <c r="D356" s="26">
        <v>61054</v>
      </c>
      <c r="E356" s="25" t="s">
        <v>421</v>
      </c>
      <c r="F356" s="25" t="s">
        <v>467</v>
      </c>
      <c r="G356" s="25" t="s">
        <v>299</v>
      </c>
      <c r="H356" s="27">
        <v>158</v>
      </c>
      <c r="I356" s="28">
        <v>32.875073</v>
      </c>
      <c r="J356" s="28">
        <v>-101.208955</v>
      </c>
    </row>
    <row r="357" spans="1:10" s="17" customFormat="1" x14ac:dyDescent="0.25">
      <c r="A357" s="13">
        <v>61370</v>
      </c>
      <c r="B357" s="13" t="s">
        <v>871</v>
      </c>
      <c r="C357" s="13" t="s">
        <v>872</v>
      </c>
      <c r="D357" s="14">
        <v>61060</v>
      </c>
      <c r="E357" s="13" t="s">
        <v>873</v>
      </c>
      <c r="F357" s="13" t="s">
        <v>178</v>
      </c>
      <c r="G357" s="13" t="s">
        <v>569</v>
      </c>
      <c r="H357" s="15">
        <v>5</v>
      </c>
      <c r="I357" s="16">
        <v>32.078679999999999</v>
      </c>
      <c r="J357" s="16">
        <v>-97.768463999999994</v>
      </c>
    </row>
    <row r="358" spans="1:10" s="17" customFormat="1" x14ac:dyDescent="0.25">
      <c r="A358" s="13">
        <v>61409</v>
      </c>
      <c r="B358" s="13" t="s">
        <v>878</v>
      </c>
      <c r="C358" s="13" t="s">
        <v>872</v>
      </c>
      <c r="D358" s="14">
        <v>61060</v>
      </c>
      <c r="E358" s="13" t="s">
        <v>625</v>
      </c>
      <c r="F358" s="13" t="s">
        <v>181</v>
      </c>
      <c r="G358" s="13" t="s">
        <v>569</v>
      </c>
      <c r="H358" s="15">
        <v>5.3</v>
      </c>
      <c r="I358" s="16">
        <v>33.614435999999998</v>
      </c>
      <c r="J358" s="16">
        <v>-96.690448000000004</v>
      </c>
    </row>
    <row r="359" spans="1:10" s="17" customFormat="1" x14ac:dyDescent="0.25">
      <c r="A359" s="13">
        <v>61410</v>
      </c>
      <c r="B359" s="13" t="s">
        <v>879</v>
      </c>
      <c r="C359" s="13" t="s">
        <v>872</v>
      </c>
      <c r="D359" s="14">
        <v>61060</v>
      </c>
      <c r="E359" s="13" t="s">
        <v>880</v>
      </c>
      <c r="F359" s="13" t="s">
        <v>181</v>
      </c>
      <c r="G359" s="13" t="s">
        <v>569</v>
      </c>
      <c r="H359" s="15">
        <v>5</v>
      </c>
      <c r="I359" s="16">
        <v>33.616526</v>
      </c>
      <c r="J359" s="16">
        <v>-96.868720999999994</v>
      </c>
    </row>
    <row r="360" spans="1:10" s="17" customFormat="1" x14ac:dyDescent="0.25">
      <c r="A360" s="13">
        <v>61411</v>
      </c>
      <c r="B360" s="13" t="s">
        <v>881</v>
      </c>
      <c r="C360" s="13" t="s">
        <v>872</v>
      </c>
      <c r="D360" s="14">
        <v>61060</v>
      </c>
      <c r="E360" s="13" t="s">
        <v>880</v>
      </c>
      <c r="F360" s="13" t="s">
        <v>181</v>
      </c>
      <c r="G360" s="13" t="s">
        <v>569</v>
      </c>
      <c r="H360" s="15">
        <v>5</v>
      </c>
      <c r="I360" s="16">
        <v>33.624853000000002</v>
      </c>
      <c r="J360" s="16">
        <v>-96.867474000000001</v>
      </c>
    </row>
    <row r="361" spans="1:10" s="17" customFormat="1" x14ac:dyDescent="0.25">
      <c r="A361" s="13">
        <v>61513</v>
      </c>
      <c r="B361" s="13" t="s">
        <v>886</v>
      </c>
      <c r="C361" s="13" t="s">
        <v>872</v>
      </c>
      <c r="D361" s="14">
        <v>61060</v>
      </c>
      <c r="E361" s="13" t="s">
        <v>887</v>
      </c>
      <c r="F361" s="13" t="s">
        <v>14</v>
      </c>
      <c r="G361" s="13" t="s">
        <v>569</v>
      </c>
      <c r="H361" s="15">
        <v>5.3</v>
      </c>
      <c r="I361" s="16">
        <v>31.286739000000001</v>
      </c>
      <c r="J361" s="16">
        <v>-96.877205000000004</v>
      </c>
    </row>
    <row r="362" spans="1:10" s="17" customFormat="1" x14ac:dyDescent="0.25">
      <c r="A362" s="13">
        <v>61514</v>
      </c>
      <c r="B362" s="13" t="s">
        <v>888</v>
      </c>
      <c r="C362" s="13" t="s">
        <v>872</v>
      </c>
      <c r="D362" s="14">
        <v>61060</v>
      </c>
      <c r="E362" s="13" t="s">
        <v>889</v>
      </c>
      <c r="F362" s="13" t="s">
        <v>646</v>
      </c>
      <c r="G362" s="13" t="s">
        <v>569</v>
      </c>
      <c r="H362" s="15">
        <v>5.2</v>
      </c>
      <c r="I362" s="16">
        <v>33.656072000000002</v>
      </c>
      <c r="J362" s="16">
        <v>-97.148568999999995</v>
      </c>
    </row>
    <row r="363" spans="1:10" s="17" customFormat="1" x14ac:dyDescent="0.25">
      <c r="A363" s="13">
        <v>61524</v>
      </c>
      <c r="B363" s="13" t="s">
        <v>890</v>
      </c>
      <c r="C363" s="13" t="s">
        <v>872</v>
      </c>
      <c r="D363" s="14">
        <v>61060</v>
      </c>
      <c r="E363" s="13" t="s">
        <v>891</v>
      </c>
      <c r="F363" s="13" t="s">
        <v>152</v>
      </c>
      <c r="G363" s="13" t="s">
        <v>569</v>
      </c>
      <c r="H363" s="15">
        <v>10</v>
      </c>
      <c r="I363" s="16">
        <v>33.498185999999997</v>
      </c>
      <c r="J363" s="16">
        <v>-96.378894000000003</v>
      </c>
    </row>
    <row r="364" spans="1:10" s="17" customFormat="1" x14ac:dyDescent="0.25">
      <c r="A364" s="13">
        <v>61532</v>
      </c>
      <c r="B364" s="13" t="s">
        <v>892</v>
      </c>
      <c r="C364" s="13" t="s">
        <v>872</v>
      </c>
      <c r="D364" s="14">
        <v>61060</v>
      </c>
      <c r="E364" s="13" t="s">
        <v>134</v>
      </c>
      <c r="F364" s="13" t="s">
        <v>135</v>
      </c>
      <c r="G364" s="13" t="s">
        <v>569</v>
      </c>
      <c r="H364" s="15">
        <v>10</v>
      </c>
      <c r="I364" s="16">
        <v>33.161140000000003</v>
      </c>
      <c r="J364" s="16">
        <v>-96.239739</v>
      </c>
    </row>
    <row r="365" spans="1:10" s="17" customFormat="1" x14ac:dyDescent="0.25">
      <c r="A365" s="13">
        <v>61625</v>
      </c>
      <c r="B365" s="13" t="s">
        <v>893</v>
      </c>
      <c r="C365" s="13" t="s">
        <v>872</v>
      </c>
      <c r="D365" s="14">
        <v>61060</v>
      </c>
      <c r="E365" s="13" t="s">
        <v>625</v>
      </c>
      <c r="F365" s="13" t="s">
        <v>181</v>
      </c>
      <c r="G365" s="13" t="s">
        <v>569</v>
      </c>
      <c r="H365" s="15">
        <v>5</v>
      </c>
      <c r="I365" s="16">
        <v>33.619</v>
      </c>
      <c r="J365" s="16">
        <v>-96.626999999999995</v>
      </c>
    </row>
    <row r="366" spans="1:10" s="17" customFormat="1" x14ac:dyDescent="0.25">
      <c r="A366" s="13">
        <v>61810</v>
      </c>
      <c r="B366" s="13" t="s">
        <v>907</v>
      </c>
      <c r="C366" s="13" t="s">
        <v>872</v>
      </c>
      <c r="D366" s="14">
        <v>61060</v>
      </c>
      <c r="E366" s="13" t="s">
        <v>908</v>
      </c>
      <c r="F366" s="13" t="s">
        <v>233</v>
      </c>
      <c r="G366" s="13" t="s">
        <v>569</v>
      </c>
      <c r="H366" s="15">
        <v>10</v>
      </c>
      <c r="I366" s="16">
        <v>33.632910000000003</v>
      </c>
      <c r="J366" s="16">
        <v>-95.390709999999999</v>
      </c>
    </row>
    <row r="367" spans="1:10" s="17" customFormat="1" x14ac:dyDescent="0.25">
      <c r="A367" s="13">
        <v>61867</v>
      </c>
      <c r="B367" s="13" t="s">
        <v>911</v>
      </c>
      <c r="C367" s="13" t="s">
        <v>872</v>
      </c>
      <c r="D367" s="14">
        <v>61060</v>
      </c>
      <c r="E367" s="13" t="s">
        <v>912</v>
      </c>
      <c r="F367" s="13" t="s">
        <v>81</v>
      </c>
      <c r="G367" s="13" t="s">
        <v>569</v>
      </c>
      <c r="H367" s="15">
        <v>10</v>
      </c>
      <c r="I367" s="16">
        <v>29.631323999999999</v>
      </c>
      <c r="J367" s="16">
        <v>-96.076893999999996</v>
      </c>
    </row>
    <row r="368" spans="1:10" s="17" customFormat="1" x14ac:dyDescent="0.25">
      <c r="A368" s="13">
        <v>61868</v>
      </c>
      <c r="B368" s="13" t="s">
        <v>913</v>
      </c>
      <c r="C368" s="13" t="s">
        <v>872</v>
      </c>
      <c r="D368" s="14">
        <v>61060</v>
      </c>
      <c r="E368" s="13" t="s">
        <v>914</v>
      </c>
      <c r="F368" s="13" t="s">
        <v>56</v>
      </c>
      <c r="G368" s="13" t="s">
        <v>569</v>
      </c>
      <c r="H368" s="15">
        <v>10</v>
      </c>
      <c r="I368" s="16">
        <v>29.537482000000001</v>
      </c>
      <c r="J368" s="16">
        <v>-95.969548000000003</v>
      </c>
    </row>
    <row r="369" spans="1:10" s="17" customFormat="1" x14ac:dyDescent="0.25">
      <c r="A369" s="13">
        <v>61871</v>
      </c>
      <c r="B369" s="13" t="s">
        <v>915</v>
      </c>
      <c r="C369" s="13" t="s">
        <v>872</v>
      </c>
      <c r="D369" s="14">
        <v>61060</v>
      </c>
      <c r="E369" s="13" t="s">
        <v>134</v>
      </c>
      <c r="F369" s="13" t="s">
        <v>135</v>
      </c>
      <c r="G369" s="13" t="s">
        <v>569</v>
      </c>
      <c r="H369" s="15">
        <v>10</v>
      </c>
      <c r="I369" s="16">
        <v>33.166173000000001</v>
      </c>
      <c r="J369" s="16">
        <v>-96.172617000000002</v>
      </c>
    </row>
    <row r="370" spans="1:10" s="17" customFormat="1" x14ac:dyDescent="0.25">
      <c r="A370" s="13">
        <v>61872</v>
      </c>
      <c r="B370" s="13" t="s">
        <v>916</v>
      </c>
      <c r="C370" s="13" t="s">
        <v>872</v>
      </c>
      <c r="D370" s="14">
        <v>61060</v>
      </c>
      <c r="E370" s="13" t="s">
        <v>917</v>
      </c>
      <c r="F370" s="13" t="s">
        <v>918</v>
      </c>
      <c r="G370" s="13" t="s">
        <v>569</v>
      </c>
      <c r="H370" s="15">
        <v>7.5</v>
      </c>
      <c r="I370" s="16">
        <v>30.872228</v>
      </c>
      <c r="J370" s="16">
        <v>-99.537261000000001</v>
      </c>
    </row>
    <row r="371" spans="1:10" s="17" customFormat="1" x14ac:dyDescent="0.25">
      <c r="A371" s="13">
        <v>61873</v>
      </c>
      <c r="B371" s="13" t="s">
        <v>919</v>
      </c>
      <c r="C371" s="13" t="s">
        <v>872</v>
      </c>
      <c r="D371" s="14">
        <v>61060</v>
      </c>
      <c r="E371" s="13" t="s">
        <v>920</v>
      </c>
      <c r="F371" s="13" t="s">
        <v>178</v>
      </c>
      <c r="G371" s="13" t="s">
        <v>569</v>
      </c>
      <c r="H371" s="15">
        <v>5</v>
      </c>
      <c r="I371" s="16">
        <v>31.933841000000001</v>
      </c>
      <c r="J371" s="16">
        <v>-97.653746999999996</v>
      </c>
    </row>
    <row r="372" spans="1:10" s="17" customFormat="1" x14ac:dyDescent="0.25">
      <c r="A372" s="13">
        <v>61874</v>
      </c>
      <c r="B372" s="13" t="s">
        <v>921</v>
      </c>
      <c r="C372" s="13" t="s">
        <v>872</v>
      </c>
      <c r="D372" s="14">
        <v>61060</v>
      </c>
      <c r="E372" s="13" t="s">
        <v>922</v>
      </c>
      <c r="F372" s="13" t="s">
        <v>484</v>
      </c>
      <c r="G372" s="13" t="s">
        <v>569</v>
      </c>
      <c r="H372" s="15">
        <v>10</v>
      </c>
      <c r="I372" s="16">
        <v>31.291150999999999</v>
      </c>
      <c r="J372" s="16">
        <v>-97.260738000000003</v>
      </c>
    </row>
    <row r="373" spans="1:10" s="17" customFormat="1" x14ac:dyDescent="0.25">
      <c r="A373" s="13">
        <v>61875</v>
      </c>
      <c r="B373" s="13" t="s">
        <v>923</v>
      </c>
      <c r="C373" s="13" t="s">
        <v>872</v>
      </c>
      <c r="D373" s="14">
        <v>61060</v>
      </c>
      <c r="E373" s="13" t="s">
        <v>243</v>
      </c>
      <c r="F373" s="13" t="s">
        <v>243</v>
      </c>
      <c r="G373" s="13" t="s">
        <v>569</v>
      </c>
      <c r="H373" s="15">
        <v>10</v>
      </c>
      <c r="I373" s="16">
        <v>29.205355000000001</v>
      </c>
      <c r="J373" s="16">
        <v>-96.023383999999993</v>
      </c>
    </row>
    <row r="374" spans="1:10" s="17" customFormat="1" x14ac:dyDescent="0.25">
      <c r="A374" s="13">
        <v>62953</v>
      </c>
      <c r="B374" s="13" t="s">
        <v>969</v>
      </c>
      <c r="C374" s="13" t="s">
        <v>872</v>
      </c>
      <c r="D374" s="14">
        <v>61060</v>
      </c>
      <c r="E374" s="13" t="s">
        <v>970</v>
      </c>
      <c r="F374" s="13" t="s">
        <v>484</v>
      </c>
      <c r="G374" s="13" t="s">
        <v>569</v>
      </c>
      <c r="H374" s="15">
        <v>5</v>
      </c>
      <c r="I374" s="16">
        <v>31.474114</v>
      </c>
      <c r="J374" s="16">
        <v>-97.141217999999995</v>
      </c>
    </row>
    <row r="375" spans="1:10" s="17" customFormat="1" x14ac:dyDescent="0.25">
      <c r="A375" s="13">
        <v>63027</v>
      </c>
      <c r="B375" s="13" t="s">
        <v>971</v>
      </c>
      <c r="C375" s="13" t="s">
        <v>872</v>
      </c>
      <c r="D375" s="14">
        <v>61060</v>
      </c>
      <c r="E375" s="13" t="s">
        <v>572</v>
      </c>
      <c r="F375" s="13" t="s">
        <v>30</v>
      </c>
      <c r="G375" s="13" t="s">
        <v>569</v>
      </c>
      <c r="H375" s="15">
        <v>10</v>
      </c>
      <c r="I375" s="16">
        <v>27.421552999999999</v>
      </c>
      <c r="J375" s="16">
        <v>-98.834962000000004</v>
      </c>
    </row>
    <row r="376" spans="1:10" s="9" customFormat="1" x14ac:dyDescent="0.25">
      <c r="A376" s="5">
        <v>61493</v>
      </c>
      <c r="B376" s="5" t="s">
        <v>884</v>
      </c>
      <c r="C376" s="5" t="s">
        <v>884</v>
      </c>
      <c r="D376" s="6">
        <v>61100</v>
      </c>
      <c r="E376" s="5" t="s">
        <v>885</v>
      </c>
      <c r="F376" s="5" t="s">
        <v>81</v>
      </c>
      <c r="G376" s="5" t="s">
        <v>569</v>
      </c>
      <c r="H376" s="7">
        <v>1.6</v>
      </c>
      <c r="I376" s="8">
        <v>29.740787999999998</v>
      </c>
      <c r="J376" s="8">
        <v>-96.159940000000006</v>
      </c>
    </row>
    <row r="377" spans="1:10" s="17" customFormat="1" x14ac:dyDescent="0.25">
      <c r="A377" s="13">
        <v>60123</v>
      </c>
      <c r="B377" s="13" t="s">
        <v>783</v>
      </c>
      <c r="C377" s="13" t="s">
        <v>784</v>
      </c>
      <c r="D377" s="14">
        <v>61123</v>
      </c>
      <c r="E377" s="13" t="s">
        <v>785</v>
      </c>
      <c r="F377" s="13" t="s">
        <v>403</v>
      </c>
      <c r="G377" s="13" t="s">
        <v>569</v>
      </c>
      <c r="H377" s="15">
        <v>189.9</v>
      </c>
      <c r="I377" s="16">
        <v>31.254999999999999</v>
      </c>
      <c r="J377" s="16">
        <v>-102.27200000000001</v>
      </c>
    </row>
    <row r="378" spans="1:10" s="9" customFormat="1" x14ac:dyDescent="0.25">
      <c r="A378" s="5">
        <v>59244</v>
      </c>
      <c r="B378" s="5" t="s">
        <v>720</v>
      </c>
      <c r="C378" s="5" t="s">
        <v>721</v>
      </c>
      <c r="D378" s="6">
        <v>61133</v>
      </c>
      <c r="E378" s="5" t="s">
        <v>722</v>
      </c>
      <c r="F378" s="5" t="s">
        <v>584</v>
      </c>
      <c r="G378" s="5" t="s">
        <v>299</v>
      </c>
      <c r="H378" s="7">
        <v>80</v>
      </c>
      <c r="I378" s="8">
        <v>33.699167000000003</v>
      </c>
      <c r="J378" s="8">
        <v>-101.524722</v>
      </c>
    </row>
    <row r="379" spans="1:10" s="29" customFormat="1" x14ac:dyDescent="0.25">
      <c r="A379" s="25">
        <v>60459</v>
      </c>
      <c r="B379" s="25" t="s">
        <v>809</v>
      </c>
      <c r="C379" s="25" t="s">
        <v>810</v>
      </c>
      <c r="D379" s="26">
        <v>61199</v>
      </c>
      <c r="E379" s="25" t="s">
        <v>221</v>
      </c>
      <c r="F379" s="25" t="s">
        <v>202</v>
      </c>
      <c r="G379" s="25" t="s">
        <v>31</v>
      </c>
      <c r="H379" s="27">
        <v>121</v>
      </c>
      <c r="I379" s="28">
        <v>28.648070000000001</v>
      </c>
      <c r="J379" s="28">
        <v>-96.546210000000002</v>
      </c>
    </row>
    <row r="380" spans="1:10" s="29" customFormat="1" x14ac:dyDescent="0.25">
      <c r="A380" s="25">
        <v>60460</v>
      </c>
      <c r="B380" s="25" t="s">
        <v>811</v>
      </c>
      <c r="C380" s="25" t="s">
        <v>810</v>
      </c>
      <c r="D380" s="26">
        <v>61199</v>
      </c>
      <c r="E380" s="25" t="s">
        <v>51</v>
      </c>
      <c r="F380" s="25" t="s">
        <v>52</v>
      </c>
      <c r="G380" s="25" t="s">
        <v>31</v>
      </c>
      <c r="H380" s="27">
        <v>121</v>
      </c>
      <c r="I380" s="28">
        <v>29.883213999999999</v>
      </c>
      <c r="J380" s="28">
        <v>-95.111345</v>
      </c>
    </row>
    <row r="381" spans="1:10" s="9" customFormat="1" x14ac:dyDescent="0.25">
      <c r="A381" s="5">
        <v>61700</v>
      </c>
      <c r="B381" s="5" t="s">
        <v>898</v>
      </c>
      <c r="C381" s="5" t="s">
        <v>899</v>
      </c>
      <c r="D381" s="6">
        <v>61323</v>
      </c>
      <c r="E381" s="5" t="s">
        <v>81</v>
      </c>
      <c r="F381" s="5" t="s">
        <v>82</v>
      </c>
      <c r="G381" s="5" t="s">
        <v>569</v>
      </c>
      <c r="H381" s="7">
        <v>2.6</v>
      </c>
      <c r="I381" s="8">
        <v>30.265877</v>
      </c>
      <c r="J381" s="8">
        <v>-97.684860999999998</v>
      </c>
    </row>
    <row r="382" spans="1:10" s="17" customFormat="1" x14ac:dyDescent="0.25">
      <c r="A382" s="13">
        <v>61776</v>
      </c>
      <c r="B382" s="13" t="s">
        <v>902</v>
      </c>
      <c r="C382" s="13" t="s">
        <v>902</v>
      </c>
      <c r="D382" s="14">
        <v>61396</v>
      </c>
      <c r="E382" s="13" t="s">
        <v>550</v>
      </c>
      <c r="F382" s="13" t="s">
        <v>324</v>
      </c>
      <c r="G382" s="13" t="s">
        <v>299</v>
      </c>
      <c r="H382" s="15">
        <v>162.9</v>
      </c>
      <c r="I382" s="16">
        <v>27.954975999999998</v>
      </c>
      <c r="J382" s="16">
        <v>-97.300201999999999</v>
      </c>
    </row>
    <row r="383" spans="1:10" s="29" customFormat="1" x14ac:dyDescent="0.25">
      <c r="A383" s="25">
        <v>61865</v>
      </c>
      <c r="B383" s="25" t="s">
        <v>909</v>
      </c>
      <c r="C383" s="25" t="s">
        <v>909</v>
      </c>
      <c r="D383" s="26">
        <v>61485</v>
      </c>
      <c r="E383" s="25" t="s">
        <v>910</v>
      </c>
      <c r="F383" s="25" t="s">
        <v>174</v>
      </c>
      <c r="G383" s="25" t="s">
        <v>299</v>
      </c>
      <c r="H383" s="27">
        <v>237.6</v>
      </c>
      <c r="I383" s="28">
        <v>26.649000000000001</v>
      </c>
      <c r="J383" s="28">
        <v>-99.038700000000006</v>
      </c>
    </row>
    <row r="384" spans="1:10" s="9" customFormat="1" x14ac:dyDescent="0.25">
      <c r="A384" s="5">
        <v>61895</v>
      </c>
      <c r="B384" s="5" t="s">
        <v>924</v>
      </c>
      <c r="C384" s="5" t="s">
        <v>925</v>
      </c>
      <c r="D384" s="6">
        <v>61509</v>
      </c>
      <c r="E384" s="5" t="s">
        <v>926</v>
      </c>
      <c r="F384" s="5" t="s">
        <v>93</v>
      </c>
      <c r="G384" s="5" t="s">
        <v>569</v>
      </c>
      <c r="H384" s="7">
        <v>7.7</v>
      </c>
      <c r="I384" s="8">
        <v>33.084218999999997</v>
      </c>
      <c r="J384" s="8">
        <v>-96.841130000000007</v>
      </c>
    </row>
    <row r="385" spans="1:10" s="29" customFormat="1" x14ac:dyDescent="0.25">
      <c r="A385" s="25">
        <v>61906</v>
      </c>
      <c r="B385" s="25" t="s">
        <v>927</v>
      </c>
      <c r="C385" s="25" t="s">
        <v>928</v>
      </c>
      <c r="D385" s="26">
        <v>61515</v>
      </c>
      <c r="E385" s="25" t="s">
        <v>929</v>
      </c>
      <c r="F385" s="25" t="s">
        <v>930</v>
      </c>
      <c r="G385" s="25" t="s">
        <v>569</v>
      </c>
      <c r="H385" s="27">
        <v>250</v>
      </c>
      <c r="I385" s="28">
        <v>31.843422</v>
      </c>
      <c r="J385" s="28">
        <v>-102.868295</v>
      </c>
    </row>
    <row r="386" spans="1:10" x14ac:dyDescent="0.25">
      <c r="A386" s="1">
        <v>61969</v>
      </c>
      <c r="B386" s="1" t="s">
        <v>931</v>
      </c>
      <c r="C386" s="1" t="s">
        <v>931</v>
      </c>
      <c r="D386" s="4">
        <v>61562</v>
      </c>
      <c r="E386" s="1" t="s">
        <v>572</v>
      </c>
      <c r="F386" s="1" t="s">
        <v>30</v>
      </c>
      <c r="G386" s="1" t="s">
        <v>299</v>
      </c>
      <c r="H386" s="3">
        <v>300</v>
      </c>
      <c r="I386" s="2">
        <v>27.614411</v>
      </c>
      <c r="J386" s="2">
        <v>-98.794499999999999</v>
      </c>
    </row>
    <row r="387" spans="1:10" s="9" customFormat="1" x14ac:dyDescent="0.25">
      <c r="A387" s="5">
        <v>61970</v>
      </c>
      <c r="B387" s="5" t="s">
        <v>932</v>
      </c>
      <c r="C387" s="5" t="s">
        <v>932</v>
      </c>
      <c r="D387" s="6">
        <v>61563</v>
      </c>
      <c r="E387" s="5" t="s">
        <v>656</v>
      </c>
      <c r="F387" s="5" t="s">
        <v>12</v>
      </c>
      <c r="G387" s="5" t="s">
        <v>299</v>
      </c>
      <c r="H387" s="7">
        <v>99.4</v>
      </c>
      <c r="I387" s="8">
        <v>34.225881999999999</v>
      </c>
      <c r="J387" s="8">
        <v>-99.477986000000001</v>
      </c>
    </row>
    <row r="388" spans="1:10" s="29" customFormat="1" x14ac:dyDescent="0.25">
      <c r="A388" s="25">
        <v>61241</v>
      </c>
      <c r="B388" s="25" t="s">
        <v>859</v>
      </c>
      <c r="C388" s="25" t="s">
        <v>860</v>
      </c>
      <c r="D388" s="26">
        <v>61608</v>
      </c>
      <c r="E388" s="25" t="s">
        <v>35</v>
      </c>
      <c r="F388" s="25" t="s">
        <v>35</v>
      </c>
      <c r="G388" s="25" t="s">
        <v>31</v>
      </c>
      <c r="H388" s="27">
        <v>100</v>
      </c>
      <c r="I388" s="28">
        <v>28.785299999999999</v>
      </c>
      <c r="J388" s="28">
        <v>-97.009299999999996</v>
      </c>
    </row>
    <row r="389" spans="1:10" s="29" customFormat="1" x14ac:dyDescent="0.25">
      <c r="A389" s="25">
        <v>61242</v>
      </c>
      <c r="B389" s="25" t="s">
        <v>861</v>
      </c>
      <c r="C389" s="25" t="s">
        <v>860</v>
      </c>
      <c r="D389" s="26">
        <v>61608</v>
      </c>
      <c r="E389" s="25" t="s">
        <v>35</v>
      </c>
      <c r="F389" s="25" t="s">
        <v>35</v>
      </c>
      <c r="G389" s="25" t="s">
        <v>31</v>
      </c>
      <c r="H389" s="27">
        <v>100</v>
      </c>
      <c r="I389" s="28">
        <v>28.695805</v>
      </c>
      <c r="J389" s="28">
        <v>-96.945408999999998</v>
      </c>
    </row>
    <row r="390" spans="1:10" s="9" customFormat="1" x14ac:dyDescent="0.25">
      <c r="A390" s="5">
        <v>62753</v>
      </c>
      <c r="B390" s="5" t="s">
        <v>964</v>
      </c>
      <c r="C390" s="5" t="s">
        <v>965</v>
      </c>
      <c r="D390" s="6">
        <v>61728</v>
      </c>
      <c r="E390" s="5" t="s">
        <v>966</v>
      </c>
      <c r="F390" s="5" t="s">
        <v>198</v>
      </c>
      <c r="G390" s="5" t="s">
        <v>820</v>
      </c>
      <c r="H390" s="7">
        <v>9.9</v>
      </c>
      <c r="I390" s="8">
        <v>29.149166000000001</v>
      </c>
      <c r="J390" s="8">
        <v>-95.651111</v>
      </c>
    </row>
    <row r="391" spans="1:10" s="29" customFormat="1" x14ac:dyDescent="0.25">
      <c r="A391" s="25">
        <v>62258</v>
      </c>
      <c r="B391" s="25" t="s">
        <v>942</v>
      </c>
      <c r="C391" s="25" t="s">
        <v>943</v>
      </c>
      <c r="D391" s="26">
        <v>61770</v>
      </c>
      <c r="E391" s="25" t="s">
        <v>726</v>
      </c>
      <c r="F391" s="25" t="s">
        <v>174</v>
      </c>
      <c r="G391" s="25" t="s">
        <v>299</v>
      </c>
      <c r="H391" s="27">
        <v>201.6</v>
      </c>
      <c r="I391" s="28">
        <v>26.523692</v>
      </c>
      <c r="J391" s="28">
        <v>-98.745521999999994</v>
      </c>
    </row>
    <row r="392" spans="1:10" x14ac:dyDescent="0.25">
      <c r="A392" s="1">
        <v>62259</v>
      </c>
      <c r="B392" s="1" t="s">
        <v>944</v>
      </c>
      <c r="C392" s="1" t="s">
        <v>944</v>
      </c>
      <c r="D392" s="4">
        <v>61771</v>
      </c>
      <c r="E392" s="1" t="s">
        <v>305</v>
      </c>
      <c r="F392" s="1" t="s">
        <v>945</v>
      </c>
      <c r="G392" s="1" t="s">
        <v>299</v>
      </c>
      <c r="H392" s="3">
        <v>300</v>
      </c>
      <c r="I392" s="2">
        <v>30.594908</v>
      </c>
      <c r="J392" s="2">
        <v>-101.45302100000001</v>
      </c>
    </row>
    <row r="393" spans="1:10" s="17" customFormat="1" x14ac:dyDescent="0.25">
      <c r="A393" s="13">
        <v>61368</v>
      </c>
      <c r="B393" s="13" t="s">
        <v>869</v>
      </c>
      <c r="C393" s="13" t="s">
        <v>870</v>
      </c>
      <c r="D393" s="14">
        <v>61801</v>
      </c>
      <c r="E393" s="13" t="s">
        <v>522</v>
      </c>
      <c r="F393" s="13" t="s">
        <v>306</v>
      </c>
      <c r="G393" s="13" t="s">
        <v>569</v>
      </c>
      <c r="H393" s="15">
        <v>182</v>
      </c>
      <c r="I393" s="16">
        <v>30.995502999999999</v>
      </c>
      <c r="J393" s="16">
        <v>-102.22353699999999</v>
      </c>
    </row>
    <row r="394" spans="1:10" s="17" customFormat="1" x14ac:dyDescent="0.25">
      <c r="A394" s="13">
        <v>62356</v>
      </c>
      <c r="B394" s="13" t="s">
        <v>946</v>
      </c>
      <c r="C394" s="13" t="s">
        <v>947</v>
      </c>
      <c r="D394" s="14">
        <v>61886</v>
      </c>
      <c r="E394" s="13" t="s">
        <v>656</v>
      </c>
      <c r="F394" s="13" t="s">
        <v>12</v>
      </c>
      <c r="G394" s="13" t="s">
        <v>299</v>
      </c>
      <c r="H394" s="15">
        <v>183.8</v>
      </c>
      <c r="I394" s="16">
        <v>34.072251000000001</v>
      </c>
      <c r="J394" s="16">
        <v>-99.264675999999994</v>
      </c>
    </row>
    <row r="395" spans="1:10" s="17" customFormat="1" x14ac:dyDescent="0.25">
      <c r="A395" s="13">
        <v>62448</v>
      </c>
      <c r="B395" s="13" t="s">
        <v>950</v>
      </c>
      <c r="C395" s="13" t="s">
        <v>951</v>
      </c>
      <c r="D395" s="14">
        <v>61960</v>
      </c>
      <c r="E395" s="13" t="s">
        <v>952</v>
      </c>
      <c r="F395" s="13" t="s">
        <v>952</v>
      </c>
      <c r="G395" s="13" t="s">
        <v>569</v>
      </c>
      <c r="H395" s="15">
        <v>100</v>
      </c>
      <c r="I395" s="16">
        <v>32.460054</v>
      </c>
      <c r="J395" s="16">
        <v>-102.672809</v>
      </c>
    </row>
    <row r="396" spans="1:10" x14ac:dyDescent="0.25">
      <c r="A396" s="1">
        <v>3453</v>
      </c>
      <c r="B396" s="1" t="s">
        <v>41</v>
      </c>
      <c r="C396" s="1" t="s">
        <v>42</v>
      </c>
      <c r="D396" s="4">
        <v>62026</v>
      </c>
      <c r="E396" s="1" t="s">
        <v>40</v>
      </c>
      <c r="F396" s="1" t="s">
        <v>40</v>
      </c>
      <c r="G396" s="1" t="s">
        <v>31</v>
      </c>
      <c r="H396" s="3">
        <v>852.2</v>
      </c>
      <c r="I396" s="2">
        <v>32.723100000000002</v>
      </c>
      <c r="J396" s="2">
        <v>-96.9358</v>
      </c>
    </row>
    <row r="397" spans="1:10" s="29" customFormat="1" x14ac:dyDescent="0.25">
      <c r="A397" s="25">
        <v>55365</v>
      </c>
      <c r="B397" s="25" t="s">
        <v>381</v>
      </c>
      <c r="C397" s="25" t="s">
        <v>382</v>
      </c>
      <c r="D397" s="26">
        <v>62027</v>
      </c>
      <c r="E397" s="25" t="s">
        <v>383</v>
      </c>
      <c r="F397" s="25" t="s">
        <v>52</v>
      </c>
      <c r="G397" s="25" t="s">
        <v>31</v>
      </c>
      <c r="H397" s="27">
        <v>236</v>
      </c>
      <c r="I397" s="28">
        <v>29.7028</v>
      </c>
      <c r="J397" s="28">
        <v>-95.071799999999996</v>
      </c>
    </row>
    <row r="398" spans="1:10" s="29" customFormat="1" x14ac:dyDescent="0.25">
      <c r="A398" s="25">
        <v>62566</v>
      </c>
      <c r="B398" s="25" t="s">
        <v>953</v>
      </c>
      <c r="C398" s="25" t="s">
        <v>954</v>
      </c>
      <c r="D398" s="26">
        <v>62063</v>
      </c>
      <c r="E398" s="25" t="s">
        <v>955</v>
      </c>
      <c r="F398" s="25" t="s">
        <v>956</v>
      </c>
      <c r="G398" s="25" t="s">
        <v>299</v>
      </c>
      <c r="H398" s="27">
        <v>200.2</v>
      </c>
      <c r="I398" s="28">
        <v>34.170487999999999</v>
      </c>
      <c r="J398" s="28">
        <v>-99.563435999999996</v>
      </c>
    </row>
    <row r="399" spans="1:10" s="29" customFormat="1" x14ac:dyDescent="0.25">
      <c r="A399" s="25">
        <v>57520</v>
      </c>
      <c r="B399" s="25" t="s">
        <v>587</v>
      </c>
      <c r="C399" s="25" t="s">
        <v>588</v>
      </c>
      <c r="D399" s="26">
        <v>62075</v>
      </c>
      <c r="E399" s="25" t="s">
        <v>589</v>
      </c>
      <c r="F399" s="25" t="s">
        <v>62</v>
      </c>
      <c r="G399" s="25" t="s">
        <v>299</v>
      </c>
      <c r="H399" s="27">
        <v>225</v>
      </c>
      <c r="I399" s="28">
        <v>33.383611000000002</v>
      </c>
      <c r="J399" s="28">
        <v>-98.711944000000003</v>
      </c>
    </row>
    <row r="400" spans="1:10" s="9" customFormat="1" x14ac:dyDescent="0.25">
      <c r="A400" s="5">
        <v>56771</v>
      </c>
      <c r="B400" s="5" t="s">
        <v>509</v>
      </c>
      <c r="C400" s="5" t="s">
        <v>510</v>
      </c>
      <c r="D400" s="6">
        <v>62076</v>
      </c>
      <c r="E400" s="5" t="s">
        <v>511</v>
      </c>
      <c r="F400" s="5" t="s">
        <v>512</v>
      </c>
      <c r="G400" s="5" t="s">
        <v>299</v>
      </c>
      <c r="H400" s="7">
        <v>60</v>
      </c>
      <c r="I400" s="8">
        <v>32.338659</v>
      </c>
      <c r="J400" s="8">
        <v>-98.476050999999998</v>
      </c>
    </row>
    <row r="401" spans="1:10" s="17" customFormat="1" x14ac:dyDescent="0.25">
      <c r="A401" s="13">
        <v>57415</v>
      </c>
      <c r="B401" s="13" t="s">
        <v>578</v>
      </c>
      <c r="C401" s="13" t="s">
        <v>579</v>
      </c>
      <c r="D401" s="14">
        <v>62077</v>
      </c>
      <c r="E401" s="13" t="s">
        <v>580</v>
      </c>
      <c r="F401" s="13" t="s">
        <v>306</v>
      </c>
      <c r="G401" s="13" t="s">
        <v>299</v>
      </c>
      <c r="H401" s="15">
        <v>145</v>
      </c>
      <c r="I401" s="16">
        <v>30.772575</v>
      </c>
      <c r="J401" s="16">
        <v>-102.505808</v>
      </c>
    </row>
    <row r="402" spans="1:10" s="9" customFormat="1" x14ac:dyDescent="0.25">
      <c r="A402" s="5">
        <v>61697</v>
      </c>
      <c r="B402" s="5" t="s">
        <v>896</v>
      </c>
      <c r="C402" s="5" t="s">
        <v>897</v>
      </c>
      <c r="D402" s="6">
        <v>62080</v>
      </c>
      <c r="E402" s="5" t="s">
        <v>731</v>
      </c>
      <c r="F402" s="5" t="s">
        <v>732</v>
      </c>
      <c r="G402" s="5" t="s">
        <v>569</v>
      </c>
      <c r="H402" s="7">
        <v>50</v>
      </c>
      <c r="I402" s="8">
        <v>32.713326000000002</v>
      </c>
      <c r="J402" s="8">
        <v>-101.88521799999999</v>
      </c>
    </row>
    <row r="403" spans="1:10" x14ac:dyDescent="0.25">
      <c r="A403" s="1">
        <v>62587</v>
      </c>
      <c r="B403" s="1" t="s">
        <v>957</v>
      </c>
      <c r="C403" s="1" t="s">
        <v>958</v>
      </c>
      <c r="D403" s="4">
        <v>62085</v>
      </c>
      <c r="E403" s="1" t="s">
        <v>446</v>
      </c>
      <c r="F403" s="1" t="s">
        <v>416</v>
      </c>
      <c r="G403" s="1" t="s">
        <v>299</v>
      </c>
      <c r="H403" s="3">
        <v>418.9</v>
      </c>
      <c r="I403" s="2">
        <v>32.255977999999999</v>
      </c>
      <c r="J403" s="2">
        <v>-100.32030899999999</v>
      </c>
    </row>
    <row r="404" spans="1:10" s="9" customFormat="1" x14ac:dyDescent="0.25">
      <c r="A404" s="5">
        <v>62618</v>
      </c>
      <c r="B404" s="5" t="s">
        <v>961</v>
      </c>
      <c r="C404" s="5" t="s">
        <v>962</v>
      </c>
      <c r="D404" s="6">
        <v>62106</v>
      </c>
      <c r="E404" s="5" t="s">
        <v>333</v>
      </c>
      <c r="F404" s="5" t="s">
        <v>286</v>
      </c>
      <c r="G404" s="5" t="s">
        <v>299</v>
      </c>
      <c r="H404" s="7">
        <v>50.4</v>
      </c>
      <c r="I404" s="8">
        <v>26.492861999999999</v>
      </c>
      <c r="J404" s="8">
        <v>-98.448267000000001</v>
      </c>
    </row>
    <row r="405" spans="1:10" s="9" customFormat="1" x14ac:dyDescent="0.25">
      <c r="A405" s="5">
        <v>55579</v>
      </c>
      <c r="B405" s="5" t="s">
        <v>397</v>
      </c>
      <c r="C405" s="5" t="s">
        <v>397</v>
      </c>
      <c r="D405" s="6">
        <v>62136</v>
      </c>
      <c r="E405" s="5" t="s">
        <v>398</v>
      </c>
      <c r="F405" s="5" t="s">
        <v>399</v>
      </c>
      <c r="G405" s="5" t="s">
        <v>299</v>
      </c>
      <c r="H405" s="7">
        <v>80</v>
      </c>
      <c r="I405" s="8">
        <v>35.467700000000001</v>
      </c>
      <c r="J405" s="8">
        <v>-101.2533</v>
      </c>
    </row>
    <row r="406" spans="1:10" s="9" customFormat="1" x14ac:dyDescent="0.25">
      <c r="A406" s="5">
        <v>63180</v>
      </c>
      <c r="B406" s="5" t="s">
        <v>973</v>
      </c>
      <c r="C406" s="5" t="s">
        <v>974</v>
      </c>
      <c r="D406" s="6">
        <v>62627</v>
      </c>
      <c r="E406" s="5" t="s">
        <v>975</v>
      </c>
      <c r="F406" s="5" t="s">
        <v>178</v>
      </c>
      <c r="G406" s="5" t="s">
        <v>569</v>
      </c>
      <c r="H406" s="7">
        <v>9.9</v>
      </c>
      <c r="I406" s="8">
        <v>32.049999999999997</v>
      </c>
      <c r="J406" s="8">
        <v>-97.35</v>
      </c>
    </row>
    <row r="407" spans="1:10" s="17" customFormat="1" x14ac:dyDescent="0.25">
      <c r="A407" s="13">
        <v>56779</v>
      </c>
      <c r="B407" s="13" t="s">
        <v>520</v>
      </c>
      <c r="C407" s="13" t="s">
        <v>521</v>
      </c>
      <c r="D407" s="14">
        <v>62811</v>
      </c>
      <c r="E407" s="13" t="s">
        <v>522</v>
      </c>
      <c r="F407" s="13" t="s">
        <v>306</v>
      </c>
      <c r="G407" s="13" t="s">
        <v>299</v>
      </c>
      <c r="H407" s="15">
        <v>150</v>
      </c>
      <c r="I407" s="16">
        <v>30.807272000000001</v>
      </c>
      <c r="J407" s="16">
        <v>-102.355628</v>
      </c>
    </row>
    <row r="408" spans="1:10" s="9" customFormat="1" x14ac:dyDescent="0.25">
      <c r="A408" s="5">
        <v>10184</v>
      </c>
      <c r="B408" s="5" t="s">
        <v>204</v>
      </c>
      <c r="C408" s="5" t="s">
        <v>205</v>
      </c>
      <c r="D408" s="6">
        <v>62903</v>
      </c>
      <c r="E408" s="5" t="s">
        <v>81</v>
      </c>
      <c r="F408" s="5" t="s">
        <v>82</v>
      </c>
      <c r="G408" s="5" t="s">
        <v>31</v>
      </c>
      <c r="H408" s="7">
        <v>14.3</v>
      </c>
      <c r="I408" s="8">
        <v>30.397351</v>
      </c>
      <c r="J408" s="8">
        <v>-97.842585999999997</v>
      </c>
    </row>
    <row r="409" spans="1:10" s="17" customFormat="1" x14ac:dyDescent="0.25">
      <c r="A409" s="13">
        <v>58838</v>
      </c>
      <c r="B409" s="13" t="s">
        <v>692</v>
      </c>
      <c r="C409" s="13" t="s">
        <v>693</v>
      </c>
      <c r="D409" s="14">
        <v>62969</v>
      </c>
      <c r="E409" s="13" t="s">
        <v>562</v>
      </c>
      <c r="F409" s="13" t="s">
        <v>563</v>
      </c>
      <c r="G409" s="13" t="s">
        <v>299</v>
      </c>
      <c r="H409" s="15">
        <v>110</v>
      </c>
      <c r="I409" s="16">
        <v>33.143056000000001</v>
      </c>
      <c r="J409" s="16">
        <v>-98.161111000000005</v>
      </c>
    </row>
    <row r="410" spans="1:10" s="29" customFormat="1" x14ac:dyDescent="0.25">
      <c r="A410" s="25">
        <v>62249</v>
      </c>
      <c r="B410" s="25" t="s">
        <v>939</v>
      </c>
      <c r="C410" s="25" t="s">
        <v>940</v>
      </c>
      <c r="D410" s="26">
        <v>63048</v>
      </c>
      <c r="E410" s="25" t="s">
        <v>941</v>
      </c>
      <c r="F410" s="25" t="s">
        <v>941</v>
      </c>
      <c r="G410" s="25" t="s">
        <v>569</v>
      </c>
      <c r="H410" s="27">
        <v>240</v>
      </c>
      <c r="I410" s="28">
        <v>34.380532000000002</v>
      </c>
      <c r="J410" s="28">
        <v>-100.099625</v>
      </c>
    </row>
    <row r="411" spans="1:10" s="17" customFormat="1" x14ac:dyDescent="0.25">
      <c r="A411" s="13">
        <v>59972</v>
      </c>
      <c r="B411" s="13" t="s">
        <v>770</v>
      </c>
      <c r="C411" s="13" t="s">
        <v>771</v>
      </c>
      <c r="D411" s="14">
        <v>63428</v>
      </c>
      <c r="E411" s="13" t="s">
        <v>772</v>
      </c>
      <c r="F411" s="13" t="s">
        <v>456</v>
      </c>
      <c r="G411" s="13" t="s">
        <v>299</v>
      </c>
      <c r="H411" s="15">
        <v>196.7</v>
      </c>
      <c r="I411" s="16">
        <v>31.727236999999999</v>
      </c>
      <c r="J411" s="16">
        <v>-101.58199999999999</v>
      </c>
    </row>
    <row r="413" spans="1:10" x14ac:dyDescent="0.25">
      <c r="H413" s="3">
        <f>SUM(H2:H412)</f>
        <v>118251.19999999988</v>
      </c>
    </row>
    <row r="415" spans="1:10" x14ac:dyDescent="0.25">
      <c r="D415" s="12">
        <f>COUNTA(_xlfn.UNIQUE(D2:D411))</f>
        <v>253</v>
      </c>
      <c r="E415" s="1" t="s">
        <v>977</v>
      </c>
    </row>
  </sheetData>
  <sortState xmlns:xlrd2="http://schemas.microsoft.com/office/spreadsheetml/2017/richdata2" ref="A2:J411">
    <sortCondition ref="D1:D4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67"/>
  <sheetViews>
    <sheetView showGridLines="0" topLeftCell="M1" zoomScale="90" zoomScaleNormal="90" workbookViewId="0">
      <selection activeCell="AB1" sqref="AB1:AB1048576"/>
    </sheetView>
  </sheetViews>
  <sheetFormatPr defaultRowHeight="15" x14ac:dyDescent="0.25"/>
  <cols>
    <col min="1" max="1" width="41.85546875" hidden="1" customWidth="1"/>
    <col min="2" max="2" width="16.28515625" hidden="1" customWidth="1"/>
    <col min="3" max="3" width="8.28515625" hidden="1" customWidth="1"/>
    <col min="4" max="4" width="8" hidden="1" customWidth="1"/>
    <col min="5" max="5" width="12.7109375" hidden="1" customWidth="1"/>
    <col min="6" max="6" width="10.5703125" hidden="1" customWidth="1"/>
    <col min="7" max="7" width="7.5703125" hidden="1" customWidth="1"/>
    <col min="8" max="8" width="5.85546875" hidden="1" customWidth="1"/>
    <col min="9" max="9" width="7" hidden="1" customWidth="1"/>
    <col min="10" max="10" width="8" hidden="1" customWidth="1"/>
    <col min="11" max="12" width="12" hidden="1" customWidth="1"/>
    <col min="28" max="28" width="9.140625" style="34"/>
  </cols>
  <sheetData>
    <row r="3" spans="1:28" x14ac:dyDescent="0.25">
      <c r="A3" s="30" t="s">
        <v>984</v>
      </c>
      <c r="B3" s="30" t="s">
        <v>985</v>
      </c>
      <c r="N3" t="s">
        <v>984</v>
      </c>
      <c r="O3" t="s">
        <v>985</v>
      </c>
      <c r="AA3" t="s">
        <v>984</v>
      </c>
    </row>
    <row r="4" spans="1:28" x14ac:dyDescent="0.25">
      <c r="A4" s="30" t="s">
        <v>981</v>
      </c>
      <c r="B4" t="s">
        <v>820</v>
      </c>
      <c r="C4" t="s">
        <v>262</v>
      </c>
      <c r="D4" t="s">
        <v>13</v>
      </c>
      <c r="E4" t="s">
        <v>21</v>
      </c>
      <c r="F4" t="s">
        <v>31</v>
      </c>
      <c r="G4" t="s">
        <v>146</v>
      </c>
      <c r="H4" t="s">
        <v>216</v>
      </c>
      <c r="I4" t="s">
        <v>569</v>
      </c>
      <c r="J4" t="s">
        <v>299</v>
      </c>
      <c r="K4" t="s">
        <v>982</v>
      </c>
      <c r="L4" t="s">
        <v>983</v>
      </c>
      <c r="N4" s="33" t="s">
        <v>981</v>
      </c>
      <c r="O4" s="33" t="s">
        <v>820</v>
      </c>
      <c r="P4" s="33" t="s">
        <v>262</v>
      </c>
      <c r="Q4" s="33" t="s">
        <v>13</v>
      </c>
      <c r="R4" s="33" t="s">
        <v>21</v>
      </c>
      <c r="S4" s="33" t="s">
        <v>31</v>
      </c>
      <c r="T4" s="33" t="s">
        <v>146</v>
      </c>
      <c r="U4" s="33" t="s">
        <v>216</v>
      </c>
      <c r="V4" s="33" t="s">
        <v>569</v>
      </c>
      <c r="W4" s="33" t="s">
        <v>299</v>
      </c>
      <c r="X4" s="33" t="s">
        <v>982</v>
      </c>
      <c r="Y4" s="33" t="s">
        <v>983</v>
      </c>
      <c r="AA4" s="33" t="s">
        <v>981</v>
      </c>
      <c r="AB4" s="35" t="s">
        <v>983</v>
      </c>
    </row>
    <row r="5" spans="1:28" x14ac:dyDescent="0.25">
      <c r="A5" s="31" t="s">
        <v>435</v>
      </c>
      <c r="B5" s="32"/>
      <c r="C5" s="32"/>
      <c r="D5" s="32"/>
      <c r="E5" s="32"/>
      <c r="F5" s="32"/>
      <c r="G5" s="32"/>
      <c r="H5" s="32"/>
      <c r="I5" s="32"/>
      <c r="J5" s="32">
        <v>523.29999999999995</v>
      </c>
      <c r="K5" s="32"/>
      <c r="L5" s="32">
        <v>523.29999999999995</v>
      </c>
      <c r="N5" s="33" t="s">
        <v>679</v>
      </c>
      <c r="O5" s="33"/>
      <c r="P5" s="33"/>
      <c r="Q5" s="33"/>
      <c r="R5" s="33"/>
      <c r="S5" s="33"/>
      <c r="T5" s="33"/>
      <c r="U5" s="33"/>
      <c r="V5" s="33">
        <v>395.1</v>
      </c>
      <c r="W5" s="33"/>
      <c r="X5" s="33"/>
      <c r="Y5" s="33">
        <v>395.1</v>
      </c>
      <c r="AA5" s="33" t="s">
        <v>38</v>
      </c>
      <c r="AB5" s="36">
        <v>10566.8</v>
      </c>
    </row>
    <row r="6" spans="1:28" x14ac:dyDescent="0.25">
      <c r="A6" s="31" t="s">
        <v>860</v>
      </c>
      <c r="B6" s="32"/>
      <c r="C6" s="32"/>
      <c r="D6" s="32"/>
      <c r="E6" s="32"/>
      <c r="F6" s="32">
        <v>200</v>
      </c>
      <c r="G6" s="32"/>
      <c r="H6" s="32"/>
      <c r="I6" s="32"/>
      <c r="J6" s="32"/>
      <c r="K6" s="32"/>
      <c r="L6" s="32">
        <v>200</v>
      </c>
      <c r="N6" s="33" t="s">
        <v>682</v>
      </c>
      <c r="O6" s="33"/>
      <c r="P6" s="33"/>
      <c r="Q6" s="33"/>
      <c r="R6" s="33"/>
      <c r="S6" s="33"/>
      <c r="T6" s="33"/>
      <c r="U6" s="33"/>
      <c r="V6" s="33">
        <v>378.5</v>
      </c>
      <c r="W6" s="33">
        <v>808.6</v>
      </c>
      <c r="X6" s="33"/>
      <c r="Y6" s="33">
        <v>1187.0999999999999</v>
      </c>
      <c r="AA6" s="33" t="s">
        <v>15</v>
      </c>
      <c r="AB6" s="36">
        <v>9188.5</v>
      </c>
    </row>
    <row r="7" spans="1:28" x14ac:dyDescent="0.25">
      <c r="A7" s="31" t="s">
        <v>212</v>
      </c>
      <c r="B7" s="32"/>
      <c r="C7" s="32"/>
      <c r="D7" s="32"/>
      <c r="E7" s="32"/>
      <c r="F7" s="32">
        <v>312.2</v>
      </c>
      <c r="G7" s="32"/>
      <c r="H7" s="32"/>
      <c r="I7" s="32"/>
      <c r="J7" s="32"/>
      <c r="K7" s="32"/>
      <c r="L7" s="32">
        <v>312.2</v>
      </c>
      <c r="N7" s="33" t="s">
        <v>928</v>
      </c>
      <c r="O7" s="33"/>
      <c r="P7" s="33"/>
      <c r="Q7" s="33"/>
      <c r="R7" s="33"/>
      <c r="S7" s="33"/>
      <c r="T7" s="33"/>
      <c r="U7" s="33"/>
      <c r="V7" s="33">
        <v>250</v>
      </c>
      <c r="W7" s="33"/>
      <c r="X7" s="33"/>
      <c r="Y7" s="33">
        <v>250</v>
      </c>
      <c r="AA7" s="33" t="s">
        <v>118</v>
      </c>
      <c r="AB7" s="36">
        <v>6165.8</v>
      </c>
    </row>
    <row r="8" spans="1:28" x14ac:dyDescent="0.25">
      <c r="A8" s="31" t="s">
        <v>613</v>
      </c>
      <c r="B8" s="32"/>
      <c r="C8" s="32"/>
      <c r="D8" s="32"/>
      <c r="E8" s="32"/>
      <c r="F8" s="32"/>
      <c r="G8" s="32"/>
      <c r="H8" s="32"/>
      <c r="I8" s="32"/>
      <c r="J8" s="32">
        <v>150</v>
      </c>
      <c r="K8" s="32"/>
      <c r="L8" s="32">
        <v>150</v>
      </c>
      <c r="N8" s="33" t="s">
        <v>940</v>
      </c>
      <c r="O8" s="33"/>
      <c r="P8" s="33"/>
      <c r="Q8" s="33"/>
      <c r="R8" s="33"/>
      <c r="S8" s="33"/>
      <c r="T8" s="33"/>
      <c r="U8" s="33"/>
      <c r="V8" s="33">
        <v>240</v>
      </c>
      <c r="W8" s="33"/>
      <c r="X8" s="33"/>
      <c r="Y8" s="33">
        <v>240</v>
      </c>
      <c r="AA8" s="33" t="s">
        <v>330</v>
      </c>
      <c r="AB8" s="36">
        <v>4159.6000000000004</v>
      </c>
    </row>
    <row r="9" spans="1:28" x14ac:dyDescent="0.25">
      <c r="A9" s="31" t="s">
        <v>80</v>
      </c>
      <c r="B9" s="32">
        <v>1.5</v>
      </c>
      <c r="C9" s="32">
        <v>114</v>
      </c>
      <c r="D9" s="32"/>
      <c r="E9" s="32"/>
      <c r="F9" s="32">
        <v>1634.5</v>
      </c>
      <c r="G9" s="32"/>
      <c r="H9" s="32">
        <v>5</v>
      </c>
      <c r="I9" s="32"/>
      <c r="J9" s="32"/>
      <c r="K9" s="32"/>
      <c r="L9" s="32">
        <v>1755</v>
      </c>
      <c r="N9" s="33" t="s">
        <v>775</v>
      </c>
      <c r="O9" s="33"/>
      <c r="P9" s="33"/>
      <c r="Q9" s="33"/>
      <c r="R9" s="33"/>
      <c r="S9" s="33"/>
      <c r="T9" s="33"/>
      <c r="U9" s="33"/>
      <c r="V9" s="33">
        <v>202</v>
      </c>
      <c r="W9" s="33"/>
      <c r="X9" s="33"/>
      <c r="Y9" s="33">
        <v>202</v>
      </c>
      <c r="AA9" s="33" t="s">
        <v>106</v>
      </c>
      <c r="AB9" s="36">
        <v>4028.1</v>
      </c>
    </row>
    <row r="10" spans="1:28" x14ac:dyDescent="0.25">
      <c r="A10" s="31" t="s">
        <v>526</v>
      </c>
      <c r="B10" s="32"/>
      <c r="C10" s="32"/>
      <c r="D10" s="32"/>
      <c r="E10" s="32"/>
      <c r="F10" s="32"/>
      <c r="G10" s="32"/>
      <c r="H10" s="32"/>
      <c r="I10" s="32"/>
      <c r="J10" s="32">
        <v>1136.7</v>
      </c>
      <c r="K10" s="32"/>
      <c r="L10" s="32">
        <v>1136.7</v>
      </c>
      <c r="N10" s="33" t="s">
        <v>784</v>
      </c>
      <c r="O10" s="33"/>
      <c r="P10" s="33"/>
      <c r="Q10" s="33"/>
      <c r="R10" s="33"/>
      <c r="S10" s="33"/>
      <c r="T10" s="33"/>
      <c r="U10" s="33"/>
      <c r="V10" s="33">
        <v>189.9</v>
      </c>
      <c r="W10" s="33"/>
      <c r="X10" s="33"/>
      <c r="Y10" s="33">
        <v>189.9</v>
      </c>
      <c r="AA10" s="33" t="s">
        <v>64</v>
      </c>
      <c r="AB10" s="36">
        <v>3776.3</v>
      </c>
    </row>
    <row r="11" spans="1:28" x14ac:dyDescent="0.25">
      <c r="A11" s="31" t="s">
        <v>349</v>
      </c>
      <c r="B11" s="32"/>
      <c r="C11" s="32"/>
      <c r="D11" s="32"/>
      <c r="E11" s="32"/>
      <c r="F11" s="32">
        <v>618.70000000000005</v>
      </c>
      <c r="G11" s="32"/>
      <c r="H11" s="32"/>
      <c r="I11" s="32"/>
      <c r="J11" s="32"/>
      <c r="K11" s="32"/>
      <c r="L11" s="32">
        <v>618.70000000000005</v>
      </c>
      <c r="N11" s="33" t="s">
        <v>870</v>
      </c>
      <c r="O11" s="33"/>
      <c r="P11" s="33"/>
      <c r="Q11" s="33"/>
      <c r="R11" s="33"/>
      <c r="S11" s="33"/>
      <c r="T11" s="33"/>
      <c r="U11" s="33"/>
      <c r="V11" s="33">
        <v>182</v>
      </c>
      <c r="W11" s="33"/>
      <c r="X11" s="33"/>
      <c r="Y11" s="33">
        <v>182</v>
      </c>
      <c r="AA11" s="33" t="s">
        <v>454</v>
      </c>
      <c r="AB11" s="36">
        <v>3559.2</v>
      </c>
    </row>
    <row r="12" spans="1:28" x14ac:dyDescent="0.25">
      <c r="A12" s="31" t="s">
        <v>378</v>
      </c>
      <c r="B12" s="32"/>
      <c r="C12" s="32"/>
      <c r="D12" s="32"/>
      <c r="E12" s="32"/>
      <c r="F12" s="32">
        <v>932.9</v>
      </c>
      <c r="G12" s="32"/>
      <c r="H12" s="32"/>
      <c r="I12" s="32"/>
      <c r="J12" s="32"/>
      <c r="K12" s="32"/>
      <c r="L12" s="32">
        <v>932.9</v>
      </c>
      <c r="N12" s="33" t="s">
        <v>716</v>
      </c>
      <c r="O12" s="33"/>
      <c r="P12" s="33"/>
      <c r="Q12" s="33"/>
      <c r="R12" s="33"/>
      <c r="S12" s="33"/>
      <c r="T12" s="33"/>
      <c r="U12" s="33"/>
      <c r="V12" s="33">
        <v>155</v>
      </c>
      <c r="W12" s="33">
        <v>300</v>
      </c>
      <c r="X12" s="33"/>
      <c r="Y12" s="33">
        <v>455</v>
      </c>
      <c r="AA12" s="33" t="s">
        <v>168</v>
      </c>
      <c r="AB12" s="36">
        <v>2708.6</v>
      </c>
    </row>
    <row r="13" spans="1:28" x14ac:dyDescent="0.25">
      <c r="A13" s="31" t="s">
        <v>771</v>
      </c>
      <c r="B13" s="32"/>
      <c r="C13" s="32"/>
      <c r="D13" s="32"/>
      <c r="E13" s="32"/>
      <c r="F13" s="32"/>
      <c r="G13" s="32"/>
      <c r="H13" s="32"/>
      <c r="I13" s="32"/>
      <c r="J13" s="32">
        <v>196.7</v>
      </c>
      <c r="K13" s="32"/>
      <c r="L13" s="32">
        <v>196.7</v>
      </c>
      <c r="N13" s="33" t="s">
        <v>872</v>
      </c>
      <c r="O13" s="33"/>
      <c r="P13" s="33"/>
      <c r="Q13" s="33"/>
      <c r="R13" s="33"/>
      <c r="S13" s="33"/>
      <c r="T13" s="33"/>
      <c r="U13" s="33"/>
      <c r="V13" s="33">
        <v>143.30000000000001</v>
      </c>
      <c r="W13" s="33"/>
      <c r="X13" s="33"/>
      <c r="Y13" s="33">
        <v>143.30000000000001</v>
      </c>
      <c r="AA13" s="33" t="s">
        <v>125</v>
      </c>
      <c r="AB13" s="36">
        <v>2166.1999999999998</v>
      </c>
    </row>
    <row r="14" spans="1:28" x14ac:dyDescent="0.25">
      <c r="A14" s="31" t="s">
        <v>716</v>
      </c>
      <c r="B14" s="32"/>
      <c r="C14" s="32"/>
      <c r="D14" s="32"/>
      <c r="E14" s="32"/>
      <c r="F14" s="32"/>
      <c r="G14" s="32"/>
      <c r="H14" s="32"/>
      <c r="I14" s="32">
        <v>155</v>
      </c>
      <c r="J14" s="32">
        <v>300</v>
      </c>
      <c r="K14" s="32"/>
      <c r="L14" s="32">
        <v>455</v>
      </c>
      <c r="N14" s="33" t="s">
        <v>454</v>
      </c>
      <c r="O14" s="33"/>
      <c r="P14" s="33"/>
      <c r="Q14" s="33"/>
      <c r="R14" s="33"/>
      <c r="S14" s="33"/>
      <c r="T14" s="33"/>
      <c r="U14" s="33"/>
      <c r="V14" s="33">
        <v>100</v>
      </c>
      <c r="W14" s="33">
        <v>3459.2</v>
      </c>
      <c r="X14" s="33"/>
      <c r="Y14" s="33">
        <v>3559.2</v>
      </c>
      <c r="AA14" s="33" t="s">
        <v>29</v>
      </c>
      <c r="AB14" s="36">
        <v>2076</v>
      </c>
    </row>
    <row r="15" spans="1:28" x14ac:dyDescent="0.25">
      <c r="A15" s="31" t="s">
        <v>278</v>
      </c>
      <c r="B15" s="32"/>
      <c r="C15" s="32"/>
      <c r="D15" s="32"/>
      <c r="E15" s="32"/>
      <c r="F15" s="32">
        <v>230</v>
      </c>
      <c r="G15" s="32"/>
      <c r="H15" s="32"/>
      <c r="I15" s="32"/>
      <c r="J15" s="32"/>
      <c r="K15" s="32"/>
      <c r="L15" s="32">
        <v>230</v>
      </c>
      <c r="N15" s="33" t="s">
        <v>951</v>
      </c>
      <c r="O15" s="33"/>
      <c r="P15" s="33"/>
      <c r="Q15" s="33"/>
      <c r="R15" s="33"/>
      <c r="S15" s="33"/>
      <c r="T15" s="33"/>
      <c r="U15" s="33"/>
      <c r="V15" s="33">
        <v>100</v>
      </c>
      <c r="W15" s="33"/>
      <c r="X15" s="33"/>
      <c r="Y15" s="33">
        <v>100</v>
      </c>
      <c r="AA15" s="33" t="s">
        <v>80</v>
      </c>
      <c r="AB15" s="36">
        <v>1755</v>
      </c>
    </row>
    <row r="16" spans="1:28" x14ac:dyDescent="0.25">
      <c r="A16" s="31" t="s">
        <v>954</v>
      </c>
      <c r="B16" s="32"/>
      <c r="C16" s="32"/>
      <c r="D16" s="32"/>
      <c r="E16" s="32"/>
      <c r="F16" s="32"/>
      <c r="G16" s="32"/>
      <c r="H16" s="32"/>
      <c r="I16" s="32"/>
      <c r="J16" s="32">
        <v>200.2</v>
      </c>
      <c r="K16" s="32"/>
      <c r="L16" s="32">
        <v>200.2</v>
      </c>
      <c r="N16" s="33" t="s">
        <v>118</v>
      </c>
      <c r="O16" s="33">
        <v>10</v>
      </c>
      <c r="P16" s="33"/>
      <c r="Q16" s="33">
        <v>2376</v>
      </c>
      <c r="R16" s="33"/>
      <c r="S16" s="33">
        <v>3774.8</v>
      </c>
      <c r="T16" s="33"/>
      <c r="U16" s="33"/>
      <c r="V16" s="33">
        <v>5</v>
      </c>
      <c r="W16" s="33"/>
      <c r="X16" s="33"/>
      <c r="Y16" s="33">
        <v>6165.8</v>
      </c>
      <c r="AA16" s="33" t="s">
        <v>326</v>
      </c>
      <c r="AB16" s="36">
        <v>1734</v>
      </c>
    </row>
    <row r="17" spans="1:28" x14ac:dyDescent="0.25">
      <c r="A17" s="31" t="s">
        <v>655</v>
      </c>
      <c r="B17" s="32"/>
      <c r="C17" s="32"/>
      <c r="D17" s="32"/>
      <c r="E17" s="32"/>
      <c r="F17" s="32"/>
      <c r="G17" s="32"/>
      <c r="H17" s="32"/>
      <c r="I17" s="32"/>
      <c r="J17" s="32">
        <v>135.4</v>
      </c>
      <c r="K17" s="32"/>
      <c r="L17" s="32">
        <v>135.4</v>
      </c>
      <c r="N17" s="33" t="s">
        <v>472</v>
      </c>
      <c r="O17" s="33"/>
      <c r="P17" s="33"/>
      <c r="Q17" s="33"/>
      <c r="R17" s="33"/>
      <c r="S17" s="33">
        <v>358.8</v>
      </c>
      <c r="T17" s="33"/>
      <c r="U17" s="33"/>
      <c r="V17" s="33"/>
      <c r="W17" s="33">
        <v>1262.4000000000001</v>
      </c>
      <c r="X17" s="33"/>
      <c r="Y17" s="33">
        <v>1621.2</v>
      </c>
      <c r="AA17" s="33" t="s">
        <v>472</v>
      </c>
      <c r="AB17" s="36">
        <v>1621.2</v>
      </c>
    </row>
    <row r="18" spans="1:28" x14ac:dyDescent="0.25">
      <c r="A18" s="31" t="s">
        <v>125</v>
      </c>
      <c r="B18" s="32"/>
      <c r="C18" s="32"/>
      <c r="D18" s="32"/>
      <c r="E18" s="32"/>
      <c r="F18" s="32">
        <v>2166.1999999999998</v>
      </c>
      <c r="G18" s="32"/>
      <c r="H18" s="32"/>
      <c r="I18" s="32"/>
      <c r="J18" s="32"/>
      <c r="K18" s="32"/>
      <c r="L18" s="32">
        <v>2166.1999999999998</v>
      </c>
      <c r="N18" s="33" t="s">
        <v>526</v>
      </c>
      <c r="O18" s="33"/>
      <c r="P18" s="33"/>
      <c r="Q18" s="33"/>
      <c r="R18" s="33"/>
      <c r="S18" s="33"/>
      <c r="T18" s="33"/>
      <c r="U18" s="33"/>
      <c r="V18" s="33"/>
      <c r="W18" s="33">
        <v>1136.7</v>
      </c>
      <c r="X18" s="33"/>
      <c r="Y18" s="33">
        <v>1136.7</v>
      </c>
      <c r="AA18" s="33" t="s">
        <v>620</v>
      </c>
      <c r="AB18" s="36">
        <v>1606.4</v>
      </c>
    </row>
    <row r="19" spans="1:28" x14ac:dyDescent="0.25">
      <c r="A19" s="31" t="s">
        <v>380</v>
      </c>
      <c r="B19" s="32"/>
      <c r="C19" s="32"/>
      <c r="D19" s="32"/>
      <c r="E19" s="32"/>
      <c r="F19" s="32">
        <v>675.6</v>
      </c>
      <c r="G19" s="32"/>
      <c r="H19" s="32"/>
      <c r="I19" s="32"/>
      <c r="J19" s="32"/>
      <c r="K19" s="32"/>
      <c r="L19" s="32">
        <v>675.6</v>
      </c>
      <c r="N19" s="33" t="s">
        <v>608</v>
      </c>
      <c r="O19" s="33"/>
      <c r="P19" s="33"/>
      <c r="Q19" s="33"/>
      <c r="R19" s="33"/>
      <c r="S19" s="33"/>
      <c r="T19" s="33"/>
      <c r="U19" s="33"/>
      <c r="V19" s="33"/>
      <c r="W19" s="33">
        <v>1133.5999999999999</v>
      </c>
      <c r="X19" s="33"/>
      <c r="Y19" s="33">
        <v>1133.5999999999999</v>
      </c>
      <c r="AA19" s="33" t="s">
        <v>58</v>
      </c>
      <c r="AB19" s="36">
        <v>1554.7</v>
      </c>
    </row>
    <row r="20" spans="1:28" x14ac:dyDescent="0.25">
      <c r="A20" s="31" t="s">
        <v>84</v>
      </c>
      <c r="B20" s="32"/>
      <c r="C20" s="32"/>
      <c r="D20" s="32"/>
      <c r="E20" s="32"/>
      <c r="F20" s="32">
        <v>143.80000000000001</v>
      </c>
      <c r="G20" s="32"/>
      <c r="H20" s="32"/>
      <c r="I20" s="32"/>
      <c r="J20" s="32"/>
      <c r="K20" s="32"/>
      <c r="L20" s="32">
        <v>143.80000000000001</v>
      </c>
      <c r="N20" s="33" t="s">
        <v>495</v>
      </c>
      <c r="O20" s="33"/>
      <c r="P20" s="33"/>
      <c r="Q20" s="33"/>
      <c r="R20" s="33"/>
      <c r="S20" s="33"/>
      <c r="T20" s="33"/>
      <c r="U20" s="33"/>
      <c r="V20" s="33"/>
      <c r="W20" s="33">
        <v>883</v>
      </c>
      <c r="X20" s="33"/>
      <c r="Y20" s="33">
        <v>883</v>
      </c>
      <c r="AA20" s="33" t="s">
        <v>682</v>
      </c>
      <c r="AB20" s="36">
        <v>1187.0999999999999</v>
      </c>
    </row>
    <row r="21" spans="1:28" x14ac:dyDescent="0.25">
      <c r="A21" s="31" t="s">
        <v>775</v>
      </c>
      <c r="B21" s="32"/>
      <c r="C21" s="32"/>
      <c r="D21" s="32"/>
      <c r="E21" s="32"/>
      <c r="F21" s="32"/>
      <c r="G21" s="32"/>
      <c r="H21" s="32"/>
      <c r="I21" s="32">
        <v>202</v>
      </c>
      <c r="J21" s="32"/>
      <c r="K21" s="32"/>
      <c r="L21" s="32">
        <v>202</v>
      </c>
      <c r="N21" s="33" t="s">
        <v>442</v>
      </c>
      <c r="O21" s="33"/>
      <c r="P21" s="33"/>
      <c r="Q21" s="33"/>
      <c r="R21" s="33"/>
      <c r="S21" s="33"/>
      <c r="T21" s="33"/>
      <c r="U21" s="33"/>
      <c r="V21" s="33"/>
      <c r="W21" s="33">
        <v>735.5</v>
      </c>
      <c r="X21" s="33"/>
      <c r="Y21" s="33">
        <v>735.5</v>
      </c>
      <c r="AA21" s="33" t="s">
        <v>387</v>
      </c>
      <c r="AB21" s="36">
        <v>1176</v>
      </c>
    </row>
    <row r="22" spans="1:28" x14ac:dyDescent="0.25">
      <c r="A22" s="31" t="s">
        <v>840</v>
      </c>
      <c r="B22" s="32"/>
      <c r="C22" s="32"/>
      <c r="D22" s="32"/>
      <c r="E22" s="32"/>
      <c r="F22" s="32"/>
      <c r="G22" s="32"/>
      <c r="H22" s="32"/>
      <c r="I22" s="32"/>
      <c r="J22" s="32">
        <v>100.5</v>
      </c>
      <c r="K22" s="32"/>
      <c r="L22" s="32">
        <v>100.5</v>
      </c>
      <c r="N22" s="33" t="s">
        <v>508</v>
      </c>
      <c r="O22" s="33"/>
      <c r="P22" s="33"/>
      <c r="Q22" s="33"/>
      <c r="R22" s="33"/>
      <c r="S22" s="33"/>
      <c r="T22" s="33"/>
      <c r="U22" s="33"/>
      <c r="V22" s="33"/>
      <c r="W22" s="33">
        <v>662.5</v>
      </c>
      <c r="X22" s="33"/>
      <c r="Y22" s="33">
        <v>662.5</v>
      </c>
      <c r="AA22" s="33" t="s">
        <v>526</v>
      </c>
      <c r="AB22" s="36">
        <v>1136.7</v>
      </c>
    </row>
    <row r="23" spans="1:28" x14ac:dyDescent="0.25">
      <c r="A23" s="31" t="s">
        <v>538</v>
      </c>
      <c r="B23" s="32"/>
      <c r="C23" s="32"/>
      <c r="D23" s="32"/>
      <c r="E23" s="32"/>
      <c r="F23" s="32"/>
      <c r="G23" s="32"/>
      <c r="H23" s="32"/>
      <c r="I23" s="32"/>
      <c r="J23" s="32">
        <v>180</v>
      </c>
      <c r="K23" s="32"/>
      <c r="L23" s="32">
        <v>180</v>
      </c>
      <c r="N23" s="33" t="s">
        <v>428</v>
      </c>
      <c r="O23" s="33"/>
      <c r="P23" s="33"/>
      <c r="Q23" s="33"/>
      <c r="R23" s="33"/>
      <c r="S23" s="33"/>
      <c r="T23" s="33"/>
      <c r="U23" s="33"/>
      <c r="V23" s="33"/>
      <c r="W23" s="33">
        <v>592.79999999999995</v>
      </c>
      <c r="X23" s="33"/>
      <c r="Y23" s="33">
        <v>592.79999999999995</v>
      </c>
      <c r="AA23" s="33" t="s">
        <v>608</v>
      </c>
      <c r="AB23" s="36">
        <v>1133.5999999999999</v>
      </c>
    </row>
    <row r="24" spans="1:28" x14ac:dyDescent="0.25">
      <c r="A24" s="31" t="s">
        <v>352</v>
      </c>
      <c r="B24" s="32"/>
      <c r="C24" s="32"/>
      <c r="D24" s="32"/>
      <c r="E24" s="32"/>
      <c r="F24" s="32">
        <v>807</v>
      </c>
      <c r="G24" s="32"/>
      <c r="H24" s="32"/>
      <c r="I24" s="32"/>
      <c r="J24" s="32"/>
      <c r="K24" s="32"/>
      <c r="L24" s="32">
        <v>807</v>
      </c>
      <c r="N24" s="33" t="s">
        <v>435</v>
      </c>
      <c r="O24" s="33"/>
      <c r="P24" s="33"/>
      <c r="Q24" s="33"/>
      <c r="R24" s="33"/>
      <c r="S24" s="33"/>
      <c r="T24" s="33"/>
      <c r="U24" s="33"/>
      <c r="V24" s="33"/>
      <c r="W24" s="33">
        <v>523.29999999999995</v>
      </c>
      <c r="X24" s="33"/>
      <c r="Y24" s="33">
        <v>523.29999999999995</v>
      </c>
      <c r="AA24" s="33" t="s">
        <v>140</v>
      </c>
      <c r="AB24" s="36">
        <v>1116</v>
      </c>
    </row>
    <row r="25" spans="1:28" x14ac:dyDescent="0.25">
      <c r="A25" s="31" t="s">
        <v>393</v>
      </c>
      <c r="B25" s="32"/>
      <c r="C25" s="32"/>
      <c r="D25" s="32"/>
      <c r="E25" s="32"/>
      <c r="F25" s="32">
        <v>551.29999999999995</v>
      </c>
      <c r="G25" s="32"/>
      <c r="H25" s="32"/>
      <c r="I25" s="32"/>
      <c r="J25" s="32"/>
      <c r="K25" s="32"/>
      <c r="L25" s="32">
        <v>551.29999999999995</v>
      </c>
      <c r="N25" s="33" t="s">
        <v>462</v>
      </c>
      <c r="O25" s="33"/>
      <c r="P25" s="33"/>
      <c r="Q25" s="33"/>
      <c r="R25" s="33"/>
      <c r="S25" s="33"/>
      <c r="T25" s="33"/>
      <c r="U25" s="33"/>
      <c r="V25" s="33"/>
      <c r="W25" s="33">
        <v>460.6</v>
      </c>
      <c r="X25" s="33"/>
      <c r="Y25" s="33">
        <v>460.6</v>
      </c>
      <c r="AA25" s="33" t="s">
        <v>345</v>
      </c>
      <c r="AB25" s="36">
        <v>1088.2</v>
      </c>
    </row>
    <row r="26" spans="1:28" x14ac:dyDescent="0.25">
      <c r="A26" s="31" t="s">
        <v>332</v>
      </c>
      <c r="B26" s="32"/>
      <c r="C26" s="32"/>
      <c r="D26" s="32"/>
      <c r="E26" s="32"/>
      <c r="F26" s="32">
        <v>801</v>
      </c>
      <c r="G26" s="32"/>
      <c r="H26" s="32"/>
      <c r="I26" s="32"/>
      <c r="J26" s="32"/>
      <c r="K26" s="32"/>
      <c r="L26" s="32">
        <v>801</v>
      </c>
      <c r="N26" s="33" t="s">
        <v>673</v>
      </c>
      <c r="O26" s="33"/>
      <c r="P26" s="33"/>
      <c r="Q26" s="33"/>
      <c r="R26" s="33"/>
      <c r="S26" s="33"/>
      <c r="T26" s="33"/>
      <c r="U26" s="33"/>
      <c r="V26" s="33"/>
      <c r="W26" s="33">
        <v>450</v>
      </c>
      <c r="X26" s="33"/>
      <c r="Y26" s="33">
        <v>450</v>
      </c>
      <c r="AA26" s="33" t="s">
        <v>276</v>
      </c>
      <c r="AB26" s="36">
        <v>1052.0999999999999</v>
      </c>
    </row>
    <row r="27" spans="1:28" x14ac:dyDescent="0.25">
      <c r="A27" s="31" t="s">
        <v>706</v>
      </c>
      <c r="B27" s="32"/>
      <c r="C27" s="32"/>
      <c r="D27" s="32"/>
      <c r="E27" s="32"/>
      <c r="F27" s="32"/>
      <c r="G27" s="32"/>
      <c r="H27" s="32"/>
      <c r="I27" s="32"/>
      <c r="J27" s="32">
        <v>165</v>
      </c>
      <c r="K27" s="32"/>
      <c r="L27" s="32">
        <v>165</v>
      </c>
      <c r="N27" s="33" t="s">
        <v>958</v>
      </c>
      <c r="O27" s="33"/>
      <c r="P27" s="33"/>
      <c r="Q27" s="33"/>
      <c r="R27" s="33"/>
      <c r="S27" s="33"/>
      <c r="T27" s="33"/>
      <c r="U27" s="33"/>
      <c r="V27" s="33"/>
      <c r="W27" s="33">
        <v>418.9</v>
      </c>
      <c r="X27" s="33"/>
      <c r="Y27" s="33">
        <v>418.9</v>
      </c>
      <c r="AA27" s="33" t="s">
        <v>364</v>
      </c>
      <c r="AB27" s="36">
        <v>1036</v>
      </c>
    </row>
    <row r="28" spans="1:28" x14ac:dyDescent="0.25">
      <c r="A28" s="31" t="s">
        <v>761</v>
      </c>
      <c r="B28" s="32"/>
      <c r="C28" s="32"/>
      <c r="D28" s="32"/>
      <c r="E28" s="32"/>
      <c r="F28" s="32"/>
      <c r="G28" s="32"/>
      <c r="H28" s="32"/>
      <c r="I28" s="32"/>
      <c r="J28" s="32">
        <v>150</v>
      </c>
      <c r="K28" s="32"/>
      <c r="L28" s="32">
        <v>150</v>
      </c>
      <c r="N28" s="33" t="s">
        <v>458</v>
      </c>
      <c r="O28" s="33"/>
      <c r="P28" s="33"/>
      <c r="Q28" s="33"/>
      <c r="R28" s="33"/>
      <c r="S28" s="33"/>
      <c r="T28" s="33"/>
      <c r="U28" s="33"/>
      <c r="V28" s="33"/>
      <c r="W28" s="33">
        <v>400</v>
      </c>
      <c r="X28" s="33"/>
      <c r="Y28" s="33">
        <v>400</v>
      </c>
      <c r="AA28" s="33" t="s">
        <v>482</v>
      </c>
      <c r="AB28" s="36">
        <v>1008</v>
      </c>
    </row>
    <row r="29" spans="1:28" x14ac:dyDescent="0.25">
      <c r="A29" s="31" t="s">
        <v>508</v>
      </c>
      <c r="B29" s="32"/>
      <c r="C29" s="32"/>
      <c r="D29" s="32"/>
      <c r="E29" s="32"/>
      <c r="F29" s="32"/>
      <c r="G29" s="32"/>
      <c r="H29" s="32"/>
      <c r="I29" s="32"/>
      <c r="J29" s="32">
        <v>662.5</v>
      </c>
      <c r="K29" s="32"/>
      <c r="L29" s="32">
        <v>662.5</v>
      </c>
      <c r="N29" s="33" t="s">
        <v>904</v>
      </c>
      <c r="O29" s="33"/>
      <c r="P29" s="33"/>
      <c r="Q29" s="33"/>
      <c r="R29" s="33"/>
      <c r="S29" s="33"/>
      <c r="T29" s="33"/>
      <c r="U29" s="33"/>
      <c r="V29" s="33"/>
      <c r="W29" s="33">
        <v>390.4</v>
      </c>
      <c r="X29" s="33"/>
      <c r="Y29" s="33">
        <v>390.4</v>
      </c>
      <c r="AA29" s="33" t="s">
        <v>220</v>
      </c>
      <c r="AB29" s="36">
        <v>999.4</v>
      </c>
    </row>
    <row r="30" spans="1:28" x14ac:dyDescent="0.25">
      <c r="A30" s="31" t="s">
        <v>450</v>
      </c>
      <c r="B30" s="32"/>
      <c r="C30" s="32"/>
      <c r="D30" s="32"/>
      <c r="E30" s="32"/>
      <c r="F30" s="32">
        <v>580.1</v>
      </c>
      <c r="G30" s="32"/>
      <c r="H30" s="32"/>
      <c r="I30" s="32"/>
      <c r="J30" s="32"/>
      <c r="K30" s="32"/>
      <c r="L30" s="32">
        <v>580.1</v>
      </c>
      <c r="N30" s="33" t="s">
        <v>615</v>
      </c>
      <c r="O30" s="33"/>
      <c r="P30" s="33"/>
      <c r="Q30" s="33"/>
      <c r="R30" s="33"/>
      <c r="S30" s="33"/>
      <c r="T30" s="33"/>
      <c r="U30" s="33"/>
      <c r="V30" s="33"/>
      <c r="W30" s="33">
        <v>376</v>
      </c>
      <c r="X30" s="33"/>
      <c r="Y30" s="33">
        <v>376</v>
      </c>
      <c r="AA30" s="33" t="s">
        <v>341</v>
      </c>
      <c r="AB30" s="36">
        <v>989</v>
      </c>
    </row>
    <row r="31" spans="1:28" x14ac:dyDescent="0.25">
      <c r="A31" s="31" t="s">
        <v>448</v>
      </c>
      <c r="B31" s="32"/>
      <c r="C31" s="32"/>
      <c r="D31" s="32"/>
      <c r="E31" s="32"/>
      <c r="F31" s="32">
        <v>550.4</v>
      </c>
      <c r="G31" s="32"/>
      <c r="H31" s="32"/>
      <c r="I31" s="32"/>
      <c r="J31" s="32"/>
      <c r="K31" s="32"/>
      <c r="L31" s="32">
        <v>550.4</v>
      </c>
      <c r="N31" s="33" t="s">
        <v>875</v>
      </c>
      <c r="O31" s="33"/>
      <c r="P31" s="33"/>
      <c r="Q31" s="33"/>
      <c r="R31" s="33"/>
      <c r="S31" s="33"/>
      <c r="T31" s="33"/>
      <c r="U31" s="33"/>
      <c r="V31" s="33"/>
      <c r="W31" s="33">
        <v>352.8</v>
      </c>
      <c r="X31" s="33"/>
      <c r="Y31" s="33">
        <v>352.8</v>
      </c>
      <c r="AA31" s="33" t="s">
        <v>318</v>
      </c>
      <c r="AB31" s="36">
        <v>939.7</v>
      </c>
    </row>
    <row r="32" spans="1:28" x14ac:dyDescent="0.25">
      <c r="A32" s="31" t="s">
        <v>368</v>
      </c>
      <c r="B32" s="32"/>
      <c r="C32" s="32"/>
      <c r="D32" s="32"/>
      <c r="E32" s="32"/>
      <c r="F32" s="32">
        <v>923.8</v>
      </c>
      <c r="G32" s="32"/>
      <c r="H32" s="32"/>
      <c r="I32" s="32"/>
      <c r="J32" s="32"/>
      <c r="K32" s="32"/>
      <c r="L32" s="32">
        <v>923.8</v>
      </c>
      <c r="N32" s="33" t="s">
        <v>944</v>
      </c>
      <c r="O32" s="33"/>
      <c r="P32" s="33"/>
      <c r="Q32" s="33"/>
      <c r="R32" s="33"/>
      <c r="S32" s="33"/>
      <c r="T32" s="33"/>
      <c r="U32" s="33"/>
      <c r="V32" s="33"/>
      <c r="W32" s="33">
        <v>300</v>
      </c>
      <c r="X32" s="33"/>
      <c r="Y32" s="33">
        <v>300</v>
      </c>
      <c r="AA32" s="33" t="s">
        <v>335</v>
      </c>
      <c r="AB32" s="36">
        <v>939.6</v>
      </c>
    </row>
    <row r="33" spans="1:28" x14ac:dyDescent="0.25">
      <c r="A33" s="31" t="s">
        <v>711</v>
      </c>
      <c r="B33" s="32"/>
      <c r="C33" s="32"/>
      <c r="D33" s="32"/>
      <c r="E33" s="32"/>
      <c r="F33" s="32"/>
      <c r="G33" s="32"/>
      <c r="H33" s="32"/>
      <c r="I33" s="32"/>
      <c r="J33" s="32">
        <v>236</v>
      </c>
      <c r="K33" s="32"/>
      <c r="L33" s="32">
        <v>236</v>
      </c>
      <c r="N33" s="33" t="s">
        <v>931</v>
      </c>
      <c r="O33" s="33"/>
      <c r="P33" s="33"/>
      <c r="Q33" s="33"/>
      <c r="R33" s="33"/>
      <c r="S33" s="33"/>
      <c r="T33" s="33"/>
      <c r="U33" s="33"/>
      <c r="V33" s="33"/>
      <c r="W33" s="33">
        <v>300</v>
      </c>
      <c r="X33" s="33"/>
      <c r="Y33" s="33">
        <v>300</v>
      </c>
      <c r="AA33" s="33" t="s">
        <v>378</v>
      </c>
      <c r="AB33" s="36">
        <v>932.9</v>
      </c>
    </row>
    <row r="34" spans="1:28" x14ac:dyDescent="0.25">
      <c r="A34" s="31" t="s">
        <v>88</v>
      </c>
      <c r="B34" s="32"/>
      <c r="C34" s="32"/>
      <c r="D34" s="32"/>
      <c r="E34" s="32"/>
      <c r="F34" s="32">
        <v>225.2</v>
      </c>
      <c r="G34" s="32"/>
      <c r="H34" s="32"/>
      <c r="I34" s="32"/>
      <c r="J34" s="32"/>
      <c r="K34" s="32"/>
      <c r="L34" s="32">
        <v>225.2</v>
      </c>
      <c r="N34" s="33" t="s">
        <v>743</v>
      </c>
      <c r="O34" s="33"/>
      <c r="P34" s="33"/>
      <c r="Q34" s="33"/>
      <c r="R34" s="33"/>
      <c r="S34" s="33"/>
      <c r="T34" s="33"/>
      <c r="U34" s="33"/>
      <c r="V34" s="33"/>
      <c r="W34" s="33">
        <v>299.7</v>
      </c>
      <c r="X34" s="33"/>
      <c r="Y34" s="33">
        <v>299.7</v>
      </c>
      <c r="AA34" s="33" t="s">
        <v>368</v>
      </c>
      <c r="AB34" s="36">
        <v>923.8</v>
      </c>
    </row>
    <row r="35" spans="1:28" x14ac:dyDescent="0.25">
      <c r="A35" s="31" t="s">
        <v>895</v>
      </c>
      <c r="B35" s="32"/>
      <c r="C35" s="32"/>
      <c r="D35" s="32"/>
      <c r="E35" s="32"/>
      <c r="F35" s="32">
        <v>225.6</v>
      </c>
      <c r="G35" s="32"/>
      <c r="H35" s="32"/>
      <c r="I35" s="32"/>
      <c r="J35" s="32"/>
      <c r="K35" s="32"/>
      <c r="L35" s="32">
        <v>225.6</v>
      </c>
      <c r="N35" s="33" t="s">
        <v>401</v>
      </c>
      <c r="O35" s="33"/>
      <c r="P35" s="33"/>
      <c r="Q35" s="33"/>
      <c r="R35" s="33"/>
      <c r="S35" s="33"/>
      <c r="T35" s="33"/>
      <c r="U35" s="33"/>
      <c r="V35" s="33"/>
      <c r="W35" s="33">
        <v>278</v>
      </c>
      <c r="X35" s="33"/>
      <c r="Y35" s="33">
        <v>278</v>
      </c>
      <c r="AA35" s="33" t="s">
        <v>355</v>
      </c>
      <c r="AB35" s="36">
        <v>918.3</v>
      </c>
    </row>
    <row r="36" spans="1:28" x14ac:dyDescent="0.25">
      <c r="A36" s="31" t="s">
        <v>23</v>
      </c>
      <c r="B36" s="32"/>
      <c r="C36" s="32"/>
      <c r="D36" s="32"/>
      <c r="E36" s="32">
        <v>2.8</v>
      </c>
      <c r="F36" s="32">
        <v>554.20000000000005</v>
      </c>
      <c r="G36" s="32"/>
      <c r="H36" s="32"/>
      <c r="I36" s="32"/>
      <c r="J36" s="32"/>
      <c r="K36" s="32"/>
      <c r="L36" s="32">
        <v>557</v>
      </c>
      <c r="N36" s="33" t="s">
        <v>590</v>
      </c>
      <c r="O36" s="33"/>
      <c r="P36" s="33"/>
      <c r="Q36" s="33"/>
      <c r="R36" s="33"/>
      <c r="S36" s="33"/>
      <c r="T36" s="33"/>
      <c r="U36" s="33"/>
      <c r="V36" s="33"/>
      <c r="W36" s="33">
        <v>250</v>
      </c>
      <c r="X36" s="33"/>
      <c r="Y36" s="33">
        <v>250</v>
      </c>
      <c r="AA36" s="33" t="s">
        <v>495</v>
      </c>
      <c r="AB36" s="36">
        <v>883</v>
      </c>
    </row>
    <row r="37" spans="1:28" x14ac:dyDescent="0.25">
      <c r="A37" s="31" t="s">
        <v>133</v>
      </c>
      <c r="B37" s="32"/>
      <c r="C37" s="32"/>
      <c r="D37" s="32"/>
      <c r="E37" s="32"/>
      <c r="F37" s="32">
        <v>112.2</v>
      </c>
      <c r="G37" s="32"/>
      <c r="H37" s="32"/>
      <c r="I37" s="32"/>
      <c r="J37" s="32"/>
      <c r="K37" s="32"/>
      <c r="L37" s="32">
        <v>112.2</v>
      </c>
      <c r="N37" s="33" t="s">
        <v>837</v>
      </c>
      <c r="O37" s="33"/>
      <c r="P37" s="33"/>
      <c r="Q37" s="33"/>
      <c r="R37" s="33"/>
      <c r="S37" s="33"/>
      <c r="T37" s="33"/>
      <c r="U37" s="33"/>
      <c r="V37" s="33"/>
      <c r="W37" s="33">
        <v>250</v>
      </c>
      <c r="X37" s="33"/>
      <c r="Y37" s="33">
        <v>250</v>
      </c>
      <c r="AA37" s="33" t="s">
        <v>42</v>
      </c>
      <c r="AB37" s="36">
        <v>852.2</v>
      </c>
    </row>
    <row r="38" spans="1:28" x14ac:dyDescent="0.25">
      <c r="A38" s="31" t="s">
        <v>118</v>
      </c>
      <c r="B38" s="32">
        <v>10</v>
      </c>
      <c r="C38" s="32"/>
      <c r="D38" s="32">
        <v>2376</v>
      </c>
      <c r="E38" s="32"/>
      <c r="F38" s="32">
        <v>3774.8</v>
      </c>
      <c r="G38" s="32"/>
      <c r="H38" s="32"/>
      <c r="I38" s="32">
        <v>5</v>
      </c>
      <c r="J38" s="32"/>
      <c r="K38" s="32"/>
      <c r="L38" s="32">
        <v>6165.8</v>
      </c>
      <c r="N38" s="33" t="s">
        <v>780</v>
      </c>
      <c r="O38" s="33"/>
      <c r="P38" s="33"/>
      <c r="Q38" s="33"/>
      <c r="R38" s="33"/>
      <c r="S38" s="33"/>
      <c r="T38" s="33"/>
      <c r="U38" s="33"/>
      <c r="V38" s="33"/>
      <c r="W38" s="33">
        <v>249.7</v>
      </c>
      <c r="X38" s="33"/>
      <c r="Y38" s="33">
        <v>249.7</v>
      </c>
      <c r="AA38" s="33" t="s">
        <v>375</v>
      </c>
      <c r="AB38" s="36">
        <v>821.7</v>
      </c>
    </row>
    <row r="39" spans="1:28" x14ac:dyDescent="0.25">
      <c r="A39" s="31" t="s">
        <v>151</v>
      </c>
      <c r="B39" s="32"/>
      <c r="C39" s="32"/>
      <c r="D39" s="32">
        <v>622.4</v>
      </c>
      <c r="E39" s="32"/>
      <c r="F39" s="32"/>
      <c r="G39" s="32"/>
      <c r="H39" s="32"/>
      <c r="I39" s="32"/>
      <c r="J39" s="32"/>
      <c r="K39" s="32"/>
      <c r="L39" s="32">
        <v>622.4</v>
      </c>
      <c r="N39" s="33" t="s">
        <v>909</v>
      </c>
      <c r="O39" s="33"/>
      <c r="P39" s="33"/>
      <c r="Q39" s="33"/>
      <c r="R39" s="33"/>
      <c r="S39" s="33"/>
      <c r="T39" s="33"/>
      <c r="U39" s="33"/>
      <c r="V39" s="33"/>
      <c r="W39" s="33">
        <v>237.6</v>
      </c>
      <c r="X39" s="33"/>
      <c r="Y39" s="33">
        <v>237.6</v>
      </c>
      <c r="AA39" s="33" t="s">
        <v>308</v>
      </c>
      <c r="AB39" s="36">
        <v>815</v>
      </c>
    </row>
    <row r="40" spans="1:28" x14ac:dyDescent="0.25">
      <c r="A40" s="31" t="s">
        <v>679</v>
      </c>
      <c r="B40" s="32"/>
      <c r="C40" s="32"/>
      <c r="D40" s="32"/>
      <c r="E40" s="32"/>
      <c r="F40" s="32"/>
      <c r="G40" s="32"/>
      <c r="H40" s="32"/>
      <c r="I40" s="32">
        <v>395.1</v>
      </c>
      <c r="J40" s="32"/>
      <c r="K40" s="32"/>
      <c r="L40" s="32">
        <v>395.1</v>
      </c>
      <c r="N40" s="33" t="s">
        <v>711</v>
      </c>
      <c r="O40" s="33"/>
      <c r="P40" s="33"/>
      <c r="Q40" s="33"/>
      <c r="R40" s="33"/>
      <c r="S40" s="33"/>
      <c r="T40" s="33"/>
      <c r="U40" s="33"/>
      <c r="V40" s="33"/>
      <c r="W40" s="33">
        <v>236</v>
      </c>
      <c r="X40" s="33"/>
      <c r="Y40" s="33">
        <v>236</v>
      </c>
      <c r="AA40" s="33" t="s">
        <v>352</v>
      </c>
      <c r="AB40" s="36">
        <v>807</v>
      </c>
    </row>
    <row r="41" spans="1:28" x14ac:dyDescent="0.25">
      <c r="A41" s="31" t="s">
        <v>357</v>
      </c>
      <c r="B41" s="32"/>
      <c r="C41" s="32"/>
      <c r="D41" s="32"/>
      <c r="E41" s="32"/>
      <c r="F41" s="32">
        <v>593.29999999999995</v>
      </c>
      <c r="G41" s="32"/>
      <c r="H41" s="32"/>
      <c r="I41" s="32"/>
      <c r="J41" s="32"/>
      <c r="K41" s="32"/>
      <c r="L41" s="32">
        <v>593.29999999999995</v>
      </c>
      <c r="N41" s="33" t="s">
        <v>795</v>
      </c>
      <c r="O41" s="33"/>
      <c r="P41" s="33"/>
      <c r="Q41" s="33"/>
      <c r="R41" s="33"/>
      <c r="S41" s="33"/>
      <c r="T41" s="33"/>
      <c r="U41" s="33"/>
      <c r="V41" s="33"/>
      <c r="W41" s="33">
        <v>230</v>
      </c>
      <c r="X41" s="33"/>
      <c r="Y41" s="33">
        <v>230</v>
      </c>
      <c r="AA41" s="33" t="s">
        <v>624</v>
      </c>
      <c r="AB41" s="36">
        <v>803.2</v>
      </c>
    </row>
    <row r="42" spans="1:28" x14ac:dyDescent="0.25">
      <c r="A42" s="31" t="s">
        <v>872</v>
      </c>
      <c r="B42" s="32"/>
      <c r="C42" s="32"/>
      <c r="D42" s="32"/>
      <c r="E42" s="32"/>
      <c r="F42" s="32"/>
      <c r="G42" s="32"/>
      <c r="H42" s="32"/>
      <c r="I42" s="32">
        <v>143.30000000000001</v>
      </c>
      <c r="J42" s="32"/>
      <c r="K42" s="32"/>
      <c r="L42" s="32">
        <v>143.30000000000001</v>
      </c>
      <c r="N42" s="33" t="s">
        <v>797</v>
      </c>
      <c r="O42" s="33"/>
      <c r="P42" s="33"/>
      <c r="Q42" s="33"/>
      <c r="R42" s="33"/>
      <c r="S42" s="33"/>
      <c r="T42" s="33"/>
      <c r="U42" s="33"/>
      <c r="V42" s="33"/>
      <c r="W42" s="33">
        <v>230</v>
      </c>
      <c r="X42" s="33"/>
      <c r="Y42" s="33">
        <v>230</v>
      </c>
      <c r="AA42" s="33" t="s">
        <v>332</v>
      </c>
      <c r="AB42" s="36">
        <v>801</v>
      </c>
    </row>
    <row r="43" spans="1:28" x14ac:dyDescent="0.25">
      <c r="A43" s="31" t="s">
        <v>387</v>
      </c>
      <c r="B43" s="32"/>
      <c r="C43" s="32"/>
      <c r="D43" s="32"/>
      <c r="E43" s="32"/>
      <c r="F43" s="32">
        <v>1176</v>
      </c>
      <c r="G43" s="32"/>
      <c r="H43" s="32"/>
      <c r="I43" s="32"/>
      <c r="J43" s="32"/>
      <c r="K43" s="32"/>
      <c r="L43" s="32">
        <v>1176</v>
      </c>
      <c r="N43" s="33" t="s">
        <v>588</v>
      </c>
      <c r="O43" s="33"/>
      <c r="P43" s="33"/>
      <c r="Q43" s="33"/>
      <c r="R43" s="33"/>
      <c r="S43" s="33"/>
      <c r="T43" s="33"/>
      <c r="U43" s="33"/>
      <c r="V43" s="33"/>
      <c r="W43" s="33">
        <v>225</v>
      </c>
      <c r="X43" s="33"/>
      <c r="Y43" s="33">
        <v>225</v>
      </c>
      <c r="AA43" s="33" t="s">
        <v>339</v>
      </c>
      <c r="AB43" s="36">
        <v>788.4</v>
      </c>
    </row>
    <row r="44" spans="1:28" x14ac:dyDescent="0.25">
      <c r="A44" s="31" t="s">
        <v>418</v>
      </c>
      <c r="B44" s="32"/>
      <c r="C44" s="32"/>
      <c r="D44" s="32"/>
      <c r="E44" s="32"/>
      <c r="F44" s="32"/>
      <c r="G44" s="32"/>
      <c r="H44" s="32"/>
      <c r="I44" s="32"/>
      <c r="J44" s="32">
        <v>167.7</v>
      </c>
      <c r="K44" s="32"/>
      <c r="L44" s="32">
        <v>167.7</v>
      </c>
      <c r="N44" s="33" t="s">
        <v>730</v>
      </c>
      <c r="O44" s="33"/>
      <c r="P44" s="33"/>
      <c r="Q44" s="33"/>
      <c r="R44" s="33"/>
      <c r="S44" s="33"/>
      <c r="T44" s="33"/>
      <c r="U44" s="33"/>
      <c r="V44" s="33"/>
      <c r="W44" s="33">
        <v>211.2</v>
      </c>
      <c r="X44" s="33"/>
      <c r="Y44" s="33">
        <v>211.2</v>
      </c>
      <c r="AA44" s="33" t="s">
        <v>442</v>
      </c>
      <c r="AB44" s="36">
        <v>735.5</v>
      </c>
    </row>
    <row r="45" spans="1:28" x14ac:dyDescent="0.25">
      <c r="A45" s="31" t="s">
        <v>426</v>
      </c>
      <c r="B45" s="32"/>
      <c r="C45" s="32"/>
      <c r="D45" s="32"/>
      <c r="E45" s="32"/>
      <c r="F45" s="32">
        <v>260</v>
      </c>
      <c r="G45" s="32"/>
      <c r="H45" s="32"/>
      <c r="I45" s="32"/>
      <c r="J45" s="32"/>
      <c r="K45" s="32"/>
      <c r="L45" s="32">
        <v>260</v>
      </c>
      <c r="N45" s="33" t="s">
        <v>768</v>
      </c>
      <c r="O45" s="33"/>
      <c r="P45" s="33"/>
      <c r="Q45" s="33"/>
      <c r="R45" s="33"/>
      <c r="S45" s="33"/>
      <c r="T45" s="33"/>
      <c r="U45" s="33"/>
      <c r="V45" s="33"/>
      <c r="W45" s="33">
        <v>207.2</v>
      </c>
      <c r="X45" s="33"/>
      <c r="Y45" s="33">
        <v>207.2</v>
      </c>
      <c r="AA45" s="33" t="s">
        <v>11</v>
      </c>
      <c r="AB45" s="36">
        <v>720</v>
      </c>
    </row>
    <row r="46" spans="1:28" x14ac:dyDescent="0.25">
      <c r="A46" s="31" t="s">
        <v>293</v>
      </c>
      <c r="B46" s="32"/>
      <c r="C46" s="32"/>
      <c r="D46" s="32"/>
      <c r="E46" s="32"/>
      <c r="F46" s="32">
        <v>497.9</v>
      </c>
      <c r="G46" s="32"/>
      <c r="H46" s="32"/>
      <c r="I46" s="32"/>
      <c r="J46" s="32"/>
      <c r="K46" s="32"/>
      <c r="L46" s="32">
        <v>497.9</v>
      </c>
      <c r="N46" s="33" t="s">
        <v>698</v>
      </c>
      <c r="O46" s="33"/>
      <c r="P46" s="33"/>
      <c r="Q46" s="33"/>
      <c r="R46" s="33"/>
      <c r="S46" s="33"/>
      <c r="T46" s="33"/>
      <c r="U46" s="33"/>
      <c r="V46" s="33"/>
      <c r="W46" s="33">
        <v>204</v>
      </c>
      <c r="X46" s="33"/>
      <c r="Y46" s="33">
        <v>204</v>
      </c>
      <c r="AA46" s="33" t="s">
        <v>273</v>
      </c>
      <c r="AB46" s="36">
        <v>678.1</v>
      </c>
    </row>
    <row r="47" spans="1:28" x14ac:dyDescent="0.25">
      <c r="A47" s="31" t="s">
        <v>543</v>
      </c>
      <c r="B47" s="32"/>
      <c r="C47" s="32"/>
      <c r="D47" s="32"/>
      <c r="E47" s="32"/>
      <c r="F47" s="32"/>
      <c r="G47" s="32"/>
      <c r="H47" s="32"/>
      <c r="I47" s="32"/>
      <c r="J47" s="32">
        <v>188.5</v>
      </c>
      <c r="K47" s="32"/>
      <c r="L47" s="32">
        <v>188.5</v>
      </c>
      <c r="N47" s="33" t="s">
        <v>599</v>
      </c>
      <c r="O47" s="33"/>
      <c r="P47" s="33"/>
      <c r="Q47" s="33"/>
      <c r="R47" s="33"/>
      <c r="S47" s="33"/>
      <c r="T47" s="33"/>
      <c r="U47" s="33"/>
      <c r="V47" s="33"/>
      <c r="W47" s="33">
        <v>201.6</v>
      </c>
      <c r="X47" s="33"/>
      <c r="Y47" s="33">
        <v>201.6</v>
      </c>
      <c r="AA47" s="33" t="s">
        <v>380</v>
      </c>
      <c r="AB47" s="36">
        <v>675.6</v>
      </c>
    </row>
    <row r="48" spans="1:28" x14ac:dyDescent="0.25">
      <c r="A48" s="31" t="s">
        <v>608</v>
      </c>
      <c r="B48" s="32"/>
      <c r="C48" s="32"/>
      <c r="D48" s="32"/>
      <c r="E48" s="32"/>
      <c r="F48" s="32"/>
      <c r="G48" s="32"/>
      <c r="H48" s="32"/>
      <c r="I48" s="32"/>
      <c r="J48" s="32">
        <v>1133.5999999999999</v>
      </c>
      <c r="K48" s="32"/>
      <c r="L48" s="32">
        <v>1133.5999999999999</v>
      </c>
      <c r="N48" s="33" t="s">
        <v>943</v>
      </c>
      <c r="O48" s="33"/>
      <c r="P48" s="33"/>
      <c r="Q48" s="33"/>
      <c r="R48" s="33"/>
      <c r="S48" s="33"/>
      <c r="T48" s="33"/>
      <c r="U48" s="33"/>
      <c r="V48" s="33"/>
      <c r="W48" s="33">
        <v>201.6</v>
      </c>
      <c r="X48" s="33"/>
      <c r="Y48" s="33">
        <v>201.6</v>
      </c>
      <c r="AA48" s="33" t="s">
        <v>508</v>
      </c>
      <c r="AB48" s="36">
        <v>662.5</v>
      </c>
    </row>
    <row r="49" spans="1:28" x14ac:dyDescent="0.25">
      <c r="A49" s="31" t="s">
        <v>355</v>
      </c>
      <c r="B49" s="32"/>
      <c r="C49" s="32"/>
      <c r="D49" s="32"/>
      <c r="E49" s="32"/>
      <c r="F49" s="32">
        <v>918.3</v>
      </c>
      <c r="G49" s="32"/>
      <c r="H49" s="32"/>
      <c r="I49" s="32"/>
      <c r="J49" s="32"/>
      <c r="K49" s="32"/>
      <c r="L49" s="32">
        <v>918.3</v>
      </c>
      <c r="N49" s="33" t="s">
        <v>954</v>
      </c>
      <c r="O49" s="33"/>
      <c r="P49" s="33"/>
      <c r="Q49" s="33"/>
      <c r="R49" s="33"/>
      <c r="S49" s="33"/>
      <c r="T49" s="33"/>
      <c r="U49" s="33"/>
      <c r="V49" s="33"/>
      <c r="W49" s="33">
        <v>200.2</v>
      </c>
      <c r="X49" s="33"/>
      <c r="Y49" s="33">
        <v>200.2</v>
      </c>
      <c r="AA49" s="33" t="s">
        <v>264</v>
      </c>
      <c r="AB49" s="36">
        <v>643.6</v>
      </c>
    </row>
    <row r="50" spans="1:28" x14ac:dyDescent="0.25">
      <c r="A50" s="31" t="s">
        <v>523</v>
      </c>
      <c r="B50" s="32"/>
      <c r="C50" s="32"/>
      <c r="D50" s="32"/>
      <c r="E50" s="32"/>
      <c r="F50" s="32"/>
      <c r="G50" s="32"/>
      <c r="H50" s="32"/>
      <c r="I50" s="32"/>
      <c r="J50" s="32">
        <v>121.9</v>
      </c>
      <c r="K50" s="32"/>
      <c r="L50" s="32">
        <v>121.9</v>
      </c>
      <c r="N50" s="33" t="s">
        <v>736</v>
      </c>
      <c r="O50" s="33"/>
      <c r="P50" s="33"/>
      <c r="Q50" s="33"/>
      <c r="R50" s="33"/>
      <c r="S50" s="33"/>
      <c r="T50" s="33"/>
      <c r="U50" s="33"/>
      <c r="V50" s="33"/>
      <c r="W50" s="33">
        <v>200</v>
      </c>
      <c r="X50" s="33"/>
      <c r="Y50" s="33">
        <v>200</v>
      </c>
      <c r="AA50" s="33" t="s">
        <v>128</v>
      </c>
      <c r="AB50" s="36">
        <v>641.19999999999993</v>
      </c>
    </row>
    <row r="51" spans="1:28" x14ac:dyDescent="0.25">
      <c r="A51" s="31" t="s">
        <v>795</v>
      </c>
      <c r="B51" s="32"/>
      <c r="C51" s="32"/>
      <c r="D51" s="32"/>
      <c r="E51" s="32"/>
      <c r="F51" s="32"/>
      <c r="G51" s="32"/>
      <c r="H51" s="32"/>
      <c r="I51" s="32"/>
      <c r="J51" s="32">
        <v>230</v>
      </c>
      <c r="K51" s="32"/>
      <c r="L51" s="32">
        <v>230</v>
      </c>
      <c r="N51" s="33" t="s">
        <v>857</v>
      </c>
      <c r="O51" s="33"/>
      <c r="P51" s="33"/>
      <c r="Q51" s="33"/>
      <c r="R51" s="33"/>
      <c r="S51" s="33"/>
      <c r="T51" s="33"/>
      <c r="U51" s="33"/>
      <c r="V51" s="33"/>
      <c r="W51" s="33">
        <v>200</v>
      </c>
      <c r="X51" s="33"/>
      <c r="Y51" s="33">
        <v>200</v>
      </c>
      <c r="AA51" s="33" t="s">
        <v>151</v>
      </c>
      <c r="AB51" s="36">
        <v>622.4</v>
      </c>
    </row>
    <row r="52" spans="1:28" x14ac:dyDescent="0.25">
      <c r="A52" s="31" t="s">
        <v>904</v>
      </c>
      <c r="B52" s="32"/>
      <c r="C52" s="32"/>
      <c r="D52" s="32"/>
      <c r="E52" s="32"/>
      <c r="F52" s="32"/>
      <c r="G52" s="32"/>
      <c r="H52" s="32"/>
      <c r="I52" s="32"/>
      <c r="J52" s="32">
        <v>390.4</v>
      </c>
      <c r="K52" s="32"/>
      <c r="L52" s="32">
        <v>390.4</v>
      </c>
      <c r="N52" s="33" t="s">
        <v>822</v>
      </c>
      <c r="O52" s="33"/>
      <c r="P52" s="33"/>
      <c r="Q52" s="33"/>
      <c r="R52" s="33"/>
      <c r="S52" s="33"/>
      <c r="T52" s="33"/>
      <c r="U52" s="33"/>
      <c r="V52" s="33"/>
      <c r="W52" s="33">
        <v>200</v>
      </c>
      <c r="X52" s="33"/>
      <c r="Y52" s="33">
        <v>200</v>
      </c>
      <c r="AA52" s="33" t="s">
        <v>349</v>
      </c>
      <c r="AB52" s="36">
        <v>618.70000000000005</v>
      </c>
    </row>
    <row r="53" spans="1:28" x14ac:dyDescent="0.25">
      <c r="A53" s="31" t="s">
        <v>361</v>
      </c>
      <c r="B53" s="32"/>
      <c r="C53" s="32"/>
      <c r="D53" s="32"/>
      <c r="E53" s="32"/>
      <c r="F53" s="32">
        <v>418</v>
      </c>
      <c r="G53" s="32"/>
      <c r="H53" s="32"/>
      <c r="I53" s="32"/>
      <c r="J53" s="32"/>
      <c r="K53" s="32"/>
      <c r="L53" s="32">
        <v>418</v>
      </c>
      <c r="N53" s="33" t="s">
        <v>596</v>
      </c>
      <c r="O53" s="33"/>
      <c r="P53" s="33"/>
      <c r="Q53" s="33"/>
      <c r="R53" s="33"/>
      <c r="S53" s="33"/>
      <c r="T53" s="33"/>
      <c r="U53" s="33"/>
      <c r="V53" s="33"/>
      <c r="W53" s="33">
        <v>200</v>
      </c>
      <c r="X53" s="33"/>
      <c r="Y53" s="33">
        <v>200</v>
      </c>
      <c r="AA53" s="33" t="s">
        <v>357</v>
      </c>
      <c r="AB53" s="36">
        <v>593.29999999999995</v>
      </c>
    </row>
    <row r="54" spans="1:28" x14ac:dyDescent="0.25">
      <c r="A54" s="31" t="s">
        <v>44</v>
      </c>
      <c r="B54" s="32"/>
      <c r="C54" s="32"/>
      <c r="D54" s="32"/>
      <c r="E54" s="32"/>
      <c r="F54" s="32">
        <v>542.79999999999995</v>
      </c>
      <c r="G54" s="32"/>
      <c r="H54" s="32"/>
      <c r="I54" s="32"/>
      <c r="J54" s="32"/>
      <c r="K54" s="32"/>
      <c r="L54" s="32">
        <v>542.79999999999995</v>
      </c>
      <c r="N54" s="33" t="s">
        <v>725</v>
      </c>
      <c r="O54" s="33"/>
      <c r="P54" s="33"/>
      <c r="Q54" s="33"/>
      <c r="R54" s="33"/>
      <c r="S54" s="33"/>
      <c r="T54" s="33"/>
      <c r="U54" s="33"/>
      <c r="V54" s="33"/>
      <c r="W54" s="33">
        <v>200</v>
      </c>
      <c r="X54" s="33"/>
      <c r="Y54" s="33">
        <v>200</v>
      </c>
      <c r="AA54" s="33" t="s">
        <v>428</v>
      </c>
      <c r="AB54" s="36">
        <v>592.79999999999995</v>
      </c>
    </row>
    <row r="55" spans="1:28" x14ac:dyDescent="0.25">
      <c r="A55" s="31" t="s">
        <v>64</v>
      </c>
      <c r="B55" s="32"/>
      <c r="C55" s="32"/>
      <c r="D55" s="32"/>
      <c r="E55" s="32"/>
      <c r="F55" s="32">
        <v>3776.3</v>
      </c>
      <c r="G55" s="32"/>
      <c r="H55" s="32"/>
      <c r="I55" s="32"/>
      <c r="J55" s="32"/>
      <c r="K55" s="32"/>
      <c r="L55" s="32">
        <v>3776.3</v>
      </c>
      <c r="N55" s="33" t="s">
        <v>728</v>
      </c>
      <c r="O55" s="33"/>
      <c r="P55" s="33"/>
      <c r="Q55" s="33"/>
      <c r="R55" s="33"/>
      <c r="S55" s="33"/>
      <c r="T55" s="33"/>
      <c r="U55" s="33"/>
      <c r="V55" s="33"/>
      <c r="W55" s="33">
        <v>200</v>
      </c>
      <c r="X55" s="33"/>
      <c r="Y55" s="33">
        <v>200</v>
      </c>
      <c r="AA55" s="33" t="s">
        <v>450</v>
      </c>
      <c r="AB55" s="36">
        <v>580.1</v>
      </c>
    </row>
    <row r="56" spans="1:28" x14ac:dyDescent="0.25">
      <c r="A56" s="31" t="s">
        <v>218</v>
      </c>
      <c r="B56" s="32"/>
      <c r="C56" s="32"/>
      <c r="D56" s="32"/>
      <c r="E56" s="32"/>
      <c r="F56" s="32">
        <v>559.1</v>
      </c>
      <c r="G56" s="32"/>
      <c r="H56" s="32"/>
      <c r="I56" s="32"/>
      <c r="J56" s="32"/>
      <c r="K56" s="32"/>
      <c r="L56" s="32">
        <v>559.1</v>
      </c>
      <c r="N56" s="33" t="s">
        <v>771</v>
      </c>
      <c r="O56" s="33"/>
      <c r="P56" s="33"/>
      <c r="Q56" s="33"/>
      <c r="R56" s="33"/>
      <c r="S56" s="33"/>
      <c r="T56" s="33"/>
      <c r="U56" s="33"/>
      <c r="V56" s="33"/>
      <c r="W56" s="33">
        <v>196.7</v>
      </c>
      <c r="X56" s="33"/>
      <c r="Y56" s="33">
        <v>196.7</v>
      </c>
      <c r="AA56" s="33" t="s">
        <v>301</v>
      </c>
      <c r="AB56" s="36">
        <v>572</v>
      </c>
    </row>
    <row r="57" spans="1:28" x14ac:dyDescent="0.25">
      <c r="A57" s="31" t="s">
        <v>736</v>
      </c>
      <c r="B57" s="32"/>
      <c r="C57" s="32"/>
      <c r="D57" s="32"/>
      <c r="E57" s="32"/>
      <c r="F57" s="32"/>
      <c r="G57" s="32"/>
      <c r="H57" s="32"/>
      <c r="I57" s="32"/>
      <c r="J57" s="32">
        <v>200</v>
      </c>
      <c r="K57" s="32"/>
      <c r="L57" s="32">
        <v>200</v>
      </c>
      <c r="N57" s="33" t="s">
        <v>543</v>
      </c>
      <c r="O57" s="33"/>
      <c r="P57" s="33"/>
      <c r="Q57" s="33"/>
      <c r="R57" s="33"/>
      <c r="S57" s="33"/>
      <c r="T57" s="33"/>
      <c r="U57" s="33"/>
      <c r="V57" s="33"/>
      <c r="W57" s="33">
        <v>188.5</v>
      </c>
      <c r="X57" s="33"/>
      <c r="Y57" s="33">
        <v>188.5</v>
      </c>
      <c r="AA57" s="33" t="s">
        <v>218</v>
      </c>
      <c r="AB57" s="36">
        <v>559.1</v>
      </c>
    </row>
    <row r="58" spans="1:28" x14ac:dyDescent="0.25">
      <c r="A58" s="31" t="s">
        <v>857</v>
      </c>
      <c r="B58" s="32"/>
      <c r="C58" s="32"/>
      <c r="D58" s="32"/>
      <c r="E58" s="32"/>
      <c r="F58" s="32"/>
      <c r="G58" s="32"/>
      <c r="H58" s="32"/>
      <c r="I58" s="32"/>
      <c r="J58" s="32">
        <v>200</v>
      </c>
      <c r="K58" s="32"/>
      <c r="L58" s="32">
        <v>200</v>
      </c>
      <c r="N58" s="33" t="s">
        <v>947</v>
      </c>
      <c r="O58" s="33"/>
      <c r="P58" s="33"/>
      <c r="Q58" s="33"/>
      <c r="R58" s="33"/>
      <c r="S58" s="33"/>
      <c r="T58" s="33"/>
      <c r="U58" s="33"/>
      <c r="V58" s="33"/>
      <c r="W58" s="33">
        <v>183.8</v>
      </c>
      <c r="X58" s="33"/>
      <c r="Y58" s="33">
        <v>183.8</v>
      </c>
      <c r="AA58" s="33" t="s">
        <v>23</v>
      </c>
      <c r="AB58" s="36">
        <v>557</v>
      </c>
    </row>
    <row r="59" spans="1:28" x14ac:dyDescent="0.25">
      <c r="A59" s="31" t="s">
        <v>883</v>
      </c>
      <c r="B59" s="32"/>
      <c r="C59" s="32"/>
      <c r="D59" s="32"/>
      <c r="E59" s="32"/>
      <c r="F59" s="32"/>
      <c r="G59" s="32"/>
      <c r="H59" s="32"/>
      <c r="I59" s="32"/>
      <c r="J59" s="32">
        <v>158</v>
      </c>
      <c r="K59" s="32"/>
      <c r="L59" s="32">
        <v>158</v>
      </c>
      <c r="N59" s="33" t="s">
        <v>538</v>
      </c>
      <c r="O59" s="33"/>
      <c r="P59" s="33"/>
      <c r="Q59" s="33"/>
      <c r="R59" s="33"/>
      <c r="S59" s="33"/>
      <c r="T59" s="33"/>
      <c r="U59" s="33"/>
      <c r="V59" s="33"/>
      <c r="W59" s="33">
        <v>180</v>
      </c>
      <c r="X59" s="33"/>
      <c r="Y59" s="33">
        <v>180</v>
      </c>
      <c r="AA59" s="33" t="s">
        <v>393</v>
      </c>
      <c r="AB59" s="36">
        <v>551.29999999999995</v>
      </c>
    </row>
    <row r="60" spans="1:28" x14ac:dyDescent="0.25">
      <c r="A60" s="31" t="s">
        <v>723</v>
      </c>
      <c r="B60" s="32"/>
      <c r="C60" s="32"/>
      <c r="D60" s="32"/>
      <c r="E60" s="32"/>
      <c r="F60" s="32"/>
      <c r="G60" s="32"/>
      <c r="H60" s="32"/>
      <c r="I60" s="32"/>
      <c r="J60" s="32">
        <v>155.4</v>
      </c>
      <c r="K60" s="32"/>
      <c r="L60" s="32">
        <v>155.4</v>
      </c>
      <c r="N60" s="33" t="s">
        <v>418</v>
      </c>
      <c r="O60" s="33"/>
      <c r="P60" s="33"/>
      <c r="Q60" s="33"/>
      <c r="R60" s="33"/>
      <c r="S60" s="33"/>
      <c r="T60" s="33"/>
      <c r="U60" s="33"/>
      <c r="V60" s="33"/>
      <c r="W60" s="33">
        <v>167.7</v>
      </c>
      <c r="X60" s="33"/>
      <c r="Y60" s="33">
        <v>167.7</v>
      </c>
      <c r="AA60" s="33" t="s">
        <v>448</v>
      </c>
      <c r="AB60" s="36">
        <v>550.4</v>
      </c>
    </row>
    <row r="61" spans="1:28" x14ac:dyDescent="0.25">
      <c r="A61" s="31" t="s">
        <v>875</v>
      </c>
      <c r="B61" s="32"/>
      <c r="C61" s="32"/>
      <c r="D61" s="32"/>
      <c r="E61" s="32"/>
      <c r="F61" s="32"/>
      <c r="G61" s="32"/>
      <c r="H61" s="32"/>
      <c r="I61" s="32"/>
      <c r="J61" s="32">
        <v>352.8</v>
      </c>
      <c r="K61" s="32"/>
      <c r="L61" s="32">
        <v>352.8</v>
      </c>
      <c r="N61" s="33" t="s">
        <v>532</v>
      </c>
      <c r="O61" s="33"/>
      <c r="P61" s="33"/>
      <c r="Q61" s="33"/>
      <c r="R61" s="33"/>
      <c r="S61" s="33"/>
      <c r="T61" s="33"/>
      <c r="U61" s="33"/>
      <c r="V61" s="33"/>
      <c r="W61" s="33">
        <v>165.6</v>
      </c>
      <c r="X61" s="33"/>
      <c r="Y61" s="33">
        <v>165.6</v>
      </c>
      <c r="AA61" s="33" t="s">
        <v>44</v>
      </c>
      <c r="AB61" s="36">
        <v>542.79999999999995</v>
      </c>
    </row>
    <row r="62" spans="1:28" x14ac:dyDescent="0.25">
      <c r="A62" s="31" t="s">
        <v>220</v>
      </c>
      <c r="B62" s="32"/>
      <c r="C62" s="32"/>
      <c r="D62" s="32"/>
      <c r="E62" s="32"/>
      <c r="F62" s="32">
        <v>999.4</v>
      </c>
      <c r="G62" s="32"/>
      <c r="H62" s="32"/>
      <c r="I62" s="32"/>
      <c r="J62" s="32"/>
      <c r="K62" s="32"/>
      <c r="L62" s="32">
        <v>999.4</v>
      </c>
      <c r="N62" s="33" t="s">
        <v>706</v>
      </c>
      <c r="O62" s="33"/>
      <c r="P62" s="33"/>
      <c r="Q62" s="33"/>
      <c r="R62" s="33"/>
      <c r="S62" s="33"/>
      <c r="T62" s="33"/>
      <c r="U62" s="33"/>
      <c r="V62" s="33"/>
      <c r="W62" s="33">
        <v>165</v>
      </c>
      <c r="X62" s="33"/>
      <c r="Y62" s="33">
        <v>165</v>
      </c>
      <c r="AA62" s="33" t="s">
        <v>529</v>
      </c>
      <c r="AB62" s="36">
        <v>535.5</v>
      </c>
    </row>
    <row r="63" spans="1:28" x14ac:dyDescent="0.25">
      <c r="A63" s="31" t="s">
        <v>439</v>
      </c>
      <c r="B63" s="32"/>
      <c r="C63" s="32"/>
      <c r="D63" s="32"/>
      <c r="E63" s="32"/>
      <c r="F63" s="32"/>
      <c r="G63" s="32"/>
      <c r="H63" s="32"/>
      <c r="I63" s="32"/>
      <c r="J63" s="32">
        <v>114</v>
      </c>
      <c r="K63" s="32"/>
      <c r="L63" s="32">
        <v>114</v>
      </c>
      <c r="N63" s="33" t="s">
        <v>902</v>
      </c>
      <c r="O63" s="33"/>
      <c r="P63" s="33"/>
      <c r="Q63" s="33"/>
      <c r="R63" s="33"/>
      <c r="S63" s="33"/>
      <c r="T63" s="33"/>
      <c r="U63" s="33"/>
      <c r="V63" s="33"/>
      <c r="W63" s="33">
        <v>162.9</v>
      </c>
      <c r="X63" s="33"/>
      <c r="Y63" s="33">
        <v>162.9</v>
      </c>
      <c r="AA63" s="33" t="s">
        <v>435</v>
      </c>
      <c r="AB63" s="36">
        <v>523.29999999999995</v>
      </c>
    </row>
    <row r="64" spans="1:28" x14ac:dyDescent="0.25">
      <c r="A64" s="31" t="s">
        <v>442</v>
      </c>
      <c r="B64" s="32"/>
      <c r="C64" s="32"/>
      <c r="D64" s="32"/>
      <c r="E64" s="32"/>
      <c r="F64" s="32"/>
      <c r="G64" s="32"/>
      <c r="H64" s="32"/>
      <c r="I64" s="32"/>
      <c r="J64" s="32">
        <v>735.5</v>
      </c>
      <c r="K64" s="32"/>
      <c r="L64" s="32">
        <v>735.5</v>
      </c>
      <c r="N64" s="33" t="s">
        <v>828</v>
      </c>
      <c r="O64" s="33"/>
      <c r="P64" s="33"/>
      <c r="Q64" s="33"/>
      <c r="R64" s="33"/>
      <c r="S64" s="33"/>
      <c r="T64" s="33"/>
      <c r="U64" s="33"/>
      <c r="V64" s="33"/>
      <c r="W64" s="33">
        <v>160</v>
      </c>
      <c r="X64" s="33"/>
      <c r="Y64" s="33">
        <v>160</v>
      </c>
      <c r="AA64" s="33" t="s">
        <v>373</v>
      </c>
      <c r="AB64" s="36">
        <v>517</v>
      </c>
    </row>
    <row r="65" spans="1:28" x14ac:dyDescent="0.25">
      <c r="A65" s="31" t="s">
        <v>401</v>
      </c>
      <c r="B65" s="32"/>
      <c r="C65" s="32"/>
      <c r="D65" s="32"/>
      <c r="E65" s="32"/>
      <c r="F65" s="32"/>
      <c r="G65" s="32"/>
      <c r="H65" s="32"/>
      <c r="I65" s="32"/>
      <c r="J65" s="32">
        <v>278</v>
      </c>
      <c r="K65" s="32"/>
      <c r="L65" s="32">
        <v>278</v>
      </c>
      <c r="N65" s="33" t="s">
        <v>420</v>
      </c>
      <c r="O65" s="33"/>
      <c r="P65" s="33"/>
      <c r="Q65" s="33"/>
      <c r="R65" s="33"/>
      <c r="S65" s="33"/>
      <c r="T65" s="33"/>
      <c r="U65" s="33"/>
      <c r="V65" s="33"/>
      <c r="W65" s="33">
        <v>160</v>
      </c>
      <c r="X65" s="33"/>
      <c r="Y65" s="33">
        <v>160</v>
      </c>
      <c r="AA65" s="33" t="s">
        <v>293</v>
      </c>
      <c r="AB65" s="36">
        <v>497.9</v>
      </c>
    </row>
    <row r="66" spans="1:28" x14ac:dyDescent="0.25">
      <c r="A66" s="31" t="s">
        <v>364</v>
      </c>
      <c r="B66" s="32"/>
      <c r="C66" s="32"/>
      <c r="D66" s="32"/>
      <c r="E66" s="32"/>
      <c r="F66" s="32">
        <v>1036</v>
      </c>
      <c r="G66" s="32"/>
      <c r="H66" s="32"/>
      <c r="I66" s="32"/>
      <c r="J66" s="32"/>
      <c r="K66" s="32"/>
      <c r="L66" s="32">
        <v>1036</v>
      </c>
      <c r="N66" s="33" t="s">
        <v>490</v>
      </c>
      <c r="O66" s="33"/>
      <c r="P66" s="33"/>
      <c r="Q66" s="33"/>
      <c r="R66" s="33"/>
      <c r="S66" s="33"/>
      <c r="T66" s="33"/>
      <c r="U66" s="33"/>
      <c r="V66" s="33"/>
      <c r="W66" s="33">
        <v>159.1</v>
      </c>
      <c r="X66" s="33"/>
      <c r="Y66" s="33">
        <v>159.1</v>
      </c>
      <c r="AA66" s="33" t="s">
        <v>462</v>
      </c>
      <c r="AB66" s="36">
        <v>460.6</v>
      </c>
    </row>
    <row r="67" spans="1:28" x14ac:dyDescent="0.25">
      <c r="A67" s="31" t="s">
        <v>813</v>
      </c>
      <c r="B67" s="32"/>
      <c r="C67" s="32"/>
      <c r="D67" s="32"/>
      <c r="E67" s="32"/>
      <c r="F67" s="32">
        <v>121.5</v>
      </c>
      <c r="G67" s="32"/>
      <c r="H67" s="32"/>
      <c r="I67" s="32"/>
      <c r="J67" s="32"/>
      <c r="K67" s="32"/>
      <c r="L67" s="32">
        <v>121.5</v>
      </c>
      <c r="N67" s="33" t="s">
        <v>883</v>
      </c>
      <c r="O67" s="33"/>
      <c r="P67" s="33"/>
      <c r="Q67" s="33"/>
      <c r="R67" s="33"/>
      <c r="S67" s="33"/>
      <c r="T67" s="33"/>
      <c r="U67" s="33"/>
      <c r="V67" s="33"/>
      <c r="W67" s="33">
        <v>158</v>
      </c>
      <c r="X67" s="33"/>
      <c r="Y67" s="33">
        <v>158</v>
      </c>
      <c r="AA67" s="33" t="s">
        <v>716</v>
      </c>
      <c r="AB67" s="36">
        <v>455</v>
      </c>
    </row>
    <row r="68" spans="1:28" x14ac:dyDescent="0.25">
      <c r="A68" s="31" t="s">
        <v>754</v>
      </c>
      <c r="B68" s="32"/>
      <c r="C68" s="32"/>
      <c r="D68" s="32"/>
      <c r="E68" s="32"/>
      <c r="F68" s="32"/>
      <c r="G68" s="32"/>
      <c r="H68" s="32"/>
      <c r="I68" s="32"/>
      <c r="J68" s="32">
        <v>150</v>
      </c>
      <c r="K68" s="32"/>
      <c r="L68" s="32">
        <v>150</v>
      </c>
      <c r="N68" s="33" t="s">
        <v>723</v>
      </c>
      <c r="O68" s="33"/>
      <c r="P68" s="33"/>
      <c r="Q68" s="33"/>
      <c r="R68" s="33"/>
      <c r="S68" s="33"/>
      <c r="T68" s="33"/>
      <c r="U68" s="33"/>
      <c r="V68" s="33"/>
      <c r="W68" s="33">
        <v>155.4</v>
      </c>
      <c r="X68" s="33"/>
      <c r="Y68" s="33">
        <v>155.4</v>
      </c>
      <c r="AA68" s="33" t="s">
        <v>673</v>
      </c>
      <c r="AB68" s="36">
        <v>450</v>
      </c>
    </row>
    <row r="69" spans="1:28" x14ac:dyDescent="0.25">
      <c r="A69" s="31" t="s">
        <v>758</v>
      </c>
      <c r="B69" s="32"/>
      <c r="C69" s="32"/>
      <c r="D69" s="32"/>
      <c r="E69" s="32"/>
      <c r="F69" s="32"/>
      <c r="G69" s="32"/>
      <c r="H69" s="32"/>
      <c r="I69" s="32"/>
      <c r="J69" s="32">
        <v>150</v>
      </c>
      <c r="K69" s="32"/>
      <c r="L69" s="32">
        <v>150</v>
      </c>
      <c r="N69" s="33" t="s">
        <v>414</v>
      </c>
      <c r="O69" s="33"/>
      <c r="P69" s="33"/>
      <c r="Q69" s="33"/>
      <c r="R69" s="33"/>
      <c r="S69" s="33"/>
      <c r="T69" s="33"/>
      <c r="U69" s="33"/>
      <c r="V69" s="33"/>
      <c r="W69" s="33">
        <v>152</v>
      </c>
      <c r="X69" s="33"/>
      <c r="Y69" s="33">
        <v>152</v>
      </c>
      <c r="AA69" s="33" t="s">
        <v>271</v>
      </c>
      <c r="AB69" s="36">
        <v>450</v>
      </c>
    </row>
    <row r="70" spans="1:28" x14ac:dyDescent="0.25">
      <c r="A70" s="31" t="s">
        <v>322</v>
      </c>
      <c r="B70" s="32"/>
      <c r="C70" s="32"/>
      <c r="D70" s="32"/>
      <c r="E70" s="32"/>
      <c r="F70" s="32">
        <v>432</v>
      </c>
      <c r="G70" s="32"/>
      <c r="H70" s="32"/>
      <c r="I70" s="32"/>
      <c r="J70" s="32"/>
      <c r="K70" s="32"/>
      <c r="L70" s="32">
        <v>432</v>
      </c>
      <c r="N70" s="33" t="s">
        <v>800</v>
      </c>
      <c r="O70" s="33"/>
      <c r="P70" s="33"/>
      <c r="Q70" s="33"/>
      <c r="R70" s="33"/>
      <c r="S70" s="33"/>
      <c r="T70" s="33"/>
      <c r="U70" s="33"/>
      <c r="V70" s="33"/>
      <c r="W70" s="33">
        <v>151.19999999999999</v>
      </c>
      <c r="X70" s="33"/>
      <c r="Y70" s="33">
        <v>151.19999999999999</v>
      </c>
      <c r="AA70" s="33" t="s">
        <v>322</v>
      </c>
      <c r="AB70" s="36">
        <v>432</v>
      </c>
    </row>
    <row r="71" spans="1:28" x14ac:dyDescent="0.25">
      <c r="A71" s="31" t="s">
        <v>345</v>
      </c>
      <c r="B71" s="32"/>
      <c r="C71" s="32"/>
      <c r="D71" s="32"/>
      <c r="E71" s="32"/>
      <c r="F71" s="32">
        <v>1088.2</v>
      </c>
      <c r="G71" s="32"/>
      <c r="H71" s="32"/>
      <c r="I71" s="32"/>
      <c r="J71" s="32"/>
      <c r="K71" s="32"/>
      <c r="L71" s="32">
        <v>1088.2</v>
      </c>
      <c r="N71" s="33" t="s">
        <v>613</v>
      </c>
      <c r="O71" s="33"/>
      <c r="P71" s="33"/>
      <c r="Q71" s="33"/>
      <c r="R71" s="33"/>
      <c r="S71" s="33"/>
      <c r="T71" s="33"/>
      <c r="U71" s="33"/>
      <c r="V71" s="33"/>
      <c r="W71" s="33">
        <v>150</v>
      </c>
      <c r="X71" s="33"/>
      <c r="Y71" s="33">
        <v>150</v>
      </c>
      <c r="AA71" s="33" t="s">
        <v>793</v>
      </c>
      <c r="AB71" s="36">
        <v>427.2</v>
      </c>
    </row>
    <row r="72" spans="1:28" x14ac:dyDescent="0.25">
      <c r="A72" s="31" t="s">
        <v>532</v>
      </c>
      <c r="B72" s="32"/>
      <c r="C72" s="32"/>
      <c r="D72" s="32"/>
      <c r="E72" s="32"/>
      <c r="F72" s="32"/>
      <c r="G72" s="32"/>
      <c r="H72" s="32"/>
      <c r="I72" s="32"/>
      <c r="J72" s="32">
        <v>165.6</v>
      </c>
      <c r="K72" s="32"/>
      <c r="L72" s="32">
        <v>165.6</v>
      </c>
      <c r="N72" s="33" t="s">
        <v>761</v>
      </c>
      <c r="O72" s="33"/>
      <c r="P72" s="33"/>
      <c r="Q72" s="33"/>
      <c r="R72" s="33"/>
      <c r="S72" s="33"/>
      <c r="T72" s="33"/>
      <c r="U72" s="33"/>
      <c r="V72" s="33"/>
      <c r="W72" s="33">
        <v>150</v>
      </c>
      <c r="X72" s="33"/>
      <c r="Y72" s="33">
        <v>150</v>
      </c>
      <c r="AA72" s="33" t="s">
        <v>958</v>
      </c>
      <c r="AB72" s="36">
        <v>418.9</v>
      </c>
    </row>
    <row r="73" spans="1:28" x14ac:dyDescent="0.25">
      <c r="A73" s="31" t="s">
        <v>341</v>
      </c>
      <c r="B73" s="32"/>
      <c r="C73" s="32"/>
      <c r="D73" s="32"/>
      <c r="E73" s="32"/>
      <c r="F73" s="32">
        <v>989</v>
      </c>
      <c r="G73" s="32"/>
      <c r="H73" s="32"/>
      <c r="I73" s="32"/>
      <c r="J73" s="32"/>
      <c r="K73" s="32"/>
      <c r="L73" s="32">
        <v>989</v>
      </c>
      <c r="N73" s="33" t="s">
        <v>754</v>
      </c>
      <c r="O73" s="33"/>
      <c r="P73" s="33"/>
      <c r="Q73" s="33"/>
      <c r="R73" s="33"/>
      <c r="S73" s="33"/>
      <c r="T73" s="33"/>
      <c r="U73" s="33"/>
      <c r="V73" s="33"/>
      <c r="W73" s="33">
        <v>150</v>
      </c>
      <c r="X73" s="33"/>
      <c r="Y73" s="33">
        <v>150</v>
      </c>
      <c r="AA73" s="33" t="s">
        <v>361</v>
      </c>
      <c r="AB73" s="36">
        <v>418</v>
      </c>
    </row>
    <row r="74" spans="1:28" x14ac:dyDescent="0.25">
      <c r="A74" s="31" t="s">
        <v>590</v>
      </c>
      <c r="B74" s="32"/>
      <c r="C74" s="32"/>
      <c r="D74" s="32"/>
      <c r="E74" s="32"/>
      <c r="F74" s="32"/>
      <c r="G74" s="32"/>
      <c r="H74" s="32"/>
      <c r="I74" s="32"/>
      <c r="J74" s="32">
        <v>250</v>
      </c>
      <c r="K74" s="32"/>
      <c r="L74" s="32">
        <v>250</v>
      </c>
      <c r="N74" s="33" t="s">
        <v>758</v>
      </c>
      <c r="O74" s="33"/>
      <c r="P74" s="33"/>
      <c r="Q74" s="33"/>
      <c r="R74" s="33"/>
      <c r="S74" s="33"/>
      <c r="T74" s="33"/>
      <c r="U74" s="33"/>
      <c r="V74" s="33"/>
      <c r="W74" s="33">
        <v>150</v>
      </c>
      <c r="X74" s="33"/>
      <c r="Y74" s="33">
        <v>150</v>
      </c>
      <c r="AA74" s="33" t="s">
        <v>162</v>
      </c>
      <c r="AB74" s="36">
        <v>410</v>
      </c>
    </row>
    <row r="75" spans="1:28" x14ac:dyDescent="0.25">
      <c r="A75" s="31" t="s">
        <v>797</v>
      </c>
      <c r="B75" s="32"/>
      <c r="C75" s="32"/>
      <c r="D75" s="32"/>
      <c r="E75" s="32"/>
      <c r="F75" s="32"/>
      <c r="G75" s="32"/>
      <c r="H75" s="32"/>
      <c r="I75" s="32"/>
      <c r="J75" s="32">
        <v>230</v>
      </c>
      <c r="K75" s="32"/>
      <c r="L75" s="32">
        <v>230</v>
      </c>
      <c r="N75" s="33" t="s">
        <v>558</v>
      </c>
      <c r="O75" s="33"/>
      <c r="P75" s="33"/>
      <c r="Q75" s="33"/>
      <c r="R75" s="33"/>
      <c r="S75" s="33"/>
      <c r="T75" s="33"/>
      <c r="U75" s="33"/>
      <c r="V75" s="33"/>
      <c r="W75" s="33">
        <v>150</v>
      </c>
      <c r="X75" s="33"/>
      <c r="Y75" s="33">
        <v>150</v>
      </c>
      <c r="AA75" s="33" t="s">
        <v>458</v>
      </c>
      <c r="AB75" s="36">
        <v>400</v>
      </c>
    </row>
    <row r="76" spans="1:28" x14ac:dyDescent="0.25">
      <c r="A76" s="31" t="s">
        <v>196</v>
      </c>
      <c r="B76" s="32"/>
      <c r="C76" s="32"/>
      <c r="D76" s="32"/>
      <c r="E76" s="32"/>
      <c r="F76" s="32">
        <v>141</v>
      </c>
      <c r="G76" s="32"/>
      <c r="H76" s="32"/>
      <c r="I76" s="32"/>
      <c r="J76" s="32"/>
      <c r="K76" s="32"/>
      <c r="L76" s="32">
        <v>141</v>
      </c>
      <c r="N76" s="33" t="s">
        <v>574</v>
      </c>
      <c r="O76" s="33"/>
      <c r="P76" s="33"/>
      <c r="Q76" s="33"/>
      <c r="R76" s="33"/>
      <c r="S76" s="33"/>
      <c r="T76" s="33"/>
      <c r="U76" s="33"/>
      <c r="V76" s="33"/>
      <c r="W76" s="33">
        <v>150</v>
      </c>
      <c r="X76" s="33"/>
      <c r="Y76" s="33">
        <v>150</v>
      </c>
      <c r="AA76" s="33" t="s">
        <v>679</v>
      </c>
      <c r="AB76" s="36">
        <v>395.1</v>
      </c>
    </row>
    <row r="77" spans="1:28" x14ac:dyDescent="0.25">
      <c r="A77" s="31" t="s">
        <v>373</v>
      </c>
      <c r="B77" s="32"/>
      <c r="C77" s="32"/>
      <c r="D77" s="32"/>
      <c r="E77" s="32"/>
      <c r="F77" s="32">
        <v>517</v>
      </c>
      <c r="G77" s="32"/>
      <c r="H77" s="32"/>
      <c r="I77" s="32"/>
      <c r="J77" s="32"/>
      <c r="K77" s="32"/>
      <c r="L77" s="32">
        <v>517</v>
      </c>
      <c r="N77" s="33" t="s">
        <v>521</v>
      </c>
      <c r="O77" s="33"/>
      <c r="P77" s="33"/>
      <c r="Q77" s="33"/>
      <c r="R77" s="33"/>
      <c r="S77" s="33"/>
      <c r="T77" s="33"/>
      <c r="U77" s="33"/>
      <c r="V77" s="33"/>
      <c r="W77" s="33">
        <v>150</v>
      </c>
      <c r="X77" s="33"/>
      <c r="Y77" s="33">
        <v>150</v>
      </c>
      <c r="AA77" s="33" t="s">
        <v>904</v>
      </c>
      <c r="AB77" s="36">
        <v>390.4</v>
      </c>
    </row>
    <row r="78" spans="1:28" x14ac:dyDescent="0.25">
      <c r="A78" s="31" t="s">
        <v>472</v>
      </c>
      <c r="B78" s="32"/>
      <c r="C78" s="32"/>
      <c r="D78" s="32"/>
      <c r="E78" s="32"/>
      <c r="F78" s="32">
        <v>358.8</v>
      </c>
      <c r="G78" s="32"/>
      <c r="H78" s="32"/>
      <c r="I78" s="32"/>
      <c r="J78" s="32">
        <v>1262.4000000000001</v>
      </c>
      <c r="K78" s="32"/>
      <c r="L78" s="32">
        <v>1621.2</v>
      </c>
      <c r="N78" s="33" t="s">
        <v>789</v>
      </c>
      <c r="O78" s="33"/>
      <c r="P78" s="33"/>
      <c r="Q78" s="33"/>
      <c r="R78" s="33"/>
      <c r="S78" s="33"/>
      <c r="T78" s="33"/>
      <c r="U78" s="33"/>
      <c r="V78" s="33"/>
      <c r="W78" s="33">
        <v>149.30000000000001</v>
      </c>
      <c r="X78" s="33"/>
      <c r="Y78" s="33">
        <v>149.30000000000001</v>
      </c>
      <c r="AA78" s="33" t="s">
        <v>228</v>
      </c>
      <c r="AB78" s="36">
        <v>380.7</v>
      </c>
    </row>
    <row r="79" spans="1:28" x14ac:dyDescent="0.25">
      <c r="A79" s="31" t="s">
        <v>224</v>
      </c>
      <c r="B79" s="32"/>
      <c r="C79" s="32"/>
      <c r="D79" s="32"/>
      <c r="E79" s="32"/>
      <c r="F79" s="32">
        <v>102.4</v>
      </c>
      <c r="G79" s="32"/>
      <c r="H79" s="32"/>
      <c r="I79" s="32"/>
      <c r="J79" s="32"/>
      <c r="K79" s="32"/>
      <c r="L79" s="32">
        <v>102.4</v>
      </c>
      <c r="N79" s="33" t="s">
        <v>579</v>
      </c>
      <c r="O79" s="33"/>
      <c r="P79" s="33"/>
      <c r="Q79" s="33"/>
      <c r="R79" s="33"/>
      <c r="S79" s="33"/>
      <c r="T79" s="33"/>
      <c r="U79" s="33"/>
      <c r="V79" s="33"/>
      <c r="W79" s="33">
        <v>145</v>
      </c>
      <c r="X79" s="33"/>
      <c r="Y79" s="33">
        <v>145</v>
      </c>
      <c r="AA79" s="33" t="s">
        <v>36</v>
      </c>
      <c r="AB79" s="36">
        <v>376.9</v>
      </c>
    </row>
    <row r="80" spans="1:28" x14ac:dyDescent="0.25">
      <c r="A80" s="31" t="s">
        <v>822</v>
      </c>
      <c r="B80" s="32"/>
      <c r="C80" s="32"/>
      <c r="D80" s="32"/>
      <c r="E80" s="32"/>
      <c r="F80" s="32"/>
      <c r="G80" s="32"/>
      <c r="H80" s="32"/>
      <c r="I80" s="32"/>
      <c r="J80" s="32">
        <v>200</v>
      </c>
      <c r="K80" s="32"/>
      <c r="L80" s="32">
        <v>200</v>
      </c>
      <c r="N80" s="33" t="s">
        <v>655</v>
      </c>
      <c r="O80" s="33"/>
      <c r="P80" s="33"/>
      <c r="Q80" s="33"/>
      <c r="R80" s="33"/>
      <c r="S80" s="33"/>
      <c r="T80" s="33"/>
      <c r="U80" s="33"/>
      <c r="V80" s="33"/>
      <c r="W80" s="33">
        <v>135.4</v>
      </c>
      <c r="X80" s="33"/>
      <c r="Y80" s="33">
        <v>135.4</v>
      </c>
      <c r="AA80" s="33" t="s">
        <v>615</v>
      </c>
      <c r="AB80" s="36">
        <v>376</v>
      </c>
    </row>
    <row r="81" spans="1:28" x14ac:dyDescent="0.25">
      <c r="A81" s="31" t="s">
        <v>780</v>
      </c>
      <c r="B81" s="32"/>
      <c r="C81" s="32"/>
      <c r="D81" s="32"/>
      <c r="E81" s="32"/>
      <c r="F81" s="32"/>
      <c r="G81" s="32"/>
      <c r="H81" s="32"/>
      <c r="I81" s="32"/>
      <c r="J81" s="32">
        <v>249.7</v>
      </c>
      <c r="K81" s="32"/>
      <c r="L81" s="32">
        <v>249.7</v>
      </c>
      <c r="N81" s="33" t="s">
        <v>523</v>
      </c>
      <c r="O81" s="33"/>
      <c r="P81" s="33"/>
      <c r="Q81" s="33"/>
      <c r="R81" s="33"/>
      <c r="S81" s="33"/>
      <c r="T81" s="33"/>
      <c r="U81" s="33"/>
      <c r="V81" s="33"/>
      <c r="W81" s="33">
        <v>121.9</v>
      </c>
      <c r="X81" s="33"/>
      <c r="Y81" s="33">
        <v>121.9</v>
      </c>
      <c r="AA81" s="33" t="s">
        <v>875</v>
      </c>
      <c r="AB81" s="36">
        <v>352.8</v>
      </c>
    </row>
    <row r="82" spans="1:28" x14ac:dyDescent="0.25">
      <c r="A82" s="31" t="s">
        <v>693</v>
      </c>
      <c r="B82" s="32"/>
      <c r="C82" s="32"/>
      <c r="D82" s="32"/>
      <c r="E82" s="32"/>
      <c r="F82" s="32"/>
      <c r="G82" s="32"/>
      <c r="H82" s="32"/>
      <c r="I82" s="32"/>
      <c r="J82" s="32">
        <v>110</v>
      </c>
      <c r="K82" s="32"/>
      <c r="L82" s="32">
        <v>110</v>
      </c>
      <c r="N82" s="33" t="s">
        <v>439</v>
      </c>
      <c r="O82" s="33"/>
      <c r="P82" s="33"/>
      <c r="Q82" s="33"/>
      <c r="R82" s="33"/>
      <c r="S82" s="33"/>
      <c r="T82" s="33"/>
      <c r="U82" s="33"/>
      <c r="V82" s="33"/>
      <c r="W82" s="33">
        <v>114</v>
      </c>
      <c r="X82" s="33"/>
      <c r="Y82" s="33">
        <v>114</v>
      </c>
      <c r="AA82" s="33" t="s">
        <v>183</v>
      </c>
      <c r="AB82" s="36">
        <v>349.2</v>
      </c>
    </row>
    <row r="83" spans="1:28" x14ac:dyDescent="0.25">
      <c r="A83" s="31" t="s">
        <v>432</v>
      </c>
      <c r="B83" s="32"/>
      <c r="C83" s="32"/>
      <c r="D83" s="32"/>
      <c r="E83" s="32"/>
      <c r="F83" s="32">
        <v>153.9</v>
      </c>
      <c r="G83" s="32"/>
      <c r="H83" s="32"/>
      <c r="I83" s="32"/>
      <c r="J83" s="32"/>
      <c r="K83" s="32"/>
      <c r="L83" s="32">
        <v>153.9</v>
      </c>
      <c r="N83" s="33" t="s">
        <v>644</v>
      </c>
      <c r="O83" s="33"/>
      <c r="P83" s="33"/>
      <c r="Q83" s="33"/>
      <c r="R83" s="33"/>
      <c r="S83" s="33"/>
      <c r="T83" s="33"/>
      <c r="U83" s="33"/>
      <c r="V83" s="33"/>
      <c r="W83" s="33">
        <v>112.5</v>
      </c>
      <c r="X83" s="33"/>
      <c r="Y83" s="33">
        <v>112.5</v>
      </c>
      <c r="AA83" s="33" t="s">
        <v>212</v>
      </c>
      <c r="AB83" s="36">
        <v>312.2</v>
      </c>
    </row>
    <row r="84" spans="1:28" x14ac:dyDescent="0.25">
      <c r="A84" s="31" t="s">
        <v>330</v>
      </c>
      <c r="B84" s="32"/>
      <c r="C84" s="32"/>
      <c r="D84" s="32"/>
      <c r="E84" s="32"/>
      <c r="F84" s="32">
        <v>4159.5999999999995</v>
      </c>
      <c r="G84" s="32"/>
      <c r="H84" s="32"/>
      <c r="I84" s="32"/>
      <c r="J84" s="32"/>
      <c r="K84" s="32"/>
      <c r="L84" s="32">
        <v>4159.5999999999995</v>
      </c>
      <c r="N84" s="33" t="s">
        <v>693</v>
      </c>
      <c r="O84" s="33"/>
      <c r="P84" s="33"/>
      <c r="Q84" s="33"/>
      <c r="R84" s="33"/>
      <c r="S84" s="33"/>
      <c r="T84" s="33"/>
      <c r="U84" s="33"/>
      <c r="V84" s="33"/>
      <c r="W84" s="33">
        <v>110</v>
      </c>
      <c r="X84" s="33"/>
      <c r="Y84" s="33">
        <v>110</v>
      </c>
      <c r="AA84" s="33" t="s">
        <v>944</v>
      </c>
      <c r="AB84" s="36">
        <v>300</v>
      </c>
    </row>
    <row r="85" spans="1:28" x14ac:dyDescent="0.25">
      <c r="A85" s="31" t="s">
        <v>558</v>
      </c>
      <c r="B85" s="32"/>
      <c r="C85" s="32"/>
      <c r="D85" s="32"/>
      <c r="E85" s="32"/>
      <c r="F85" s="32"/>
      <c r="G85" s="32"/>
      <c r="H85" s="32"/>
      <c r="I85" s="32"/>
      <c r="J85" s="32">
        <v>150</v>
      </c>
      <c r="K85" s="32"/>
      <c r="L85" s="32">
        <v>150</v>
      </c>
      <c r="N85" s="33" t="s">
        <v>777</v>
      </c>
      <c r="O85" s="33"/>
      <c r="P85" s="33"/>
      <c r="Q85" s="33"/>
      <c r="R85" s="33"/>
      <c r="S85" s="33"/>
      <c r="T85" s="33"/>
      <c r="U85" s="33"/>
      <c r="V85" s="33"/>
      <c r="W85" s="33">
        <v>110</v>
      </c>
      <c r="X85" s="33"/>
      <c r="Y85" s="33">
        <v>110</v>
      </c>
      <c r="AA85" s="33" t="s">
        <v>931</v>
      </c>
      <c r="AB85" s="36">
        <v>300</v>
      </c>
    </row>
    <row r="86" spans="1:28" x14ac:dyDescent="0.25">
      <c r="A86" s="31" t="s">
        <v>951</v>
      </c>
      <c r="B86" s="32"/>
      <c r="C86" s="32"/>
      <c r="D86" s="32"/>
      <c r="E86" s="32"/>
      <c r="F86" s="32"/>
      <c r="G86" s="32"/>
      <c r="H86" s="32"/>
      <c r="I86" s="32">
        <v>100</v>
      </c>
      <c r="J86" s="32"/>
      <c r="K86" s="32"/>
      <c r="L86" s="32">
        <v>100</v>
      </c>
      <c r="N86" s="33" t="s">
        <v>493</v>
      </c>
      <c r="O86" s="33"/>
      <c r="P86" s="33"/>
      <c r="Q86" s="33"/>
      <c r="R86" s="33"/>
      <c r="S86" s="33"/>
      <c r="T86" s="33"/>
      <c r="U86" s="33"/>
      <c r="V86" s="33"/>
      <c r="W86" s="33">
        <v>101.2</v>
      </c>
      <c r="X86" s="33"/>
      <c r="Y86" s="33">
        <v>101.2</v>
      </c>
      <c r="AA86" s="33" t="s">
        <v>743</v>
      </c>
      <c r="AB86" s="36">
        <v>299.7</v>
      </c>
    </row>
    <row r="87" spans="1:28" x14ac:dyDescent="0.25">
      <c r="A87" s="31" t="s">
        <v>382</v>
      </c>
      <c r="B87" s="32"/>
      <c r="C87" s="32"/>
      <c r="D87" s="32"/>
      <c r="E87" s="32"/>
      <c r="F87" s="32">
        <v>236</v>
      </c>
      <c r="G87" s="32"/>
      <c r="H87" s="32"/>
      <c r="I87" s="32"/>
      <c r="J87" s="32"/>
      <c r="K87" s="32"/>
      <c r="L87" s="32">
        <v>236</v>
      </c>
      <c r="N87" s="33" t="s">
        <v>840</v>
      </c>
      <c r="O87" s="33"/>
      <c r="P87" s="33"/>
      <c r="Q87" s="33"/>
      <c r="R87" s="33"/>
      <c r="S87" s="33"/>
      <c r="T87" s="33"/>
      <c r="U87" s="33"/>
      <c r="V87" s="33"/>
      <c r="W87" s="33">
        <v>100.5</v>
      </c>
      <c r="X87" s="33"/>
      <c r="Y87" s="33">
        <v>100.5</v>
      </c>
      <c r="AA87" s="33" t="s">
        <v>401</v>
      </c>
      <c r="AB87" s="36">
        <v>278</v>
      </c>
    </row>
    <row r="88" spans="1:28" x14ac:dyDescent="0.25">
      <c r="A88" s="31" t="s">
        <v>428</v>
      </c>
      <c r="B88" s="32"/>
      <c r="C88" s="32"/>
      <c r="D88" s="32"/>
      <c r="E88" s="32"/>
      <c r="F88" s="32"/>
      <c r="G88" s="32"/>
      <c r="H88" s="32"/>
      <c r="I88" s="32"/>
      <c r="J88" s="32">
        <v>592.79999999999995</v>
      </c>
      <c r="K88" s="32"/>
      <c r="L88" s="32">
        <v>592.79999999999995</v>
      </c>
      <c r="N88" s="33" t="s">
        <v>860</v>
      </c>
      <c r="O88" s="33"/>
      <c r="P88" s="33"/>
      <c r="Q88" s="33"/>
      <c r="R88" s="33"/>
      <c r="S88" s="33">
        <v>200</v>
      </c>
      <c r="T88" s="33"/>
      <c r="U88" s="33"/>
      <c r="V88" s="33"/>
      <c r="W88" s="33"/>
      <c r="X88" s="33"/>
      <c r="Y88" s="33">
        <v>200</v>
      </c>
      <c r="AA88" s="33" t="s">
        <v>254</v>
      </c>
      <c r="AB88" s="36">
        <v>274</v>
      </c>
    </row>
    <row r="89" spans="1:28" x14ac:dyDescent="0.25">
      <c r="A89" s="31" t="s">
        <v>947</v>
      </c>
      <c r="B89" s="32"/>
      <c r="C89" s="32"/>
      <c r="D89" s="32"/>
      <c r="E89" s="32"/>
      <c r="F89" s="32"/>
      <c r="G89" s="32"/>
      <c r="H89" s="32"/>
      <c r="I89" s="32"/>
      <c r="J89" s="32">
        <v>183.8</v>
      </c>
      <c r="K89" s="32"/>
      <c r="L89" s="32">
        <v>183.8</v>
      </c>
      <c r="N89" s="33" t="s">
        <v>212</v>
      </c>
      <c r="O89" s="33"/>
      <c r="P89" s="33"/>
      <c r="Q89" s="33"/>
      <c r="R89" s="33"/>
      <c r="S89" s="33">
        <v>312.2</v>
      </c>
      <c r="T89" s="33"/>
      <c r="U89" s="33"/>
      <c r="V89" s="33"/>
      <c r="W89" s="33"/>
      <c r="X89" s="33"/>
      <c r="Y89" s="33">
        <v>312.2</v>
      </c>
      <c r="AA89" s="33" t="s">
        <v>231</v>
      </c>
      <c r="AB89" s="36">
        <v>265.60000000000002</v>
      </c>
    </row>
    <row r="90" spans="1:28" x14ac:dyDescent="0.25">
      <c r="A90" s="31" t="s">
        <v>574</v>
      </c>
      <c r="B90" s="32"/>
      <c r="C90" s="32"/>
      <c r="D90" s="32"/>
      <c r="E90" s="32"/>
      <c r="F90" s="32"/>
      <c r="G90" s="32"/>
      <c r="H90" s="32"/>
      <c r="I90" s="32"/>
      <c r="J90" s="32">
        <v>150</v>
      </c>
      <c r="K90" s="32"/>
      <c r="L90" s="32">
        <v>150</v>
      </c>
      <c r="N90" s="33" t="s">
        <v>80</v>
      </c>
      <c r="O90" s="33">
        <v>1.5</v>
      </c>
      <c r="P90" s="33">
        <v>114</v>
      </c>
      <c r="Q90" s="33"/>
      <c r="R90" s="33"/>
      <c r="S90" s="33">
        <v>1634.5</v>
      </c>
      <c r="T90" s="33"/>
      <c r="U90" s="33">
        <v>5</v>
      </c>
      <c r="V90" s="33"/>
      <c r="W90" s="33"/>
      <c r="X90" s="33"/>
      <c r="Y90" s="33">
        <v>1755</v>
      </c>
      <c r="AA90" s="33" t="s">
        <v>426</v>
      </c>
      <c r="AB90" s="36">
        <v>260</v>
      </c>
    </row>
    <row r="91" spans="1:28" x14ac:dyDescent="0.25">
      <c r="A91" s="31" t="s">
        <v>596</v>
      </c>
      <c r="B91" s="32"/>
      <c r="C91" s="32"/>
      <c r="D91" s="32"/>
      <c r="E91" s="32"/>
      <c r="F91" s="32"/>
      <c r="G91" s="32"/>
      <c r="H91" s="32"/>
      <c r="I91" s="32"/>
      <c r="J91" s="32">
        <v>200</v>
      </c>
      <c r="K91" s="32"/>
      <c r="L91" s="32">
        <v>200</v>
      </c>
      <c r="N91" s="33" t="s">
        <v>349</v>
      </c>
      <c r="O91" s="33"/>
      <c r="P91" s="33"/>
      <c r="Q91" s="33"/>
      <c r="R91" s="33"/>
      <c r="S91" s="33">
        <v>618.70000000000005</v>
      </c>
      <c r="T91" s="33"/>
      <c r="U91" s="33"/>
      <c r="V91" s="33"/>
      <c r="W91" s="33"/>
      <c r="X91" s="33"/>
      <c r="Y91" s="33">
        <v>618.70000000000005</v>
      </c>
      <c r="AA91" s="33" t="s">
        <v>928</v>
      </c>
      <c r="AB91" s="36">
        <v>250</v>
      </c>
    </row>
    <row r="92" spans="1:28" x14ac:dyDescent="0.25">
      <c r="A92" s="31" t="s">
        <v>599</v>
      </c>
      <c r="B92" s="32"/>
      <c r="C92" s="32"/>
      <c r="D92" s="32"/>
      <c r="E92" s="32"/>
      <c r="F92" s="32"/>
      <c r="G92" s="32"/>
      <c r="H92" s="32"/>
      <c r="I92" s="32"/>
      <c r="J92" s="32">
        <v>201.6</v>
      </c>
      <c r="K92" s="32"/>
      <c r="L92" s="32">
        <v>201.6</v>
      </c>
      <c r="N92" s="33" t="s">
        <v>378</v>
      </c>
      <c r="O92" s="33"/>
      <c r="P92" s="33"/>
      <c r="Q92" s="33"/>
      <c r="R92" s="33"/>
      <c r="S92" s="33">
        <v>932.9</v>
      </c>
      <c r="T92" s="33"/>
      <c r="U92" s="33"/>
      <c r="V92" s="33"/>
      <c r="W92" s="33"/>
      <c r="X92" s="33"/>
      <c r="Y92" s="33">
        <v>932.9</v>
      </c>
      <c r="AA92" s="33" t="s">
        <v>590</v>
      </c>
      <c r="AB92" s="36">
        <v>250</v>
      </c>
    </row>
    <row r="93" spans="1:28" x14ac:dyDescent="0.25">
      <c r="A93" s="31" t="s">
        <v>725</v>
      </c>
      <c r="B93" s="32"/>
      <c r="C93" s="32"/>
      <c r="D93" s="32"/>
      <c r="E93" s="32"/>
      <c r="F93" s="32"/>
      <c r="G93" s="32"/>
      <c r="H93" s="32"/>
      <c r="I93" s="32"/>
      <c r="J93" s="32">
        <v>200</v>
      </c>
      <c r="K93" s="32"/>
      <c r="L93" s="32">
        <v>200</v>
      </c>
      <c r="N93" s="33" t="s">
        <v>278</v>
      </c>
      <c r="O93" s="33"/>
      <c r="P93" s="33"/>
      <c r="Q93" s="33"/>
      <c r="R93" s="33"/>
      <c r="S93" s="33">
        <v>230</v>
      </c>
      <c r="T93" s="33"/>
      <c r="U93" s="33"/>
      <c r="V93" s="33"/>
      <c r="W93" s="33"/>
      <c r="X93" s="33"/>
      <c r="Y93" s="33">
        <v>230</v>
      </c>
      <c r="AA93" s="33" t="s">
        <v>837</v>
      </c>
      <c r="AB93" s="36">
        <v>250</v>
      </c>
    </row>
    <row r="94" spans="1:28" x14ac:dyDescent="0.25">
      <c r="A94" s="31" t="s">
        <v>728</v>
      </c>
      <c r="B94" s="32"/>
      <c r="C94" s="32"/>
      <c r="D94" s="32"/>
      <c r="E94" s="32"/>
      <c r="F94" s="32"/>
      <c r="G94" s="32"/>
      <c r="H94" s="32"/>
      <c r="I94" s="32"/>
      <c r="J94" s="32">
        <v>200</v>
      </c>
      <c r="K94" s="32"/>
      <c r="L94" s="32">
        <v>200</v>
      </c>
      <c r="N94" s="33" t="s">
        <v>125</v>
      </c>
      <c r="O94" s="33"/>
      <c r="P94" s="33"/>
      <c r="Q94" s="33"/>
      <c r="R94" s="33"/>
      <c r="S94" s="33">
        <v>2166.1999999999998</v>
      </c>
      <c r="T94" s="33"/>
      <c r="U94" s="33"/>
      <c r="V94" s="33"/>
      <c r="W94" s="33"/>
      <c r="X94" s="33"/>
      <c r="Y94" s="33">
        <v>2166.1999999999998</v>
      </c>
      <c r="AA94" s="33" t="s">
        <v>780</v>
      </c>
      <c r="AB94" s="36">
        <v>249.7</v>
      </c>
    </row>
    <row r="95" spans="1:28" x14ac:dyDescent="0.25">
      <c r="A95" s="31" t="s">
        <v>777</v>
      </c>
      <c r="B95" s="32"/>
      <c r="C95" s="32"/>
      <c r="D95" s="32"/>
      <c r="E95" s="32"/>
      <c r="F95" s="32"/>
      <c r="G95" s="32"/>
      <c r="H95" s="32"/>
      <c r="I95" s="32"/>
      <c r="J95" s="32">
        <v>110</v>
      </c>
      <c r="K95" s="32"/>
      <c r="L95" s="32">
        <v>110</v>
      </c>
      <c r="N95" s="33" t="s">
        <v>380</v>
      </c>
      <c r="O95" s="33"/>
      <c r="P95" s="33"/>
      <c r="Q95" s="33"/>
      <c r="R95" s="33"/>
      <c r="S95" s="33">
        <v>675.6</v>
      </c>
      <c r="T95" s="33"/>
      <c r="U95" s="33"/>
      <c r="V95" s="33"/>
      <c r="W95" s="33"/>
      <c r="X95" s="33"/>
      <c r="Y95" s="33">
        <v>675.6</v>
      </c>
      <c r="AA95" s="33" t="s">
        <v>810</v>
      </c>
      <c r="AB95" s="36">
        <v>242</v>
      </c>
    </row>
    <row r="96" spans="1:28" x14ac:dyDescent="0.25">
      <c r="A96" s="31" t="s">
        <v>106</v>
      </c>
      <c r="B96" s="32"/>
      <c r="C96" s="32"/>
      <c r="D96" s="32">
        <v>1690</v>
      </c>
      <c r="E96" s="32">
        <v>289.5</v>
      </c>
      <c r="F96" s="32">
        <v>2048.6</v>
      </c>
      <c r="G96" s="32"/>
      <c r="H96" s="32"/>
      <c r="I96" s="32"/>
      <c r="J96" s="32"/>
      <c r="K96" s="32"/>
      <c r="L96" s="32">
        <v>4028.1</v>
      </c>
      <c r="N96" s="33" t="s">
        <v>84</v>
      </c>
      <c r="O96" s="33"/>
      <c r="P96" s="33"/>
      <c r="Q96" s="33"/>
      <c r="R96" s="33"/>
      <c r="S96" s="33">
        <v>143.80000000000001</v>
      </c>
      <c r="T96" s="33"/>
      <c r="U96" s="33"/>
      <c r="V96" s="33"/>
      <c r="W96" s="33"/>
      <c r="X96" s="33"/>
      <c r="Y96" s="33">
        <v>143.80000000000001</v>
      </c>
      <c r="AA96" s="33" t="s">
        <v>940</v>
      </c>
      <c r="AB96" s="36">
        <v>240</v>
      </c>
    </row>
    <row r="97" spans="1:28" x14ac:dyDescent="0.25">
      <c r="A97" s="31" t="s">
        <v>38</v>
      </c>
      <c r="B97" s="32"/>
      <c r="C97" s="32"/>
      <c r="D97" s="32">
        <v>4175</v>
      </c>
      <c r="E97" s="32"/>
      <c r="F97" s="32">
        <v>3961.8</v>
      </c>
      <c r="G97" s="32">
        <v>2430</v>
      </c>
      <c r="H97" s="32"/>
      <c r="I97" s="32"/>
      <c r="J97" s="32"/>
      <c r="K97" s="32"/>
      <c r="L97" s="32">
        <v>10566.8</v>
      </c>
      <c r="N97" s="33" t="s">
        <v>352</v>
      </c>
      <c r="O97" s="33"/>
      <c r="P97" s="33"/>
      <c r="Q97" s="33"/>
      <c r="R97" s="33"/>
      <c r="S97" s="33">
        <v>807</v>
      </c>
      <c r="T97" s="33"/>
      <c r="U97" s="33"/>
      <c r="V97" s="33"/>
      <c r="W97" s="33"/>
      <c r="X97" s="33"/>
      <c r="Y97" s="33">
        <v>807</v>
      </c>
      <c r="AA97" s="33" t="s">
        <v>909</v>
      </c>
      <c r="AB97" s="36">
        <v>237.6</v>
      </c>
    </row>
    <row r="98" spans="1:28" x14ac:dyDescent="0.25">
      <c r="A98" s="31" t="s">
        <v>183</v>
      </c>
      <c r="B98" s="32"/>
      <c r="C98" s="32"/>
      <c r="D98" s="32">
        <v>349.2</v>
      </c>
      <c r="E98" s="32"/>
      <c r="F98" s="32"/>
      <c r="G98" s="32"/>
      <c r="H98" s="32"/>
      <c r="I98" s="32"/>
      <c r="J98" s="32"/>
      <c r="K98" s="32"/>
      <c r="L98" s="32">
        <v>349.2</v>
      </c>
      <c r="N98" s="33" t="s">
        <v>393</v>
      </c>
      <c r="O98" s="33"/>
      <c r="P98" s="33"/>
      <c r="Q98" s="33"/>
      <c r="R98" s="33"/>
      <c r="S98" s="33">
        <v>551.29999999999995</v>
      </c>
      <c r="T98" s="33"/>
      <c r="U98" s="33"/>
      <c r="V98" s="33"/>
      <c r="W98" s="33"/>
      <c r="X98" s="33"/>
      <c r="Y98" s="33">
        <v>551.29999999999995</v>
      </c>
      <c r="AA98" s="33" t="s">
        <v>711</v>
      </c>
      <c r="AB98" s="36">
        <v>236</v>
      </c>
    </row>
    <row r="99" spans="1:28" x14ac:dyDescent="0.25">
      <c r="A99" s="31" t="s">
        <v>730</v>
      </c>
      <c r="B99" s="32"/>
      <c r="C99" s="32"/>
      <c r="D99" s="32"/>
      <c r="E99" s="32"/>
      <c r="F99" s="32"/>
      <c r="G99" s="32"/>
      <c r="H99" s="32"/>
      <c r="I99" s="32"/>
      <c r="J99" s="32">
        <v>211.2</v>
      </c>
      <c r="K99" s="32"/>
      <c r="L99" s="32">
        <v>211.2</v>
      </c>
      <c r="N99" s="33" t="s">
        <v>332</v>
      </c>
      <c r="O99" s="33"/>
      <c r="P99" s="33"/>
      <c r="Q99" s="33"/>
      <c r="R99" s="33"/>
      <c r="S99" s="33">
        <v>801</v>
      </c>
      <c r="T99" s="33"/>
      <c r="U99" s="33"/>
      <c r="V99" s="33"/>
      <c r="W99" s="33"/>
      <c r="X99" s="33"/>
      <c r="Y99" s="33">
        <v>801</v>
      </c>
      <c r="AA99" s="33" t="s">
        <v>382</v>
      </c>
      <c r="AB99" s="36">
        <v>236</v>
      </c>
    </row>
    <row r="100" spans="1:28" x14ac:dyDescent="0.25">
      <c r="A100" s="31" t="s">
        <v>958</v>
      </c>
      <c r="B100" s="32"/>
      <c r="C100" s="32"/>
      <c r="D100" s="32"/>
      <c r="E100" s="32"/>
      <c r="F100" s="32"/>
      <c r="G100" s="32"/>
      <c r="H100" s="32"/>
      <c r="I100" s="32"/>
      <c r="J100" s="32">
        <v>418.9</v>
      </c>
      <c r="K100" s="32"/>
      <c r="L100" s="32">
        <v>418.9</v>
      </c>
      <c r="N100" s="33" t="s">
        <v>450</v>
      </c>
      <c r="O100" s="33"/>
      <c r="P100" s="33"/>
      <c r="Q100" s="33"/>
      <c r="R100" s="33"/>
      <c r="S100" s="33">
        <v>580.1</v>
      </c>
      <c r="T100" s="33"/>
      <c r="U100" s="33"/>
      <c r="V100" s="33"/>
      <c r="W100" s="33"/>
      <c r="X100" s="33"/>
      <c r="Y100" s="33">
        <v>580.1</v>
      </c>
      <c r="AA100" s="33" t="s">
        <v>795</v>
      </c>
      <c r="AB100" s="36">
        <v>230</v>
      </c>
    </row>
    <row r="101" spans="1:28" x14ac:dyDescent="0.25">
      <c r="A101" s="31" t="s">
        <v>458</v>
      </c>
      <c r="B101" s="32"/>
      <c r="C101" s="32"/>
      <c r="D101" s="32"/>
      <c r="E101" s="32"/>
      <c r="F101" s="32"/>
      <c r="G101" s="32"/>
      <c r="H101" s="32"/>
      <c r="I101" s="32"/>
      <c r="J101" s="32">
        <v>400</v>
      </c>
      <c r="K101" s="32"/>
      <c r="L101" s="32">
        <v>400</v>
      </c>
      <c r="N101" s="33" t="s">
        <v>448</v>
      </c>
      <c r="O101" s="33"/>
      <c r="P101" s="33"/>
      <c r="Q101" s="33"/>
      <c r="R101" s="33"/>
      <c r="S101" s="33">
        <v>550.4</v>
      </c>
      <c r="T101" s="33"/>
      <c r="U101" s="33"/>
      <c r="V101" s="33"/>
      <c r="W101" s="33"/>
      <c r="X101" s="33"/>
      <c r="Y101" s="33">
        <v>550.4</v>
      </c>
      <c r="AA101" s="33" t="s">
        <v>797</v>
      </c>
      <c r="AB101" s="36">
        <v>230</v>
      </c>
    </row>
    <row r="102" spans="1:28" x14ac:dyDescent="0.25">
      <c r="A102" s="31" t="s">
        <v>943</v>
      </c>
      <c r="B102" s="32"/>
      <c r="C102" s="32"/>
      <c r="D102" s="32"/>
      <c r="E102" s="32"/>
      <c r="F102" s="32"/>
      <c r="G102" s="32"/>
      <c r="H102" s="32"/>
      <c r="I102" s="32"/>
      <c r="J102" s="32">
        <v>201.6</v>
      </c>
      <c r="K102" s="32"/>
      <c r="L102" s="32">
        <v>201.6</v>
      </c>
      <c r="N102" s="33" t="s">
        <v>368</v>
      </c>
      <c r="O102" s="33"/>
      <c r="P102" s="33"/>
      <c r="Q102" s="33"/>
      <c r="R102" s="33"/>
      <c r="S102" s="33">
        <v>923.8</v>
      </c>
      <c r="T102" s="33"/>
      <c r="U102" s="33"/>
      <c r="V102" s="33"/>
      <c r="W102" s="33"/>
      <c r="X102" s="33"/>
      <c r="Y102" s="33">
        <v>923.8</v>
      </c>
      <c r="AA102" s="33" t="s">
        <v>278</v>
      </c>
      <c r="AB102" s="36">
        <v>230</v>
      </c>
    </row>
    <row r="103" spans="1:28" x14ac:dyDescent="0.25">
      <c r="A103" s="31" t="s">
        <v>326</v>
      </c>
      <c r="B103" s="32"/>
      <c r="C103" s="32"/>
      <c r="D103" s="32"/>
      <c r="E103" s="32"/>
      <c r="F103" s="32">
        <v>1734</v>
      </c>
      <c r="G103" s="32"/>
      <c r="H103" s="32"/>
      <c r="I103" s="32"/>
      <c r="J103" s="32"/>
      <c r="K103" s="32"/>
      <c r="L103" s="32">
        <v>1734</v>
      </c>
      <c r="N103" s="33" t="s">
        <v>88</v>
      </c>
      <c r="O103" s="33"/>
      <c r="P103" s="33"/>
      <c r="Q103" s="33"/>
      <c r="R103" s="33"/>
      <c r="S103" s="33">
        <v>225.2</v>
      </c>
      <c r="T103" s="33"/>
      <c r="U103" s="33"/>
      <c r="V103" s="33"/>
      <c r="W103" s="33"/>
      <c r="X103" s="33"/>
      <c r="Y103" s="33">
        <v>225.2</v>
      </c>
      <c r="AA103" s="33" t="s">
        <v>895</v>
      </c>
      <c r="AB103" s="36">
        <v>225.6</v>
      </c>
    </row>
    <row r="104" spans="1:28" x14ac:dyDescent="0.25">
      <c r="A104" s="31" t="s">
        <v>870</v>
      </c>
      <c r="B104" s="32"/>
      <c r="C104" s="32"/>
      <c r="D104" s="32"/>
      <c r="E104" s="32"/>
      <c r="F104" s="32"/>
      <c r="G104" s="32"/>
      <c r="H104" s="32"/>
      <c r="I104" s="32">
        <v>182</v>
      </c>
      <c r="J104" s="32"/>
      <c r="K104" s="32"/>
      <c r="L104" s="32">
        <v>182</v>
      </c>
      <c r="N104" s="33" t="s">
        <v>895</v>
      </c>
      <c r="O104" s="33"/>
      <c r="P104" s="33"/>
      <c r="Q104" s="33"/>
      <c r="R104" s="33"/>
      <c r="S104" s="33">
        <v>225.6</v>
      </c>
      <c r="T104" s="33"/>
      <c r="U104" s="33"/>
      <c r="V104" s="33"/>
      <c r="W104" s="33"/>
      <c r="X104" s="33"/>
      <c r="Y104" s="33">
        <v>225.6</v>
      </c>
      <c r="AA104" s="33" t="s">
        <v>88</v>
      </c>
      <c r="AB104" s="36">
        <v>225.2</v>
      </c>
    </row>
    <row r="105" spans="1:28" x14ac:dyDescent="0.25">
      <c r="A105" s="31" t="s">
        <v>902</v>
      </c>
      <c r="B105" s="32"/>
      <c r="C105" s="32"/>
      <c r="D105" s="32"/>
      <c r="E105" s="32"/>
      <c r="F105" s="32"/>
      <c r="G105" s="32"/>
      <c r="H105" s="32"/>
      <c r="I105" s="32"/>
      <c r="J105" s="32">
        <v>162.9</v>
      </c>
      <c r="K105" s="32"/>
      <c r="L105" s="32">
        <v>162.9</v>
      </c>
      <c r="N105" s="33" t="s">
        <v>23</v>
      </c>
      <c r="O105" s="33"/>
      <c r="P105" s="33"/>
      <c r="Q105" s="33"/>
      <c r="R105" s="33">
        <v>2.8</v>
      </c>
      <c r="S105" s="33">
        <v>554.20000000000005</v>
      </c>
      <c r="T105" s="33"/>
      <c r="U105" s="33"/>
      <c r="V105" s="33"/>
      <c r="W105" s="33"/>
      <c r="X105" s="33"/>
      <c r="Y105" s="33">
        <v>557</v>
      </c>
      <c r="AA105" s="33" t="s">
        <v>588</v>
      </c>
      <c r="AB105" s="36">
        <v>225</v>
      </c>
    </row>
    <row r="106" spans="1:28" x14ac:dyDescent="0.25">
      <c r="A106" s="31" t="s">
        <v>940</v>
      </c>
      <c r="B106" s="32"/>
      <c r="C106" s="32"/>
      <c r="D106" s="32"/>
      <c r="E106" s="32"/>
      <c r="F106" s="32"/>
      <c r="G106" s="32"/>
      <c r="H106" s="32"/>
      <c r="I106" s="32">
        <v>240</v>
      </c>
      <c r="J106" s="32"/>
      <c r="K106" s="32"/>
      <c r="L106" s="32">
        <v>240</v>
      </c>
      <c r="N106" s="33" t="s">
        <v>133</v>
      </c>
      <c r="O106" s="33"/>
      <c r="P106" s="33"/>
      <c r="Q106" s="33"/>
      <c r="R106" s="33"/>
      <c r="S106" s="33">
        <v>112.2</v>
      </c>
      <c r="T106" s="33"/>
      <c r="U106" s="33"/>
      <c r="V106" s="33"/>
      <c r="W106" s="33"/>
      <c r="X106" s="33"/>
      <c r="Y106" s="33">
        <v>112.2</v>
      </c>
      <c r="AA106" s="33" t="s">
        <v>730</v>
      </c>
      <c r="AB106" s="36">
        <v>211.2</v>
      </c>
    </row>
    <row r="107" spans="1:28" x14ac:dyDescent="0.25">
      <c r="A107" s="31" t="s">
        <v>42</v>
      </c>
      <c r="B107" s="32"/>
      <c r="C107" s="32"/>
      <c r="D107" s="32"/>
      <c r="E107" s="32"/>
      <c r="F107" s="32">
        <v>852.2</v>
      </c>
      <c r="G107" s="32"/>
      <c r="H107" s="32"/>
      <c r="I107" s="32"/>
      <c r="J107" s="32"/>
      <c r="K107" s="32"/>
      <c r="L107" s="32">
        <v>852.2</v>
      </c>
      <c r="N107" s="33" t="s">
        <v>151</v>
      </c>
      <c r="O107" s="33"/>
      <c r="P107" s="33"/>
      <c r="Q107" s="33">
        <v>622.4</v>
      </c>
      <c r="R107" s="33"/>
      <c r="S107" s="33"/>
      <c r="T107" s="33"/>
      <c r="U107" s="33"/>
      <c r="V107" s="33"/>
      <c r="W107" s="33"/>
      <c r="X107" s="33"/>
      <c r="Y107" s="33">
        <v>622.4</v>
      </c>
      <c r="AA107" s="33" t="s">
        <v>768</v>
      </c>
      <c r="AB107" s="36">
        <v>207.2</v>
      </c>
    </row>
    <row r="108" spans="1:28" x14ac:dyDescent="0.25">
      <c r="A108" s="31" t="s">
        <v>490</v>
      </c>
      <c r="B108" s="32"/>
      <c r="C108" s="32"/>
      <c r="D108" s="32"/>
      <c r="E108" s="32"/>
      <c r="F108" s="32"/>
      <c r="G108" s="32"/>
      <c r="H108" s="32"/>
      <c r="I108" s="32"/>
      <c r="J108" s="32">
        <v>159.1</v>
      </c>
      <c r="K108" s="32"/>
      <c r="L108" s="32">
        <v>159.1</v>
      </c>
      <c r="N108" s="33" t="s">
        <v>357</v>
      </c>
      <c r="O108" s="33"/>
      <c r="P108" s="33"/>
      <c r="Q108" s="33"/>
      <c r="R108" s="33"/>
      <c r="S108" s="33">
        <v>593.29999999999995</v>
      </c>
      <c r="T108" s="33"/>
      <c r="U108" s="33"/>
      <c r="V108" s="33"/>
      <c r="W108" s="33"/>
      <c r="X108" s="33"/>
      <c r="Y108" s="33">
        <v>593.29999999999995</v>
      </c>
      <c r="AA108" s="33" t="s">
        <v>698</v>
      </c>
      <c r="AB108" s="36">
        <v>204</v>
      </c>
    </row>
    <row r="109" spans="1:28" x14ac:dyDescent="0.25">
      <c r="A109" s="31" t="s">
        <v>644</v>
      </c>
      <c r="B109" s="32"/>
      <c r="C109" s="32"/>
      <c r="D109" s="32"/>
      <c r="E109" s="32"/>
      <c r="F109" s="32"/>
      <c r="G109" s="32"/>
      <c r="H109" s="32"/>
      <c r="I109" s="32"/>
      <c r="J109" s="32">
        <v>112.5</v>
      </c>
      <c r="K109" s="32"/>
      <c r="L109" s="32">
        <v>112.5</v>
      </c>
      <c r="N109" s="33" t="s">
        <v>387</v>
      </c>
      <c r="O109" s="33"/>
      <c r="P109" s="33"/>
      <c r="Q109" s="33"/>
      <c r="R109" s="33"/>
      <c r="S109" s="33">
        <v>1176</v>
      </c>
      <c r="T109" s="33"/>
      <c r="U109" s="33"/>
      <c r="V109" s="33"/>
      <c r="W109" s="33"/>
      <c r="X109" s="33"/>
      <c r="Y109" s="33">
        <v>1176</v>
      </c>
      <c r="AA109" s="33" t="s">
        <v>775</v>
      </c>
      <c r="AB109" s="36">
        <v>202</v>
      </c>
    </row>
    <row r="110" spans="1:28" x14ac:dyDescent="0.25">
      <c r="A110" s="31" t="s">
        <v>673</v>
      </c>
      <c r="B110" s="32"/>
      <c r="C110" s="32"/>
      <c r="D110" s="32"/>
      <c r="E110" s="32"/>
      <c r="F110" s="32"/>
      <c r="G110" s="32"/>
      <c r="H110" s="32"/>
      <c r="I110" s="32"/>
      <c r="J110" s="32">
        <v>450</v>
      </c>
      <c r="K110" s="32"/>
      <c r="L110" s="32">
        <v>450</v>
      </c>
      <c r="N110" s="33" t="s">
        <v>426</v>
      </c>
      <c r="O110" s="33"/>
      <c r="P110" s="33"/>
      <c r="Q110" s="33"/>
      <c r="R110" s="33"/>
      <c r="S110" s="33">
        <v>260</v>
      </c>
      <c r="T110" s="33"/>
      <c r="U110" s="33"/>
      <c r="V110" s="33"/>
      <c r="W110" s="33"/>
      <c r="X110" s="33"/>
      <c r="Y110" s="33">
        <v>260</v>
      </c>
      <c r="AA110" s="33" t="s">
        <v>599</v>
      </c>
      <c r="AB110" s="36">
        <v>201.6</v>
      </c>
    </row>
    <row r="111" spans="1:28" x14ac:dyDescent="0.25">
      <c r="A111" s="31" t="s">
        <v>529</v>
      </c>
      <c r="B111" s="32"/>
      <c r="C111" s="32"/>
      <c r="D111" s="32"/>
      <c r="E111" s="32"/>
      <c r="F111" s="32">
        <v>535.5</v>
      </c>
      <c r="G111" s="32"/>
      <c r="H111" s="32"/>
      <c r="I111" s="32"/>
      <c r="J111" s="32"/>
      <c r="K111" s="32"/>
      <c r="L111" s="32">
        <v>535.5</v>
      </c>
      <c r="N111" s="33" t="s">
        <v>293</v>
      </c>
      <c r="O111" s="33"/>
      <c r="P111" s="33"/>
      <c r="Q111" s="33"/>
      <c r="R111" s="33"/>
      <c r="S111" s="33">
        <v>497.9</v>
      </c>
      <c r="T111" s="33"/>
      <c r="U111" s="33"/>
      <c r="V111" s="33"/>
      <c r="W111" s="33"/>
      <c r="X111" s="33"/>
      <c r="Y111" s="33">
        <v>497.9</v>
      </c>
      <c r="AA111" s="33" t="s">
        <v>943</v>
      </c>
      <c r="AB111" s="36">
        <v>201.6</v>
      </c>
    </row>
    <row r="112" spans="1:28" x14ac:dyDescent="0.25">
      <c r="A112" s="31" t="s">
        <v>462</v>
      </c>
      <c r="B112" s="32"/>
      <c r="C112" s="32"/>
      <c r="D112" s="32"/>
      <c r="E112" s="32"/>
      <c r="F112" s="32"/>
      <c r="G112" s="32"/>
      <c r="H112" s="32"/>
      <c r="I112" s="32"/>
      <c r="J112" s="32">
        <v>460.6</v>
      </c>
      <c r="K112" s="32"/>
      <c r="L112" s="32">
        <v>460.6</v>
      </c>
      <c r="N112" s="33" t="s">
        <v>355</v>
      </c>
      <c r="O112" s="33"/>
      <c r="P112" s="33"/>
      <c r="Q112" s="33"/>
      <c r="R112" s="33"/>
      <c r="S112" s="33">
        <v>918.3</v>
      </c>
      <c r="T112" s="33"/>
      <c r="U112" s="33"/>
      <c r="V112" s="33"/>
      <c r="W112" s="33"/>
      <c r="X112" s="33"/>
      <c r="Y112" s="33">
        <v>918.3</v>
      </c>
      <c r="AA112" s="33" t="s">
        <v>954</v>
      </c>
      <c r="AB112" s="36">
        <v>200.2</v>
      </c>
    </row>
    <row r="113" spans="1:28" x14ac:dyDescent="0.25">
      <c r="A113" s="31" t="s">
        <v>493</v>
      </c>
      <c r="B113" s="32"/>
      <c r="C113" s="32"/>
      <c r="D113" s="32"/>
      <c r="E113" s="32"/>
      <c r="F113" s="32"/>
      <c r="G113" s="32"/>
      <c r="H113" s="32"/>
      <c r="I113" s="32"/>
      <c r="J113" s="32">
        <v>101.2</v>
      </c>
      <c r="K113" s="32"/>
      <c r="L113" s="32">
        <v>101.2</v>
      </c>
      <c r="N113" s="33" t="s">
        <v>361</v>
      </c>
      <c r="O113" s="33"/>
      <c r="P113" s="33"/>
      <c r="Q113" s="33"/>
      <c r="R113" s="33"/>
      <c r="S113" s="33">
        <v>418</v>
      </c>
      <c r="T113" s="33"/>
      <c r="U113" s="33"/>
      <c r="V113" s="33"/>
      <c r="W113" s="33"/>
      <c r="X113" s="33"/>
      <c r="Y113" s="33">
        <v>418</v>
      </c>
      <c r="AA113" s="33" t="s">
        <v>736</v>
      </c>
      <c r="AB113" s="36">
        <v>200</v>
      </c>
    </row>
    <row r="114" spans="1:28" x14ac:dyDescent="0.25">
      <c r="A114" s="31" t="s">
        <v>15</v>
      </c>
      <c r="B114" s="32">
        <v>2</v>
      </c>
      <c r="C114" s="32"/>
      <c r="D114" s="32">
        <v>5858.2</v>
      </c>
      <c r="E114" s="32"/>
      <c r="F114" s="32">
        <v>3328.3</v>
      </c>
      <c r="G114" s="32"/>
      <c r="H114" s="32"/>
      <c r="I114" s="32"/>
      <c r="J114" s="32"/>
      <c r="K114" s="32"/>
      <c r="L114" s="32">
        <v>9188.5</v>
      </c>
      <c r="N114" s="33" t="s">
        <v>44</v>
      </c>
      <c r="O114" s="33"/>
      <c r="P114" s="33"/>
      <c r="Q114" s="33"/>
      <c r="R114" s="33"/>
      <c r="S114" s="33">
        <v>542.79999999999995</v>
      </c>
      <c r="T114" s="33"/>
      <c r="U114" s="33"/>
      <c r="V114" s="33"/>
      <c r="W114" s="33"/>
      <c r="X114" s="33"/>
      <c r="Y114" s="33">
        <v>542.79999999999995</v>
      </c>
      <c r="AA114" s="33" t="s">
        <v>857</v>
      </c>
      <c r="AB114" s="36">
        <v>200</v>
      </c>
    </row>
    <row r="115" spans="1:28" x14ac:dyDescent="0.25">
      <c r="A115" s="31" t="s">
        <v>800</v>
      </c>
      <c r="B115" s="32"/>
      <c r="C115" s="32"/>
      <c r="D115" s="32"/>
      <c r="E115" s="32"/>
      <c r="F115" s="32"/>
      <c r="G115" s="32"/>
      <c r="H115" s="32"/>
      <c r="I115" s="32"/>
      <c r="J115" s="32">
        <v>151.19999999999999</v>
      </c>
      <c r="K115" s="32"/>
      <c r="L115" s="32">
        <v>151.19999999999999</v>
      </c>
      <c r="N115" s="33" t="s">
        <v>64</v>
      </c>
      <c r="O115" s="33"/>
      <c r="P115" s="33"/>
      <c r="Q115" s="33"/>
      <c r="R115" s="33"/>
      <c r="S115" s="33">
        <v>3776.3</v>
      </c>
      <c r="T115" s="33"/>
      <c r="U115" s="33"/>
      <c r="V115" s="33"/>
      <c r="W115" s="33"/>
      <c r="X115" s="33"/>
      <c r="Y115" s="33">
        <v>3776.3</v>
      </c>
      <c r="AA115" s="33" t="s">
        <v>822</v>
      </c>
      <c r="AB115" s="36">
        <v>200</v>
      </c>
    </row>
    <row r="116" spans="1:28" x14ac:dyDescent="0.25">
      <c r="A116" s="31" t="s">
        <v>273</v>
      </c>
      <c r="B116" s="32"/>
      <c r="C116" s="32"/>
      <c r="D116" s="32"/>
      <c r="E116" s="32"/>
      <c r="F116" s="32">
        <v>678.1</v>
      </c>
      <c r="G116" s="32"/>
      <c r="H116" s="32"/>
      <c r="I116" s="32"/>
      <c r="J116" s="32"/>
      <c r="K116" s="32"/>
      <c r="L116" s="32">
        <v>678.1</v>
      </c>
      <c r="N116" s="33" t="s">
        <v>218</v>
      </c>
      <c r="O116" s="33"/>
      <c r="P116" s="33"/>
      <c r="Q116" s="33"/>
      <c r="R116" s="33"/>
      <c r="S116" s="33">
        <v>559.1</v>
      </c>
      <c r="T116" s="33"/>
      <c r="U116" s="33"/>
      <c r="V116" s="33"/>
      <c r="W116" s="33"/>
      <c r="X116" s="33"/>
      <c r="Y116" s="33">
        <v>559.1</v>
      </c>
      <c r="AA116" s="33" t="s">
        <v>596</v>
      </c>
      <c r="AB116" s="36">
        <v>200</v>
      </c>
    </row>
    <row r="117" spans="1:28" x14ac:dyDescent="0.25">
      <c r="A117" s="31" t="s">
        <v>264</v>
      </c>
      <c r="B117" s="32"/>
      <c r="C117" s="32"/>
      <c r="D117" s="32"/>
      <c r="E117" s="32"/>
      <c r="F117" s="32">
        <v>643.6</v>
      </c>
      <c r="G117" s="32"/>
      <c r="H117" s="32"/>
      <c r="I117" s="32"/>
      <c r="J117" s="32"/>
      <c r="K117" s="32"/>
      <c r="L117" s="32">
        <v>643.6</v>
      </c>
      <c r="N117" s="33" t="s">
        <v>220</v>
      </c>
      <c r="O117" s="33"/>
      <c r="P117" s="33"/>
      <c r="Q117" s="33"/>
      <c r="R117" s="33"/>
      <c r="S117" s="33">
        <v>999.4</v>
      </c>
      <c r="T117" s="33"/>
      <c r="U117" s="33"/>
      <c r="V117" s="33"/>
      <c r="W117" s="33"/>
      <c r="X117" s="33"/>
      <c r="Y117" s="33">
        <v>999.4</v>
      </c>
      <c r="AA117" s="33" t="s">
        <v>725</v>
      </c>
      <c r="AB117" s="36">
        <v>200</v>
      </c>
    </row>
    <row r="118" spans="1:28" x14ac:dyDescent="0.25">
      <c r="A118" s="31" t="s">
        <v>228</v>
      </c>
      <c r="B118" s="32"/>
      <c r="C118" s="32"/>
      <c r="D118" s="32"/>
      <c r="E118" s="32"/>
      <c r="F118" s="32">
        <v>380.7</v>
      </c>
      <c r="G118" s="32"/>
      <c r="H118" s="32"/>
      <c r="I118" s="32"/>
      <c r="J118" s="32"/>
      <c r="K118" s="32"/>
      <c r="L118" s="32">
        <v>380.7</v>
      </c>
      <c r="N118" s="33" t="s">
        <v>364</v>
      </c>
      <c r="O118" s="33"/>
      <c r="P118" s="33"/>
      <c r="Q118" s="33"/>
      <c r="R118" s="33"/>
      <c r="S118" s="33">
        <v>1036</v>
      </c>
      <c r="T118" s="33"/>
      <c r="U118" s="33"/>
      <c r="V118" s="33"/>
      <c r="W118" s="33"/>
      <c r="X118" s="33"/>
      <c r="Y118" s="33">
        <v>1036</v>
      </c>
      <c r="AA118" s="33" t="s">
        <v>728</v>
      </c>
      <c r="AB118" s="36">
        <v>200</v>
      </c>
    </row>
    <row r="119" spans="1:28" x14ac:dyDescent="0.25">
      <c r="A119" s="31" t="s">
        <v>231</v>
      </c>
      <c r="B119" s="32"/>
      <c r="C119" s="32"/>
      <c r="D119" s="32"/>
      <c r="E119" s="32"/>
      <c r="F119" s="32">
        <v>265.60000000000002</v>
      </c>
      <c r="G119" s="32"/>
      <c r="H119" s="32"/>
      <c r="I119" s="32"/>
      <c r="J119" s="32"/>
      <c r="K119" s="32"/>
      <c r="L119" s="32">
        <v>265.60000000000002</v>
      </c>
      <c r="N119" s="33" t="s">
        <v>813</v>
      </c>
      <c r="O119" s="33"/>
      <c r="P119" s="33"/>
      <c r="Q119" s="33"/>
      <c r="R119" s="33"/>
      <c r="S119" s="33">
        <v>121.5</v>
      </c>
      <c r="T119" s="33"/>
      <c r="U119" s="33"/>
      <c r="V119" s="33"/>
      <c r="W119" s="33"/>
      <c r="X119" s="33"/>
      <c r="Y119" s="33">
        <v>121.5</v>
      </c>
      <c r="AA119" s="33" t="s">
        <v>860</v>
      </c>
      <c r="AB119" s="36">
        <v>200</v>
      </c>
    </row>
    <row r="120" spans="1:28" x14ac:dyDescent="0.25">
      <c r="A120" s="31" t="s">
        <v>308</v>
      </c>
      <c r="B120" s="32"/>
      <c r="C120" s="32"/>
      <c r="D120" s="32"/>
      <c r="E120" s="32"/>
      <c r="F120" s="32">
        <v>815</v>
      </c>
      <c r="G120" s="32"/>
      <c r="H120" s="32"/>
      <c r="I120" s="32"/>
      <c r="J120" s="32"/>
      <c r="K120" s="32"/>
      <c r="L120" s="32">
        <v>815</v>
      </c>
      <c r="N120" s="33" t="s">
        <v>322</v>
      </c>
      <c r="O120" s="33"/>
      <c r="P120" s="33"/>
      <c r="Q120" s="33"/>
      <c r="R120" s="33"/>
      <c r="S120" s="33">
        <v>432</v>
      </c>
      <c r="T120" s="33"/>
      <c r="U120" s="33"/>
      <c r="V120" s="33"/>
      <c r="W120" s="33"/>
      <c r="X120" s="33"/>
      <c r="Y120" s="33">
        <v>432</v>
      </c>
      <c r="AA120" s="33" t="s">
        <v>771</v>
      </c>
      <c r="AB120" s="36">
        <v>196.7</v>
      </c>
    </row>
    <row r="121" spans="1:28" x14ac:dyDescent="0.25">
      <c r="A121" s="31" t="s">
        <v>495</v>
      </c>
      <c r="B121" s="32"/>
      <c r="C121" s="32"/>
      <c r="D121" s="32"/>
      <c r="E121" s="32"/>
      <c r="F121" s="32"/>
      <c r="G121" s="32"/>
      <c r="H121" s="32"/>
      <c r="I121" s="32"/>
      <c r="J121" s="32">
        <v>883</v>
      </c>
      <c r="K121" s="32"/>
      <c r="L121" s="32">
        <v>883</v>
      </c>
      <c r="N121" s="33" t="s">
        <v>345</v>
      </c>
      <c r="O121" s="33"/>
      <c r="P121" s="33"/>
      <c r="Q121" s="33"/>
      <c r="R121" s="33"/>
      <c r="S121" s="33">
        <v>1088.2</v>
      </c>
      <c r="T121" s="33"/>
      <c r="U121" s="33"/>
      <c r="V121" s="33"/>
      <c r="W121" s="33"/>
      <c r="X121" s="33"/>
      <c r="Y121" s="33">
        <v>1088.2</v>
      </c>
      <c r="AA121" s="33" t="s">
        <v>784</v>
      </c>
      <c r="AB121" s="36">
        <v>189.9</v>
      </c>
    </row>
    <row r="122" spans="1:28" x14ac:dyDescent="0.25">
      <c r="A122" s="31" t="s">
        <v>810</v>
      </c>
      <c r="B122" s="32"/>
      <c r="C122" s="32"/>
      <c r="D122" s="32"/>
      <c r="E122" s="32"/>
      <c r="F122" s="32">
        <v>242</v>
      </c>
      <c r="G122" s="32"/>
      <c r="H122" s="32"/>
      <c r="I122" s="32"/>
      <c r="J122" s="32"/>
      <c r="K122" s="32"/>
      <c r="L122" s="32">
        <v>242</v>
      </c>
      <c r="N122" s="33" t="s">
        <v>341</v>
      </c>
      <c r="O122" s="33"/>
      <c r="P122" s="33"/>
      <c r="Q122" s="33"/>
      <c r="R122" s="33"/>
      <c r="S122" s="33">
        <v>989</v>
      </c>
      <c r="T122" s="33"/>
      <c r="U122" s="33"/>
      <c r="V122" s="33"/>
      <c r="W122" s="33"/>
      <c r="X122" s="33"/>
      <c r="Y122" s="33">
        <v>989</v>
      </c>
      <c r="AA122" s="33" t="s">
        <v>543</v>
      </c>
      <c r="AB122" s="36">
        <v>188.5</v>
      </c>
    </row>
    <row r="123" spans="1:28" x14ac:dyDescent="0.25">
      <c r="A123" s="31" t="s">
        <v>658</v>
      </c>
      <c r="B123" s="32"/>
      <c r="C123" s="32"/>
      <c r="D123" s="32"/>
      <c r="E123" s="32"/>
      <c r="F123" s="32">
        <v>102.7</v>
      </c>
      <c r="G123" s="32"/>
      <c r="H123" s="32"/>
      <c r="I123" s="32"/>
      <c r="J123" s="32"/>
      <c r="K123" s="32"/>
      <c r="L123" s="32">
        <v>102.7</v>
      </c>
      <c r="N123" s="33" t="s">
        <v>196</v>
      </c>
      <c r="O123" s="33"/>
      <c r="P123" s="33"/>
      <c r="Q123" s="33"/>
      <c r="R123" s="33"/>
      <c r="S123" s="33">
        <v>141</v>
      </c>
      <c r="T123" s="33"/>
      <c r="U123" s="33"/>
      <c r="V123" s="33"/>
      <c r="W123" s="33"/>
      <c r="X123" s="33"/>
      <c r="Y123" s="33">
        <v>141</v>
      </c>
      <c r="AA123" s="33" t="s">
        <v>947</v>
      </c>
      <c r="AB123" s="36">
        <v>183.8</v>
      </c>
    </row>
    <row r="124" spans="1:28" x14ac:dyDescent="0.25">
      <c r="A124" s="31" t="s">
        <v>928</v>
      </c>
      <c r="B124" s="32"/>
      <c r="C124" s="32"/>
      <c r="D124" s="32"/>
      <c r="E124" s="32"/>
      <c r="F124" s="32"/>
      <c r="G124" s="32"/>
      <c r="H124" s="32"/>
      <c r="I124" s="32">
        <v>250</v>
      </c>
      <c r="J124" s="32"/>
      <c r="K124" s="32"/>
      <c r="L124" s="32">
        <v>250</v>
      </c>
      <c r="N124" s="33" t="s">
        <v>373</v>
      </c>
      <c r="O124" s="33"/>
      <c r="P124" s="33"/>
      <c r="Q124" s="33"/>
      <c r="R124" s="33"/>
      <c r="S124" s="33">
        <v>517</v>
      </c>
      <c r="T124" s="33"/>
      <c r="U124" s="33"/>
      <c r="V124" s="33"/>
      <c r="W124" s="33"/>
      <c r="X124" s="33"/>
      <c r="Y124" s="33">
        <v>517</v>
      </c>
      <c r="AA124" s="33" t="s">
        <v>870</v>
      </c>
      <c r="AB124" s="36">
        <v>182</v>
      </c>
    </row>
    <row r="125" spans="1:28" x14ac:dyDescent="0.25">
      <c r="A125" s="31" t="s">
        <v>793</v>
      </c>
      <c r="B125" s="32"/>
      <c r="C125" s="32"/>
      <c r="D125" s="32"/>
      <c r="E125" s="32"/>
      <c r="F125" s="32">
        <v>427.2</v>
      </c>
      <c r="G125" s="32"/>
      <c r="H125" s="32"/>
      <c r="I125" s="32"/>
      <c r="J125" s="32"/>
      <c r="K125" s="32"/>
      <c r="L125" s="32">
        <v>427.2</v>
      </c>
      <c r="N125" s="33" t="s">
        <v>224</v>
      </c>
      <c r="O125" s="33"/>
      <c r="P125" s="33"/>
      <c r="Q125" s="33"/>
      <c r="R125" s="33"/>
      <c r="S125" s="33">
        <v>102.4</v>
      </c>
      <c r="T125" s="33"/>
      <c r="U125" s="33"/>
      <c r="V125" s="33"/>
      <c r="W125" s="33"/>
      <c r="X125" s="33"/>
      <c r="Y125" s="33">
        <v>102.4</v>
      </c>
      <c r="AA125" s="33" t="s">
        <v>538</v>
      </c>
      <c r="AB125" s="36">
        <v>180</v>
      </c>
    </row>
    <row r="126" spans="1:28" x14ac:dyDescent="0.25">
      <c r="A126" s="31" t="s">
        <v>624</v>
      </c>
      <c r="B126" s="32"/>
      <c r="C126" s="32"/>
      <c r="D126" s="32"/>
      <c r="E126" s="32"/>
      <c r="F126" s="32">
        <v>803.2</v>
      </c>
      <c r="G126" s="32"/>
      <c r="H126" s="32"/>
      <c r="I126" s="32"/>
      <c r="J126" s="32"/>
      <c r="K126" s="32"/>
      <c r="L126" s="32">
        <v>803.2</v>
      </c>
      <c r="N126" s="33" t="s">
        <v>432</v>
      </c>
      <c r="O126" s="33"/>
      <c r="P126" s="33"/>
      <c r="Q126" s="33"/>
      <c r="R126" s="33"/>
      <c r="S126" s="33">
        <v>153.9</v>
      </c>
      <c r="T126" s="33"/>
      <c r="U126" s="33"/>
      <c r="V126" s="33"/>
      <c r="W126" s="33"/>
      <c r="X126" s="33"/>
      <c r="Y126" s="33">
        <v>153.9</v>
      </c>
      <c r="AA126" s="33" t="s">
        <v>245</v>
      </c>
      <c r="AB126" s="36">
        <v>168</v>
      </c>
    </row>
    <row r="127" spans="1:28" x14ac:dyDescent="0.25">
      <c r="A127" s="31" t="s">
        <v>620</v>
      </c>
      <c r="B127" s="32"/>
      <c r="C127" s="32"/>
      <c r="D127" s="32"/>
      <c r="E127" s="32"/>
      <c r="F127" s="32">
        <v>1606.4</v>
      </c>
      <c r="G127" s="32"/>
      <c r="H127" s="32"/>
      <c r="I127" s="32"/>
      <c r="J127" s="32"/>
      <c r="K127" s="32"/>
      <c r="L127" s="32">
        <v>1606.4</v>
      </c>
      <c r="N127" s="33" t="s">
        <v>330</v>
      </c>
      <c r="O127" s="33"/>
      <c r="P127" s="33"/>
      <c r="Q127" s="33"/>
      <c r="R127" s="33"/>
      <c r="S127" s="33">
        <v>4159.5999999999995</v>
      </c>
      <c r="T127" s="33"/>
      <c r="U127" s="33"/>
      <c r="V127" s="33"/>
      <c r="W127" s="33"/>
      <c r="X127" s="33"/>
      <c r="Y127" s="33">
        <v>4159.5999999999995</v>
      </c>
      <c r="AA127" s="33" t="s">
        <v>418</v>
      </c>
      <c r="AB127" s="36">
        <v>167.7</v>
      </c>
    </row>
    <row r="128" spans="1:28" x14ac:dyDescent="0.25">
      <c r="A128" s="31" t="s">
        <v>11</v>
      </c>
      <c r="B128" s="32"/>
      <c r="C128" s="32"/>
      <c r="D128" s="32">
        <v>720</v>
      </c>
      <c r="E128" s="32"/>
      <c r="F128" s="32"/>
      <c r="G128" s="32"/>
      <c r="H128" s="32"/>
      <c r="I128" s="32"/>
      <c r="J128" s="32"/>
      <c r="K128" s="32"/>
      <c r="L128" s="32">
        <v>720</v>
      </c>
      <c r="N128" s="33" t="s">
        <v>382</v>
      </c>
      <c r="O128" s="33"/>
      <c r="P128" s="33"/>
      <c r="Q128" s="33"/>
      <c r="R128" s="33"/>
      <c r="S128" s="33">
        <v>236</v>
      </c>
      <c r="T128" s="33"/>
      <c r="U128" s="33"/>
      <c r="V128" s="33"/>
      <c r="W128" s="33"/>
      <c r="X128" s="33"/>
      <c r="Y128" s="33">
        <v>236</v>
      </c>
      <c r="AA128" s="33" t="s">
        <v>532</v>
      </c>
      <c r="AB128" s="36">
        <v>165.6</v>
      </c>
    </row>
    <row r="129" spans="1:28" x14ac:dyDescent="0.25">
      <c r="A129" s="31" t="s">
        <v>944</v>
      </c>
      <c r="B129" s="32"/>
      <c r="C129" s="32"/>
      <c r="D129" s="32"/>
      <c r="E129" s="32"/>
      <c r="F129" s="32"/>
      <c r="G129" s="32"/>
      <c r="H129" s="32"/>
      <c r="I129" s="32"/>
      <c r="J129" s="32">
        <v>300</v>
      </c>
      <c r="K129" s="32"/>
      <c r="L129" s="32">
        <v>300</v>
      </c>
      <c r="N129" s="33" t="s">
        <v>106</v>
      </c>
      <c r="O129" s="33"/>
      <c r="P129" s="33"/>
      <c r="Q129" s="33">
        <v>1690</v>
      </c>
      <c r="R129" s="33">
        <v>289.5</v>
      </c>
      <c r="S129" s="33">
        <v>2048.6</v>
      </c>
      <c r="T129" s="33"/>
      <c r="U129" s="33"/>
      <c r="V129" s="33"/>
      <c r="W129" s="33"/>
      <c r="X129" s="33"/>
      <c r="Y129" s="33">
        <v>4028.1</v>
      </c>
      <c r="AA129" s="33" t="s">
        <v>706</v>
      </c>
      <c r="AB129" s="36">
        <v>165</v>
      </c>
    </row>
    <row r="130" spans="1:28" x14ac:dyDescent="0.25">
      <c r="A130" s="31" t="s">
        <v>828</v>
      </c>
      <c r="B130" s="32"/>
      <c r="C130" s="32"/>
      <c r="D130" s="32"/>
      <c r="E130" s="32"/>
      <c r="F130" s="32"/>
      <c r="G130" s="32"/>
      <c r="H130" s="32"/>
      <c r="I130" s="32"/>
      <c r="J130" s="32">
        <v>160</v>
      </c>
      <c r="K130" s="32"/>
      <c r="L130" s="32">
        <v>160</v>
      </c>
      <c r="N130" s="33" t="s">
        <v>38</v>
      </c>
      <c r="O130" s="33"/>
      <c r="P130" s="33"/>
      <c r="Q130" s="33">
        <v>4175</v>
      </c>
      <c r="R130" s="33"/>
      <c r="S130" s="33">
        <v>3961.8</v>
      </c>
      <c r="T130" s="33">
        <v>2430</v>
      </c>
      <c r="U130" s="33"/>
      <c r="V130" s="33"/>
      <c r="W130" s="33"/>
      <c r="X130" s="33"/>
      <c r="Y130" s="33">
        <v>10566.8</v>
      </c>
      <c r="AA130" s="33" t="s">
        <v>902</v>
      </c>
      <c r="AB130" s="36">
        <v>162.9</v>
      </c>
    </row>
    <row r="131" spans="1:28" x14ac:dyDescent="0.25">
      <c r="A131" s="31" t="s">
        <v>909</v>
      </c>
      <c r="B131" s="32"/>
      <c r="C131" s="32"/>
      <c r="D131" s="32"/>
      <c r="E131" s="32"/>
      <c r="F131" s="32"/>
      <c r="G131" s="32"/>
      <c r="H131" s="32"/>
      <c r="I131" s="32"/>
      <c r="J131" s="32">
        <v>237.6</v>
      </c>
      <c r="K131" s="32"/>
      <c r="L131" s="32">
        <v>237.6</v>
      </c>
      <c r="N131" s="33" t="s">
        <v>183</v>
      </c>
      <c r="O131" s="33"/>
      <c r="P131" s="33"/>
      <c r="Q131" s="33">
        <v>349.2</v>
      </c>
      <c r="R131" s="33"/>
      <c r="S131" s="33"/>
      <c r="T131" s="33"/>
      <c r="U131" s="33"/>
      <c r="V131" s="33"/>
      <c r="W131" s="33"/>
      <c r="X131" s="33"/>
      <c r="Y131" s="33">
        <v>349.2</v>
      </c>
      <c r="AA131" s="33" t="s">
        <v>828</v>
      </c>
      <c r="AB131" s="36">
        <v>160</v>
      </c>
    </row>
    <row r="132" spans="1:28" x14ac:dyDescent="0.25">
      <c r="A132" s="31" t="s">
        <v>789</v>
      </c>
      <c r="B132" s="32"/>
      <c r="C132" s="32"/>
      <c r="D132" s="32"/>
      <c r="E132" s="32"/>
      <c r="F132" s="32"/>
      <c r="G132" s="32"/>
      <c r="H132" s="32"/>
      <c r="I132" s="32"/>
      <c r="J132" s="32">
        <v>149.30000000000001</v>
      </c>
      <c r="K132" s="32"/>
      <c r="L132" s="32">
        <v>149.30000000000001</v>
      </c>
      <c r="N132" s="33" t="s">
        <v>326</v>
      </c>
      <c r="O132" s="33"/>
      <c r="P132" s="33"/>
      <c r="Q132" s="33"/>
      <c r="R132" s="33"/>
      <c r="S132" s="33">
        <v>1734</v>
      </c>
      <c r="T132" s="33"/>
      <c r="U132" s="33"/>
      <c r="V132" s="33"/>
      <c r="W132" s="33"/>
      <c r="X132" s="33"/>
      <c r="Y132" s="33">
        <v>1734</v>
      </c>
      <c r="AA132" s="33" t="s">
        <v>420</v>
      </c>
      <c r="AB132" s="36">
        <v>160</v>
      </c>
    </row>
    <row r="133" spans="1:28" x14ac:dyDescent="0.25">
      <c r="A133" s="31" t="s">
        <v>454</v>
      </c>
      <c r="B133" s="32"/>
      <c r="C133" s="32"/>
      <c r="D133" s="32"/>
      <c r="E133" s="32"/>
      <c r="F133" s="32"/>
      <c r="G133" s="32"/>
      <c r="H133" s="32"/>
      <c r="I133" s="32">
        <v>100</v>
      </c>
      <c r="J133" s="32">
        <v>3459.2</v>
      </c>
      <c r="K133" s="32"/>
      <c r="L133" s="32">
        <v>3559.2</v>
      </c>
      <c r="N133" s="33" t="s">
        <v>42</v>
      </c>
      <c r="O133" s="33"/>
      <c r="P133" s="33"/>
      <c r="Q133" s="33"/>
      <c r="R133" s="33"/>
      <c r="S133" s="33">
        <v>852.2</v>
      </c>
      <c r="T133" s="33"/>
      <c r="U133" s="33"/>
      <c r="V133" s="33"/>
      <c r="W133" s="33"/>
      <c r="X133" s="33"/>
      <c r="Y133" s="33">
        <v>852.2</v>
      </c>
      <c r="AA133" s="33" t="s">
        <v>490</v>
      </c>
      <c r="AB133" s="36">
        <v>159.1</v>
      </c>
    </row>
    <row r="134" spans="1:28" x14ac:dyDescent="0.25">
      <c r="A134" s="31" t="s">
        <v>162</v>
      </c>
      <c r="B134" s="32"/>
      <c r="C134" s="32"/>
      <c r="D134" s="32">
        <v>410</v>
      </c>
      <c r="E134" s="32"/>
      <c r="F134" s="32"/>
      <c r="G134" s="32"/>
      <c r="H134" s="32"/>
      <c r="I134" s="32"/>
      <c r="J134" s="32"/>
      <c r="K134" s="32"/>
      <c r="L134" s="32">
        <v>410</v>
      </c>
      <c r="N134" s="33" t="s">
        <v>529</v>
      </c>
      <c r="O134" s="33"/>
      <c r="P134" s="33"/>
      <c r="Q134" s="33"/>
      <c r="R134" s="33"/>
      <c r="S134" s="33">
        <v>535.5</v>
      </c>
      <c r="T134" s="33"/>
      <c r="U134" s="33"/>
      <c r="V134" s="33"/>
      <c r="W134" s="33"/>
      <c r="X134" s="33"/>
      <c r="Y134" s="33">
        <v>535.5</v>
      </c>
      <c r="AA134" s="33" t="s">
        <v>883</v>
      </c>
      <c r="AB134" s="36">
        <v>158</v>
      </c>
    </row>
    <row r="135" spans="1:28" x14ac:dyDescent="0.25">
      <c r="A135" s="31" t="s">
        <v>482</v>
      </c>
      <c r="B135" s="32"/>
      <c r="C135" s="32"/>
      <c r="D135" s="32">
        <v>1008</v>
      </c>
      <c r="E135" s="32"/>
      <c r="F135" s="32"/>
      <c r="G135" s="32"/>
      <c r="H135" s="32"/>
      <c r="I135" s="32"/>
      <c r="J135" s="32"/>
      <c r="K135" s="32"/>
      <c r="L135" s="32">
        <v>1008</v>
      </c>
      <c r="N135" s="33" t="s">
        <v>15</v>
      </c>
      <c r="O135" s="33">
        <v>2</v>
      </c>
      <c r="P135" s="33"/>
      <c r="Q135" s="33">
        <v>5858.2</v>
      </c>
      <c r="R135" s="33"/>
      <c r="S135" s="33">
        <v>3328.3</v>
      </c>
      <c r="T135" s="33"/>
      <c r="U135" s="33"/>
      <c r="V135" s="33"/>
      <c r="W135" s="33"/>
      <c r="X135" s="33"/>
      <c r="Y135" s="33">
        <v>9188.5</v>
      </c>
      <c r="AA135" s="33" t="s">
        <v>723</v>
      </c>
      <c r="AB135" s="36">
        <v>155.4</v>
      </c>
    </row>
    <row r="136" spans="1:28" x14ac:dyDescent="0.25">
      <c r="A136" s="31" t="s">
        <v>698</v>
      </c>
      <c r="B136" s="32"/>
      <c r="C136" s="32"/>
      <c r="D136" s="32"/>
      <c r="E136" s="32"/>
      <c r="F136" s="32"/>
      <c r="G136" s="32"/>
      <c r="H136" s="32"/>
      <c r="I136" s="32"/>
      <c r="J136" s="32">
        <v>204</v>
      </c>
      <c r="K136" s="32"/>
      <c r="L136" s="32">
        <v>204</v>
      </c>
      <c r="N136" s="33" t="s">
        <v>273</v>
      </c>
      <c r="O136" s="33"/>
      <c r="P136" s="33"/>
      <c r="Q136" s="33"/>
      <c r="R136" s="33"/>
      <c r="S136" s="33">
        <v>678.1</v>
      </c>
      <c r="T136" s="33"/>
      <c r="U136" s="33"/>
      <c r="V136" s="33"/>
      <c r="W136" s="33"/>
      <c r="X136" s="33"/>
      <c r="Y136" s="33">
        <v>678.1</v>
      </c>
      <c r="AA136" s="33" t="s">
        <v>432</v>
      </c>
      <c r="AB136" s="36">
        <v>153.9</v>
      </c>
    </row>
    <row r="137" spans="1:28" x14ac:dyDescent="0.25">
      <c r="A137" s="31" t="s">
        <v>254</v>
      </c>
      <c r="B137" s="32"/>
      <c r="C137" s="32"/>
      <c r="D137" s="32"/>
      <c r="E137" s="32"/>
      <c r="F137" s="32"/>
      <c r="G137" s="32"/>
      <c r="H137" s="32">
        <v>274</v>
      </c>
      <c r="I137" s="32"/>
      <c r="J137" s="32"/>
      <c r="K137" s="32"/>
      <c r="L137" s="32">
        <v>274</v>
      </c>
      <c r="N137" s="33" t="s">
        <v>264</v>
      </c>
      <c r="O137" s="33"/>
      <c r="P137" s="33"/>
      <c r="Q137" s="33"/>
      <c r="R137" s="33"/>
      <c r="S137" s="33">
        <v>643.6</v>
      </c>
      <c r="T137" s="33"/>
      <c r="U137" s="33"/>
      <c r="V137" s="33"/>
      <c r="W137" s="33"/>
      <c r="X137" s="33"/>
      <c r="Y137" s="33">
        <v>643.6</v>
      </c>
      <c r="AA137" s="33" t="s">
        <v>235</v>
      </c>
      <c r="AB137" s="36">
        <v>152.5</v>
      </c>
    </row>
    <row r="138" spans="1:28" x14ac:dyDescent="0.25">
      <c r="A138" s="31" t="s">
        <v>420</v>
      </c>
      <c r="B138" s="32"/>
      <c r="C138" s="32"/>
      <c r="D138" s="32"/>
      <c r="E138" s="32"/>
      <c r="F138" s="32"/>
      <c r="G138" s="32"/>
      <c r="H138" s="32"/>
      <c r="I138" s="32"/>
      <c r="J138" s="32">
        <v>160</v>
      </c>
      <c r="K138" s="32"/>
      <c r="L138" s="32">
        <v>160</v>
      </c>
      <c r="N138" s="33" t="s">
        <v>228</v>
      </c>
      <c r="O138" s="33"/>
      <c r="P138" s="33"/>
      <c r="Q138" s="33"/>
      <c r="R138" s="33"/>
      <c r="S138" s="33">
        <v>380.7</v>
      </c>
      <c r="T138" s="33"/>
      <c r="U138" s="33"/>
      <c r="V138" s="33"/>
      <c r="W138" s="33"/>
      <c r="X138" s="33"/>
      <c r="Y138" s="33">
        <v>380.7</v>
      </c>
      <c r="AA138" s="33" t="s">
        <v>414</v>
      </c>
      <c r="AB138" s="36">
        <v>152</v>
      </c>
    </row>
    <row r="139" spans="1:28" x14ac:dyDescent="0.25">
      <c r="A139" s="31" t="s">
        <v>579</v>
      </c>
      <c r="B139" s="32"/>
      <c r="C139" s="32"/>
      <c r="D139" s="32"/>
      <c r="E139" s="32"/>
      <c r="F139" s="32"/>
      <c r="G139" s="32"/>
      <c r="H139" s="32"/>
      <c r="I139" s="32"/>
      <c r="J139" s="32">
        <v>145</v>
      </c>
      <c r="K139" s="32"/>
      <c r="L139" s="32">
        <v>145</v>
      </c>
      <c r="N139" s="33" t="s">
        <v>231</v>
      </c>
      <c r="O139" s="33"/>
      <c r="P139" s="33"/>
      <c r="Q139" s="33"/>
      <c r="R139" s="33"/>
      <c r="S139" s="33">
        <v>265.60000000000002</v>
      </c>
      <c r="T139" s="33"/>
      <c r="U139" s="33"/>
      <c r="V139" s="33"/>
      <c r="W139" s="33"/>
      <c r="X139" s="33"/>
      <c r="Y139" s="33">
        <v>265.60000000000002</v>
      </c>
      <c r="AA139" s="33" t="s">
        <v>800</v>
      </c>
      <c r="AB139" s="36">
        <v>151.19999999999999</v>
      </c>
    </row>
    <row r="140" spans="1:28" x14ac:dyDescent="0.25">
      <c r="A140" s="31" t="s">
        <v>521</v>
      </c>
      <c r="B140" s="32"/>
      <c r="C140" s="32"/>
      <c r="D140" s="32"/>
      <c r="E140" s="32"/>
      <c r="F140" s="32"/>
      <c r="G140" s="32"/>
      <c r="H140" s="32"/>
      <c r="I140" s="32"/>
      <c r="J140" s="32">
        <v>150</v>
      </c>
      <c r="K140" s="32"/>
      <c r="L140" s="32">
        <v>150</v>
      </c>
      <c r="N140" s="33" t="s">
        <v>308</v>
      </c>
      <c r="O140" s="33"/>
      <c r="P140" s="33"/>
      <c r="Q140" s="33"/>
      <c r="R140" s="33"/>
      <c r="S140" s="33">
        <v>815</v>
      </c>
      <c r="T140" s="33"/>
      <c r="U140" s="33"/>
      <c r="V140" s="33"/>
      <c r="W140" s="33"/>
      <c r="X140" s="33"/>
      <c r="Y140" s="33">
        <v>815</v>
      </c>
      <c r="AA140" s="33" t="s">
        <v>613</v>
      </c>
      <c r="AB140" s="36">
        <v>150</v>
      </c>
    </row>
    <row r="141" spans="1:28" x14ac:dyDescent="0.25">
      <c r="A141" s="31" t="s">
        <v>276</v>
      </c>
      <c r="B141" s="32"/>
      <c r="C141" s="32"/>
      <c r="D141" s="32"/>
      <c r="E141" s="32"/>
      <c r="F141" s="32">
        <v>1052.0999999999999</v>
      </c>
      <c r="G141" s="32"/>
      <c r="H141" s="32"/>
      <c r="I141" s="32"/>
      <c r="J141" s="32"/>
      <c r="K141" s="32"/>
      <c r="L141" s="32">
        <v>1052.0999999999999</v>
      </c>
      <c r="N141" s="33" t="s">
        <v>810</v>
      </c>
      <c r="O141" s="33"/>
      <c r="P141" s="33"/>
      <c r="Q141" s="33"/>
      <c r="R141" s="33"/>
      <c r="S141" s="33">
        <v>242</v>
      </c>
      <c r="T141" s="33"/>
      <c r="U141" s="33"/>
      <c r="V141" s="33"/>
      <c r="W141" s="33"/>
      <c r="X141" s="33"/>
      <c r="Y141" s="33">
        <v>242</v>
      </c>
      <c r="AA141" s="33" t="s">
        <v>761</v>
      </c>
      <c r="AB141" s="36">
        <v>150</v>
      </c>
    </row>
    <row r="142" spans="1:28" x14ac:dyDescent="0.25">
      <c r="A142" s="31" t="s">
        <v>128</v>
      </c>
      <c r="B142" s="32"/>
      <c r="C142" s="32"/>
      <c r="D142" s="32"/>
      <c r="E142" s="32"/>
      <c r="F142" s="32">
        <v>641.19999999999993</v>
      </c>
      <c r="G142" s="32"/>
      <c r="H142" s="32"/>
      <c r="I142" s="32"/>
      <c r="J142" s="32"/>
      <c r="K142" s="32"/>
      <c r="L142" s="32">
        <v>641.19999999999993</v>
      </c>
      <c r="N142" s="33" t="s">
        <v>658</v>
      </c>
      <c r="O142" s="33"/>
      <c r="P142" s="33"/>
      <c r="Q142" s="33"/>
      <c r="R142" s="33"/>
      <c r="S142" s="33">
        <v>102.7</v>
      </c>
      <c r="T142" s="33"/>
      <c r="U142" s="33"/>
      <c r="V142" s="33"/>
      <c r="W142" s="33"/>
      <c r="X142" s="33"/>
      <c r="Y142" s="33">
        <v>102.7</v>
      </c>
      <c r="AA142" s="33" t="s">
        <v>754</v>
      </c>
      <c r="AB142" s="36">
        <v>150</v>
      </c>
    </row>
    <row r="143" spans="1:28" x14ac:dyDescent="0.25">
      <c r="A143" s="31" t="s">
        <v>682</v>
      </c>
      <c r="B143" s="32"/>
      <c r="C143" s="32"/>
      <c r="D143" s="32"/>
      <c r="E143" s="32"/>
      <c r="F143" s="32"/>
      <c r="G143" s="32"/>
      <c r="H143" s="32"/>
      <c r="I143" s="32">
        <v>378.5</v>
      </c>
      <c r="J143" s="32">
        <v>808.6</v>
      </c>
      <c r="K143" s="32"/>
      <c r="L143" s="32">
        <v>1187.0999999999999</v>
      </c>
      <c r="N143" s="33" t="s">
        <v>793</v>
      </c>
      <c r="O143" s="33"/>
      <c r="P143" s="33"/>
      <c r="Q143" s="33"/>
      <c r="R143" s="33"/>
      <c r="S143" s="33">
        <v>427.2</v>
      </c>
      <c r="T143" s="33"/>
      <c r="U143" s="33"/>
      <c r="V143" s="33"/>
      <c r="W143" s="33"/>
      <c r="X143" s="33"/>
      <c r="Y143" s="33">
        <v>427.2</v>
      </c>
      <c r="AA143" s="33" t="s">
        <v>758</v>
      </c>
      <c r="AB143" s="36">
        <v>150</v>
      </c>
    </row>
    <row r="144" spans="1:28" x14ac:dyDescent="0.25">
      <c r="A144" s="31" t="s">
        <v>140</v>
      </c>
      <c r="B144" s="32"/>
      <c r="C144" s="32"/>
      <c r="D144" s="32">
        <v>1116</v>
      </c>
      <c r="E144" s="32"/>
      <c r="F144" s="32"/>
      <c r="G144" s="32"/>
      <c r="H144" s="32"/>
      <c r="I144" s="32"/>
      <c r="J144" s="32"/>
      <c r="K144" s="32"/>
      <c r="L144" s="32">
        <v>1116</v>
      </c>
      <c r="N144" s="33" t="s">
        <v>624</v>
      </c>
      <c r="O144" s="33"/>
      <c r="P144" s="33"/>
      <c r="Q144" s="33"/>
      <c r="R144" s="33"/>
      <c r="S144" s="33">
        <v>803.2</v>
      </c>
      <c r="T144" s="33"/>
      <c r="U144" s="33"/>
      <c r="V144" s="33"/>
      <c r="W144" s="33"/>
      <c r="X144" s="33"/>
      <c r="Y144" s="33">
        <v>803.2</v>
      </c>
      <c r="AA144" s="33" t="s">
        <v>558</v>
      </c>
      <c r="AB144" s="36">
        <v>150</v>
      </c>
    </row>
    <row r="145" spans="1:28" x14ac:dyDescent="0.25">
      <c r="A145" s="31" t="s">
        <v>58</v>
      </c>
      <c r="B145" s="32"/>
      <c r="C145" s="32"/>
      <c r="D145" s="32">
        <v>1080</v>
      </c>
      <c r="E145" s="32"/>
      <c r="F145" s="32">
        <v>474.7</v>
      </c>
      <c r="G145" s="32"/>
      <c r="H145" s="32"/>
      <c r="I145" s="32"/>
      <c r="J145" s="32"/>
      <c r="K145" s="32"/>
      <c r="L145" s="32">
        <v>1554.7</v>
      </c>
      <c r="N145" s="33" t="s">
        <v>620</v>
      </c>
      <c r="O145" s="33"/>
      <c r="P145" s="33"/>
      <c r="Q145" s="33"/>
      <c r="R145" s="33"/>
      <c r="S145" s="33">
        <v>1606.4</v>
      </c>
      <c r="T145" s="33"/>
      <c r="U145" s="33"/>
      <c r="V145" s="33"/>
      <c r="W145" s="33"/>
      <c r="X145" s="33"/>
      <c r="Y145" s="33">
        <v>1606.4</v>
      </c>
      <c r="AA145" s="33" t="s">
        <v>574</v>
      </c>
      <c r="AB145" s="36">
        <v>150</v>
      </c>
    </row>
    <row r="146" spans="1:28" x14ac:dyDescent="0.25">
      <c r="A146" s="31" t="s">
        <v>615</v>
      </c>
      <c r="B146" s="32"/>
      <c r="C146" s="32"/>
      <c r="D146" s="32"/>
      <c r="E146" s="32"/>
      <c r="F146" s="32"/>
      <c r="G146" s="32"/>
      <c r="H146" s="32"/>
      <c r="I146" s="32"/>
      <c r="J146" s="32">
        <v>376</v>
      </c>
      <c r="K146" s="32"/>
      <c r="L146" s="32">
        <v>376</v>
      </c>
      <c r="N146" s="33" t="s">
        <v>11</v>
      </c>
      <c r="O146" s="33"/>
      <c r="P146" s="33"/>
      <c r="Q146" s="33">
        <v>720</v>
      </c>
      <c r="R146" s="33"/>
      <c r="S146" s="33"/>
      <c r="T146" s="33"/>
      <c r="U146" s="33"/>
      <c r="V146" s="33"/>
      <c r="W146" s="33"/>
      <c r="X146" s="33"/>
      <c r="Y146" s="33">
        <v>720</v>
      </c>
      <c r="AA146" s="33" t="s">
        <v>521</v>
      </c>
      <c r="AB146" s="36">
        <v>150</v>
      </c>
    </row>
    <row r="147" spans="1:28" x14ac:dyDescent="0.25">
      <c r="A147" s="31" t="s">
        <v>168</v>
      </c>
      <c r="B147" s="32"/>
      <c r="C147" s="32"/>
      <c r="D147" s="32"/>
      <c r="E147" s="32"/>
      <c r="F147" s="32"/>
      <c r="G147" s="32">
        <v>2708.6</v>
      </c>
      <c r="H147" s="32"/>
      <c r="I147" s="32"/>
      <c r="J147" s="32"/>
      <c r="K147" s="32"/>
      <c r="L147" s="32">
        <v>2708.6</v>
      </c>
      <c r="N147" s="33" t="s">
        <v>162</v>
      </c>
      <c r="O147" s="33"/>
      <c r="P147" s="33"/>
      <c r="Q147" s="33">
        <v>410</v>
      </c>
      <c r="R147" s="33"/>
      <c r="S147" s="33"/>
      <c r="T147" s="33"/>
      <c r="U147" s="33"/>
      <c r="V147" s="33"/>
      <c r="W147" s="33"/>
      <c r="X147" s="33"/>
      <c r="Y147" s="33">
        <v>410</v>
      </c>
      <c r="AA147" s="33" t="s">
        <v>789</v>
      </c>
      <c r="AB147" s="36">
        <v>149.30000000000001</v>
      </c>
    </row>
    <row r="148" spans="1:28" x14ac:dyDescent="0.25">
      <c r="A148" s="31" t="s">
        <v>768</v>
      </c>
      <c r="B148" s="32"/>
      <c r="C148" s="32"/>
      <c r="D148" s="32"/>
      <c r="E148" s="32"/>
      <c r="F148" s="32"/>
      <c r="G148" s="32"/>
      <c r="H148" s="32"/>
      <c r="I148" s="32"/>
      <c r="J148" s="32">
        <v>207.2</v>
      </c>
      <c r="K148" s="32"/>
      <c r="L148" s="32">
        <v>207.2</v>
      </c>
      <c r="N148" s="33" t="s">
        <v>482</v>
      </c>
      <c r="O148" s="33"/>
      <c r="P148" s="33"/>
      <c r="Q148" s="33">
        <v>1008</v>
      </c>
      <c r="R148" s="33"/>
      <c r="S148" s="33"/>
      <c r="T148" s="33"/>
      <c r="U148" s="33"/>
      <c r="V148" s="33"/>
      <c r="W148" s="33"/>
      <c r="X148" s="33"/>
      <c r="Y148" s="33">
        <v>1008</v>
      </c>
      <c r="AA148" s="33" t="s">
        <v>579</v>
      </c>
      <c r="AB148" s="36">
        <v>145</v>
      </c>
    </row>
    <row r="149" spans="1:28" x14ac:dyDescent="0.25">
      <c r="A149" s="31" t="s">
        <v>301</v>
      </c>
      <c r="B149" s="32"/>
      <c r="C149" s="32"/>
      <c r="D149" s="32"/>
      <c r="E149" s="32"/>
      <c r="F149" s="32">
        <v>572</v>
      </c>
      <c r="G149" s="32"/>
      <c r="H149" s="32"/>
      <c r="I149" s="32"/>
      <c r="J149" s="32"/>
      <c r="K149" s="32"/>
      <c r="L149" s="32">
        <v>572</v>
      </c>
      <c r="N149" s="33" t="s">
        <v>254</v>
      </c>
      <c r="O149" s="33"/>
      <c r="P149" s="33"/>
      <c r="Q149" s="33"/>
      <c r="R149" s="33"/>
      <c r="S149" s="33"/>
      <c r="T149" s="33"/>
      <c r="U149" s="33">
        <v>274</v>
      </c>
      <c r="V149" s="33"/>
      <c r="W149" s="33"/>
      <c r="X149" s="33"/>
      <c r="Y149" s="33">
        <v>274</v>
      </c>
      <c r="AA149" s="33" t="s">
        <v>84</v>
      </c>
      <c r="AB149" s="36">
        <v>143.80000000000001</v>
      </c>
    </row>
    <row r="150" spans="1:28" x14ac:dyDescent="0.25">
      <c r="A150" s="31" t="s">
        <v>29</v>
      </c>
      <c r="B150" s="32"/>
      <c r="C150" s="32"/>
      <c r="D150" s="32"/>
      <c r="E150" s="32"/>
      <c r="F150" s="32">
        <v>2076</v>
      </c>
      <c r="G150" s="32"/>
      <c r="H150" s="32"/>
      <c r="I150" s="32"/>
      <c r="J150" s="32"/>
      <c r="K150" s="32"/>
      <c r="L150" s="32">
        <v>2076</v>
      </c>
      <c r="N150" s="33" t="s">
        <v>276</v>
      </c>
      <c r="O150" s="33"/>
      <c r="P150" s="33"/>
      <c r="Q150" s="33"/>
      <c r="R150" s="33"/>
      <c r="S150" s="33">
        <v>1052.0999999999999</v>
      </c>
      <c r="T150" s="33"/>
      <c r="U150" s="33"/>
      <c r="V150" s="33"/>
      <c r="W150" s="33"/>
      <c r="X150" s="33"/>
      <c r="Y150" s="33">
        <v>1052.0999999999999</v>
      </c>
      <c r="AA150" s="33" t="s">
        <v>872</v>
      </c>
      <c r="AB150" s="36">
        <v>143.30000000000001</v>
      </c>
    </row>
    <row r="151" spans="1:28" x14ac:dyDescent="0.25">
      <c r="A151" s="31" t="s">
        <v>318</v>
      </c>
      <c r="B151" s="32"/>
      <c r="C151" s="32"/>
      <c r="D151" s="32"/>
      <c r="E151" s="32"/>
      <c r="F151" s="32">
        <v>939.7</v>
      </c>
      <c r="G151" s="32"/>
      <c r="H151" s="32"/>
      <c r="I151" s="32"/>
      <c r="J151" s="32"/>
      <c r="K151" s="32"/>
      <c r="L151" s="32">
        <v>939.7</v>
      </c>
      <c r="N151" s="33" t="s">
        <v>128</v>
      </c>
      <c r="O151" s="33"/>
      <c r="P151" s="33"/>
      <c r="Q151" s="33"/>
      <c r="R151" s="33"/>
      <c r="S151" s="33">
        <v>641.19999999999993</v>
      </c>
      <c r="T151" s="33"/>
      <c r="U151" s="33"/>
      <c r="V151" s="33"/>
      <c r="W151" s="33"/>
      <c r="X151" s="33"/>
      <c r="Y151" s="33">
        <v>641.19999999999993</v>
      </c>
      <c r="AA151" s="33" t="s">
        <v>196</v>
      </c>
      <c r="AB151" s="36">
        <v>141</v>
      </c>
    </row>
    <row r="152" spans="1:28" x14ac:dyDescent="0.25">
      <c r="A152" s="31" t="s">
        <v>335</v>
      </c>
      <c r="B152" s="32"/>
      <c r="C152" s="32"/>
      <c r="D152" s="32"/>
      <c r="E152" s="32"/>
      <c r="F152" s="32">
        <v>939.6</v>
      </c>
      <c r="G152" s="32"/>
      <c r="H152" s="32"/>
      <c r="I152" s="32"/>
      <c r="J152" s="32"/>
      <c r="K152" s="32"/>
      <c r="L152" s="32">
        <v>939.6</v>
      </c>
      <c r="N152" s="33" t="s">
        <v>140</v>
      </c>
      <c r="O152" s="33"/>
      <c r="P152" s="33"/>
      <c r="Q152" s="33">
        <v>1116</v>
      </c>
      <c r="R152" s="33"/>
      <c r="S152" s="33"/>
      <c r="T152" s="33"/>
      <c r="U152" s="33"/>
      <c r="V152" s="33"/>
      <c r="W152" s="33"/>
      <c r="X152" s="33"/>
      <c r="Y152" s="33">
        <v>1116</v>
      </c>
      <c r="AA152" s="33" t="s">
        <v>655</v>
      </c>
      <c r="AB152" s="36">
        <v>135.4</v>
      </c>
    </row>
    <row r="153" spans="1:28" x14ac:dyDescent="0.25">
      <c r="A153" s="31" t="s">
        <v>271</v>
      </c>
      <c r="B153" s="32"/>
      <c r="C153" s="32"/>
      <c r="D153" s="32"/>
      <c r="E153" s="32"/>
      <c r="F153" s="32">
        <v>450</v>
      </c>
      <c r="G153" s="32"/>
      <c r="H153" s="32"/>
      <c r="I153" s="32"/>
      <c r="J153" s="32"/>
      <c r="K153" s="32"/>
      <c r="L153" s="32">
        <v>450</v>
      </c>
      <c r="N153" s="33" t="s">
        <v>58</v>
      </c>
      <c r="O153" s="33"/>
      <c r="P153" s="33"/>
      <c r="Q153" s="33">
        <v>1080</v>
      </c>
      <c r="R153" s="33"/>
      <c r="S153" s="33">
        <v>474.7</v>
      </c>
      <c r="T153" s="33"/>
      <c r="U153" s="33"/>
      <c r="V153" s="33"/>
      <c r="W153" s="33"/>
      <c r="X153" s="33"/>
      <c r="Y153" s="33">
        <v>1554.7</v>
      </c>
      <c r="AA153" s="33" t="s">
        <v>523</v>
      </c>
      <c r="AB153" s="36">
        <v>121.9</v>
      </c>
    </row>
    <row r="154" spans="1:28" x14ac:dyDescent="0.25">
      <c r="A154" s="31" t="s">
        <v>931</v>
      </c>
      <c r="B154" s="32"/>
      <c r="C154" s="32"/>
      <c r="D154" s="32"/>
      <c r="E154" s="32"/>
      <c r="F154" s="32"/>
      <c r="G154" s="32"/>
      <c r="H154" s="32"/>
      <c r="I154" s="32"/>
      <c r="J154" s="32">
        <v>300</v>
      </c>
      <c r="K154" s="32"/>
      <c r="L154" s="32">
        <v>300</v>
      </c>
      <c r="N154" s="33" t="s">
        <v>168</v>
      </c>
      <c r="O154" s="33"/>
      <c r="P154" s="33"/>
      <c r="Q154" s="33"/>
      <c r="R154" s="33"/>
      <c r="S154" s="33"/>
      <c r="T154" s="33">
        <v>2708.6</v>
      </c>
      <c r="U154" s="33"/>
      <c r="V154" s="33"/>
      <c r="W154" s="33"/>
      <c r="X154" s="33"/>
      <c r="Y154" s="33">
        <v>2708.6</v>
      </c>
      <c r="AA154" s="33" t="s">
        <v>813</v>
      </c>
      <c r="AB154" s="36">
        <v>121.5</v>
      </c>
    </row>
    <row r="155" spans="1:28" x14ac:dyDescent="0.25">
      <c r="A155" s="31" t="s">
        <v>414</v>
      </c>
      <c r="B155" s="32"/>
      <c r="C155" s="32"/>
      <c r="D155" s="32"/>
      <c r="E155" s="32"/>
      <c r="F155" s="32"/>
      <c r="G155" s="32"/>
      <c r="H155" s="32"/>
      <c r="I155" s="32"/>
      <c r="J155" s="32">
        <v>152</v>
      </c>
      <c r="K155" s="32"/>
      <c r="L155" s="32">
        <v>152</v>
      </c>
      <c r="N155" s="33" t="s">
        <v>301</v>
      </c>
      <c r="O155" s="33"/>
      <c r="P155" s="33"/>
      <c r="Q155" s="33"/>
      <c r="R155" s="33"/>
      <c r="S155" s="33">
        <v>572</v>
      </c>
      <c r="T155" s="33"/>
      <c r="U155" s="33"/>
      <c r="V155" s="33"/>
      <c r="W155" s="33"/>
      <c r="X155" s="33"/>
      <c r="Y155" s="33">
        <v>572</v>
      </c>
      <c r="AA155" s="33" t="s">
        <v>439</v>
      </c>
      <c r="AB155" s="36">
        <v>114</v>
      </c>
    </row>
    <row r="156" spans="1:28" x14ac:dyDescent="0.25">
      <c r="A156" s="31" t="s">
        <v>588</v>
      </c>
      <c r="B156" s="32"/>
      <c r="C156" s="32"/>
      <c r="D156" s="32"/>
      <c r="E156" s="32"/>
      <c r="F156" s="32"/>
      <c r="G156" s="32"/>
      <c r="H156" s="32"/>
      <c r="I156" s="32"/>
      <c r="J156" s="32">
        <v>225</v>
      </c>
      <c r="K156" s="32"/>
      <c r="L156" s="32">
        <v>225</v>
      </c>
      <c r="N156" s="33" t="s">
        <v>29</v>
      </c>
      <c r="O156" s="33"/>
      <c r="P156" s="33"/>
      <c r="Q156" s="33"/>
      <c r="R156" s="33"/>
      <c r="S156" s="33">
        <v>2076</v>
      </c>
      <c r="T156" s="33"/>
      <c r="U156" s="33"/>
      <c r="V156" s="33"/>
      <c r="W156" s="33"/>
      <c r="X156" s="33"/>
      <c r="Y156" s="33">
        <v>2076</v>
      </c>
      <c r="AA156" s="33" t="s">
        <v>644</v>
      </c>
      <c r="AB156" s="36">
        <v>112.5</v>
      </c>
    </row>
    <row r="157" spans="1:28" x14ac:dyDescent="0.25">
      <c r="A157" s="31" t="s">
        <v>743</v>
      </c>
      <c r="B157" s="32"/>
      <c r="C157" s="32"/>
      <c r="D157" s="32"/>
      <c r="E157" s="32"/>
      <c r="F157" s="32"/>
      <c r="G157" s="32"/>
      <c r="H157" s="32"/>
      <c r="I157" s="32"/>
      <c r="J157" s="32">
        <v>299.7</v>
      </c>
      <c r="K157" s="32"/>
      <c r="L157" s="32">
        <v>299.7</v>
      </c>
      <c r="N157" s="33" t="s">
        <v>318</v>
      </c>
      <c r="O157" s="33"/>
      <c r="P157" s="33"/>
      <c r="Q157" s="33"/>
      <c r="R157" s="33"/>
      <c r="S157" s="33">
        <v>939.7</v>
      </c>
      <c r="T157" s="33"/>
      <c r="U157" s="33"/>
      <c r="V157" s="33"/>
      <c r="W157" s="33"/>
      <c r="X157" s="33"/>
      <c r="Y157" s="33">
        <v>939.7</v>
      </c>
      <c r="AA157" s="33" t="s">
        <v>133</v>
      </c>
      <c r="AB157" s="36">
        <v>112.2</v>
      </c>
    </row>
    <row r="158" spans="1:28" x14ac:dyDescent="0.25">
      <c r="A158" s="31" t="s">
        <v>245</v>
      </c>
      <c r="B158" s="32"/>
      <c r="C158" s="32"/>
      <c r="D158" s="32"/>
      <c r="E158" s="32"/>
      <c r="F158" s="32">
        <v>168</v>
      </c>
      <c r="G158" s="32"/>
      <c r="H158" s="32"/>
      <c r="I158" s="32"/>
      <c r="J158" s="32"/>
      <c r="K158" s="32"/>
      <c r="L158" s="32">
        <v>168</v>
      </c>
      <c r="N158" s="33" t="s">
        <v>335</v>
      </c>
      <c r="O158" s="33"/>
      <c r="P158" s="33"/>
      <c r="Q158" s="33"/>
      <c r="R158" s="33"/>
      <c r="S158" s="33">
        <v>939.6</v>
      </c>
      <c r="T158" s="33"/>
      <c r="U158" s="33"/>
      <c r="V158" s="33"/>
      <c r="W158" s="33"/>
      <c r="X158" s="33"/>
      <c r="Y158" s="33">
        <v>939.6</v>
      </c>
      <c r="AA158" s="33" t="s">
        <v>693</v>
      </c>
      <c r="AB158" s="36">
        <v>110</v>
      </c>
    </row>
    <row r="159" spans="1:28" x14ac:dyDescent="0.25">
      <c r="A159" s="31" t="s">
        <v>235</v>
      </c>
      <c r="B159" s="32"/>
      <c r="C159" s="32"/>
      <c r="D159" s="32"/>
      <c r="E159" s="32"/>
      <c r="F159" s="32">
        <v>152.5</v>
      </c>
      <c r="G159" s="32"/>
      <c r="H159" s="32"/>
      <c r="I159" s="32"/>
      <c r="J159" s="32"/>
      <c r="K159" s="32"/>
      <c r="L159" s="32">
        <v>152.5</v>
      </c>
      <c r="N159" s="33" t="s">
        <v>271</v>
      </c>
      <c r="O159" s="33"/>
      <c r="P159" s="33"/>
      <c r="Q159" s="33"/>
      <c r="R159" s="33"/>
      <c r="S159" s="33">
        <v>450</v>
      </c>
      <c r="T159" s="33"/>
      <c r="U159" s="33"/>
      <c r="V159" s="33"/>
      <c r="W159" s="33"/>
      <c r="X159" s="33"/>
      <c r="Y159" s="33">
        <v>450</v>
      </c>
      <c r="AA159" s="33" t="s">
        <v>777</v>
      </c>
      <c r="AB159" s="36">
        <v>110</v>
      </c>
    </row>
    <row r="160" spans="1:28" x14ac:dyDescent="0.25">
      <c r="A160" s="31" t="s">
        <v>784</v>
      </c>
      <c r="B160" s="32"/>
      <c r="C160" s="32"/>
      <c r="D160" s="32"/>
      <c r="E160" s="32"/>
      <c r="F160" s="32"/>
      <c r="G160" s="32"/>
      <c r="H160" s="32"/>
      <c r="I160" s="32">
        <v>189.9</v>
      </c>
      <c r="J160" s="32"/>
      <c r="K160" s="32"/>
      <c r="L160" s="32">
        <v>189.9</v>
      </c>
      <c r="N160" s="33" t="s">
        <v>245</v>
      </c>
      <c r="O160" s="33"/>
      <c r="P160" s="33"/>
      <c r="Q160" s="33"/>
      <c r="R160" s="33"/>
      <c r="S160" s="33">
        <v>168</v>
      </c>
      <c r="T160" s="33"/>
      <c r="U160" s="33"/>
      <c r="V160" s="33"/>
      <c r="W160" s="33"/>
      <c r="X160" s="33"/>
      <c r="Y160" s="33">
        <v>168</v>
      </c>
      <c r="AA160" s="33" t="s">
        <v>658</v>
      </c>
      <c r="AB160" s="36">
        <v>102.7</v>
      </c>
    </row>
    <row r="161" spans="1:28" x14ac:dyDescent="0.25">
      <c r="A161" s="31" t="s">
        <v>180</v>
      </c>
      <c r="B161" s="32"/>
      <c r="C161" s="32"/>
      <c r="D161" s="32"/>
      <c r="E161" s="32">
        <v>101.6</v>
      </c>
      <c r="F161" s="32"/>
      <c r="G161" s="32"/>
      <c r="H161" s="32"/>
      <c r="I161" s="32"/>
      <c r="J161" s="32"/>
      <c r="K161" s="32"/>
      <c r="L161" s="32">
        <v>101.6</v>
      </c>
      <c r="N161" s="33" t="s">
        <v>235</v>
      </c>
      <c r="O161" s="33"/>
      <c r="P161" s="33"/>
      <c r="Q161" s="33"/>
      <c r="R161" s="33"/>
      <c r="S161" s="33">
        <v>152.5</v>
      </c>
      <c r="T161" s="33"/>
      <c r="U161" s="33"/>
      <c r="V161" s="33"/>
      <c r="W161" s="33"/>
      <c r="X161" s="33"/>
      <c r="Y161" s="33">
        <v>152.5</v>
      </c>
      <c r="AA161" s="33" t="s">
        <v>224</v>
      </c>
      <c r="AB161" s="36">
        <v>102.4</v>
      </c>
    </row>
    <row r="162" spans="1:28" x14ac:dyDescent="0.25">
      <c r="A162" s="31" t="s">
        <v>36</v>
      </c>
      <c r="B162" s="32"/>
      <c r="C162" s="32"/>
      <c r="D162" s="32"/>
      <c r="E162" s="32"/>
      <c r="F162" s="32">
        <v>376.9</v>
      </c>
      <c r="G162" s="32"/>
      <c r="H162" s="32"/>
      <c r="I162" s="32"/>
      <c r="J162" s="32"/>
      <c r="K162" s="32"/>
      <c r="L162" s="32">
        <v>376.9</v>
      </c>
      <c r="N162" s="33" t="s">
        <v>180</v>
      </c>
      <c r="O162" s="33"/>
      <c r="P162" s="33"/>
      <c r="Q162" s="33"/>
      <c r="R162" s="33">
        <v>101.6</v>
      </c>
      <c r="S162" s="33"/>
      <c r="T162" s="33"/>
      <c r="U162" s="33"/>
      <c r="V162" s="33"/>
      <c r="W162" s="33"/>
      <c r="X162" s="33"/>
      <c r="Y162" s="33">
        <v>101.6</v>
      </c>
      <c r="AA162" s="33" t="s">
        <v>180</v>
      </c>
      <c r="AB162" s="36">
        <v>101.6</v>
      </c>
    </row>
    <row r="163" spans="1:28" x14ac:dyDescent="0.25">
      <c r="A163" s="31" t="s">
        <v>837</v>
      </c>
      <c r="B163" s="32"/>
      <c r="C163" s="32"/>
      <c r="D163" s="32"/>
      <c r="E163" s="32"/>
      <c r="F163" s="32"/>
      <c r="G163" s="32"/>
      <c r="H163" s="32"/>
      <c r="I163" s="32"/>
      <c r="J163" s="32">
        <v>250</v>
      </c>
      <c r="K163" s="32"/>
      <c r="L163" s="32">
        <v>250</v>
      </c>
      <c r="N163" s="33" t="s">
        <v>36</v>
      </c>
      <c r="O163" s="33"/>
      <c r="P163" s="33"/>
      <c r="Q163" s="33"/>
      <c r="R163" s="33"/>
      <c r="S163" s="33">
        <v>376.9</v>
      </c>
      <c r="T163" s="33"/>
      <c r="U163" s="33"/>
      <c r="V163" s="33"/>
      <c r="W163" s="33"/>
      <c r="X163" s="33"/>
      <c r="Y163" s="33">
        <v>376.9</v>
      </c>
      <c r="AA163" s="33" t="s">
        <v>493</v>
      </c>
      <c r="AB163" s="36">
        <v>101.2</v>
      </c>
    </row>
    <row r="164" spans="1:28" x14ac:dyDescent="0.25">
      <c r="A164" s="31" t="s">
        <v>375</v>
      </c>
      <c r="B164" s="32"/>
      <c r="C164" s="32"/>
      <c r="D164" s="32"/>
      <c r="E164" s="32"/>
      <c r="F164" s="32">
        <v>821.7</v>
      </c>
      <c r="G164" s="32"/>
      <c r="H164" s="32"/>
      <c r="I164" s="32"/>
      <c r="J164" s="32"/>
      <c r="K164" s="32"/>
      <c r="L164" s="32">
        <v>821.7</v>
      </c>
      <c r="N164" s="33" t="s">
        <v>375</v>
      </c>
      <c r="O164" s="33"/>
      <c r="P164" s="33"/>
      <c r="Q164" s="33"/>
      <c r="R164" s="33"/>
      <c r="S164" s="33">
        <v>821.7</v>
      </c>
      <c r="T164" s="33"/>
      <c r="U164" s="33"/>
      <c r="V164" s="33"/>
      <c r="W164" s="33"/>
      <c r="X164" s="33"/>
      <c r="Y164" s="33">
        <v>821.7</v>
      </c>
      <c r="AA164" s="33" t="s">
        <v>840</v>
      </c>
      <c r="AB164" s="36">
        <v>100.5</v>
      </c>
    </row>
    <row r="165" spans="1:28" x14ac:dyDescent="0.25">
      <c r="A165" s="31" t="s">
        <v>339</v>
      </c>
      <c r="B165" s="32"/>
      <c r="C165" s="32"/>
      <c r="D165" s="32"/>
      <c r="E165" s="32"/>
      <c r="F165" s="32">
        <v>788.4</v>
      </c>
      <c r="G165" s="32"/>
      <c r="H165" s="32"/>
      <c r="I165" s="32"/>
      <c r="J165" s="32"/>
      <c r="K165" s="32"/>
      <c r="L165" s="32">
        <v>788.4</v>
      </c>
      <c r="N165" s="33" t="s">
        <v>339</v>
      </c>
      <c r="O165" s="33"/>
      <c r="P165" s="33"/>
      <c r="Q165" s="33"/>
      <c r="R165" s="33"/>
      <c r="S165" s="33">
        <v>788.4</v>
      </c>
      <c r="T165" s="33"/>
      <c r="U165" s="33"/>
      <c r="V165" s="33"/>
      <c r="W165" s="33"/>
      <c r="X165" s="33"/>
      <c r="Y165" s="33">
        <v>788.4</v>
      </c>
      <c r="AA165" s="33" t="s">
        <v>951</v>
      </c>
      <c r="AB165" s="36">
        <v>100</v>
      </c>
    </row>
    <row r="166" spans="1:28" x14ac:dyDescent="0.25">
      <c r="A166" s="31" t="s">
        <v>982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>
        <v>115273.07480702091</v>
      </c>
      <c r="L166" s="32">
        <v>115273.07480702091</v>
      </c>
    </row>
    <row r="167" spans="1:28" x14ac:dyDescent="0.25">
      <c r="A167" s="31" t="s">
        <v>983</v>
      </c>
      <c r="B167" s="32">
        <v>13.5</v>
      </c>
      <c r="C167" s="32">
        <v>114</v>
      </c>
      <c r="D167" s="32">
        <v>19404.8</v>
      </c>
      <c r="E167" s="32">
        <v>393.9</v>
      </c>
      <c r="F167" s="32">
        <v>62973.699999999983</v>
      </c>
      <c r="G167" s="32">
        <v>5138.6000000000004</v>
      </c>
      <c r="H167" s="32">
        <v>279</v>
      </c>
      <c r="I167" s="32">
        <v>2340.8000000000002</v>
      </c>
      <c r="J167" s="32">
        <v>24613.8</v>
      </c>
      <c r="K167" s="32">
        <v>115273.07480702091</v>
      </c>
      <c r="L167" s="32">
        <v>230545.1748070209</v>
      </c>
      <c r="N167" s="33" t="s">
        <v>982</v>
      </c>
      <c r="O167" s="33"/>
      <c r="P167" s="33"/>
      <c r="Q167" s="33"/>
      <c r="R167" s="33"/>
      <c r="S167" s="33"/>
      <c r="T167" s="33"/>
      <c r="U167" s="33"/>
      <c r="V167" s="33"/>
      <c r="W167" s="33"/>
      <c r="X167" s="33">
        <v>115273.07480702091</v>
      </c>
      <c r="Y167" s="33">
        <v>115273.07480702091</v>
      </c>
      <c r="AA167" s="33" t="s">
        <v>982</v>
      </c>
      <c r="AB167" s="35">
        <v>115273.07480702091</v>
      </c>
    </row>
  </sheetData>
  <autoFilter ref="AA4:AB4" xr:uid="{00000000-0001-0000-0100-000000000000}">
    <sortState xmlns:xlrd2="http://schemas.microsoft.com/office/spreadsheetml/2017/richdata2" ref="AA5:AB165">
      <sortCondition descending="1" ref="AB4"/>
    </sortState>
  </autoFilter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topLeftCell="B1" workbookViewId="0">
      <selection activeCell="G311" sqref="G311"/>
    </sheetView>
  </sheetViews>
  <sheetFormatPr defaultColWidth="10.140625" defaultRowHeight="15" x14ac:dyDescent="0.25"/>
  <cols>
    <col min="1" max="1" width="10.28515625" style="1" bestFit="1" customWidth="1"/>
    <col min="2" max="2" width="38.28515625" style="1" bestFit="1" customWidth="1"/>
    <col min="3" max="3" width="41.85546875" style="1" bestFit="1" customWidth="1"/>
    <col min="4" max="4" width="8.7109375" style="4" bestFit="1" customWidth="1"/>
    <col min="5" max="5" width="13.7109375" style="1" bestFit="1" customWidth="1"/>
    <col min="6" max="6" width="12" style="1" bestFit="1" customWidth="1"/>
    <col min="7" max="7" width="11.7109375" style="1" bestFit="1" customWidth="1"/>
    <col min="8" max="8" width="10.28515625" style="3" bestFit="1" customWidth="1"/>
    <col min="9" max="9" width="14.7109375" style="2" bestFit="1" customWidth="1"/>
    <col min="10" max="10" width="16.2851562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</row>
    <row r="2" spans="1:12" x14ac:dyDescent="0.25">
      <c r="A2" s="1">
        <v>55139</v>
      </c>
      <c r="B2" s="1" t="s">
        <v>338</v>
      </c>
      <c r="C2" s="1" t="s">
        <v>339</v>
      </c>
      <c r="D2" s="4">
        <v>313</v>
      </c>
      <c r="E2" s="1" t="s">
        <v>193</v>
      </c>
      <c r="F2" s="1" t="s">
        <v>194</v>
      </c>
      <c r="G2" s="1" t="s">
        <v>31</v>
      </c>
      <c r="H2" s="3">
        <v>788.4</v>
      </c>
      <c r="I2" s="2">
        <v>32.334220000000002</v>
      </c>
      <c r="J2" s="2">
        <v>-97.731685999999996</v>
      </c>
      <c r="L2" s="10" t="s">
        <v>976</v>
      </c>
    </row>
    <row r="3" spans="1:12" x14ac:dyDescent="0.25">
      <c r="A3" s="1">
        <v>10298</v>
      </c>
      <c r="B3" s="1" t="s">
        <v>211</v>
      </c>
      <c r="C3" s="1" t="s">
        <v>212</v>
      </c>
      <c r="D3" s="4">
        <v>327</v>
      </c>
      <c r="E3" s="1" t="s">
        <v>213</v>
      </c>
      <c r="F3" s="1" t="s">
        <v>52</v>
      </c>
      <c r="G3" s="1" t="s">
        <v>31</v>
      </c>
      <c r="H3" s="3">
        <v>312.2</v>
      </c>
      <c r="I3" s="2">
        <v>29.622499999999999</v>
      </c>
      <c r="J3" s="2">
        <v>-95.0458</v>
      </c>
    </row>
    <row r="4" spans="1:12" x14ac:dyDescent="0.25">
      <c r="A4" s="1">
        <v>3548</v>
      </c>
      <c r="B4" s="1" t="s">
        <v>79</v>
      </c>
      <c r="C4" s="1" t="s">
        <v>80</v>
      </c>
      <c r="D4" s="4">
        <v>1015</v>
      </c>
      <c r="E4" s="1" t="s">
        <v>81</v>
      </c>
      <c r="F4" s="1" t="s">
        <v>82</v>
      </c>
      <c r="G4" s="1" t="s">
        <v>31</v>
      </c>
      <c r="H4" s="3">
        <v>932</v>
      </c>
      <c r="I4" s="2">
        <v>30.3033</v>
      </c>
      <c r="J4" s="2">
        <v>-97.612799999999993</v>
      </c>
    </row>
    <row r="5" spans="1:12" x14ac:dyDescent="0.25">
      <c r="A5" s="1">
        <v>7900</v>
      </c>
      <c r="B5" s="1" t="s">
        <v>191</v>
      </c>
      <c r="C5" s="1" t="s">
        <v>80</v>
      </c>
      <c r="D5" s="4">
        <v>1015</v>
      </c>
      <c r="E5" s="1" t="s">
        <v>81</v>
      </c>
      <c r="F5" s="1" t="s">
        <v>82</v>
      </c>
      <c r="G5" s="1" t="s">
        <v>31</v>
      </c>
      <c r="H5" s="3">
        <v>696.4</v>
      </c>
      <c r="I5" s="2">
        <v>30.209800000000001</v>
      </c>
      <c r="J5" s="2">
        <v>-97.612899999999996</v>
      </c>
    </row>
    <row r="6" spans="1:12" x14ac:dyDescent="0.25">
      <c r="A6" s="1">
        <v>55708</v>
      </c>
      <c r="B6" s="1" t="s">
        <v>404</v>
      </c>
      <c r="C6" s="1" t="s">
        <v>80</v>
      </c>
      <c r="D6" s="4">
        <v>1015</v>
      </c>
      <c r="E6" s="1" t="s">
        <v>405</v>
      </c>
      <c r="F6" s="1" t="s">
        <v>406</v>
      </c>
      <c r="G6" s="1" t="s">
        <v>262</v>
      </c>
      <c r="H6" s="3">
        <v>114</v>
      </c>
      <c r="I6" s="2">
        <v>31.832132000000001</v>
      </c>
      <c r="J6" s="2">
        <v>-94.900639999999996</v>
      </c>
    </row>
    <row r="7" spans="1:12" x14ac:dyDescent="0.25">
      <c r="A7" s="1">
        <v>56374</v>
      </c>
      <c r="B7" s="1" t="s">
        <v>452</v>
      </c>
      <c r="C7" s="1" t="s">
        <v>80</v>
      </c>
      <c r="D7" s="4">
        <v>1015</v>
      </c>
      <c r="E7" s="1" t="s">
        <v>81</v>
      </c>
      <c r="F7" s="1" t="s">
        <v>82</v>
      </c>
      <c r="G7" s="1" t="s">
        <v>31</v>
      </c>
      <c r="H7" s="3">
        <v>6.1</v>
      </c>
      <c r="I7" s="2">
        <v>30.304994000000001</v>
      </c>
      <c r="J7" s="2">
        <v>-97.707674999999995</v>
      </c>
    </row>
    <row r="8" spans="1:12" x14ac:dyDescent="0.25">
      <c r="A8" s="1">
        <v>61741</v>
      </c>
      <c r="B8" s="1" t="s">
        <v>900</v>
      </c>
      <c r="C8" s="1" t="s">
        <v>80</v>
      </c>
      <c r="D8" s="4">
        <v>1015</v>
      </c>
      <c r="E8" s="1" t="s">
        <v>81</v>
      </c>
      <c r="F8" s="1" t="s">
        <v>82</v>
      </c>
      <c r="G8" s="1" t="s">
        <v>820</v>
      </c>
      <c r="H8" s="3">
        <v>1.5</v>
      </c>
      <c r="I8" s="2">
        <v>30.266027999999999</v>
      </c>
      <c r="J8" s="2">
        <v>-97.686138999999997</v>
      </c>
    </row>
    <row r="9" spans="1:12" x14ac:dyDescent="0.25">
      <c r="A9" s="1">
        <v>61742</v>
      </c>
      <c r="B9" s="1" t="s">
        <v>901</v>
      </c>
      <c r="C9" s="1" t="s">
        <v>80</v>
      </c>
      <c r="D9" s="4">
        <v>1015</v>
      </c>
      <c r="E9" s="1" t="s">
        <v>81</v>
      </c>
      <c r="F9" s="1" t="s">
        <v>82</v>
      </c>
      <c r="G9" s="1" t="s">
        <v>216</v>
      </c>
      <c r="H9" s="3">
        <v>5</v>
      </c>
      <c r="I9" s="2">
        <v>30.219946</v>
      </c>
      <c r="J9" s="2">
        <v>-97.708808000000005</v>
      </c>
    </row>
    <row r="10" spans="1:12" x14ac:dyDescent="0.25">
      <c r="A10" s="1">
        <v>55144</v>
      </c>
      <c r="B10" s="1" t="s">
        <v>340</v>
      </c>
      <c r="C10" s="1" t="s">
        <v>341</v>
      </c>
      <c r="D10" s="4">
        <v>1074</v>
      </c>
      <c r="E10" s="1" t="s">
        <v>342</v>
      </c>
      <c r="F10" s="1" t="s">
        <v>343</v>
      </c>
      <c r="G10" s="1" t="s">
        <v>31</v>
      </c>
      <c r="H10" s="3">
        <v>989</v>
      </c>
      <c r="I10" s="2">
        <v>29.7806</v>
      </c>
      <c r="J10" s="2">
        <v>-97.989400000000003</v>
      </c>
    </row>
    <row r="11" spans="1:12" x14ac:dyDescent="0.25">
      <c r="A11" s="1">
        <v>55357</v>
      </c>
      <c r="B11" s="1" t="s">
        <v>379</v>
      </c>
      <c r="C11" s="1" t="s">
        <v>380</v>
      </c>
      <c r="D11" s="4">
        <v>2171</v>
      </c>
      <c r="E11" s="1" t="s">
        <v>55</v>
      </c>
      <c r="F11" s="1" t="s">
        <v>56</v>
      </c>
      <c r="G11" s="1" t="s">
        <v>31</v>
      </c>
      <c r="H11" s="3">
        <v>675.6</v>
      </c>
      <c r="I11" s="2">
        <v>29.473099999999999</v>
      </c>
      <c r="J11" s="2">
        <v>-95.624399999999994</v>
      </c>
    </row>
    <row r="12" spans="1:12" x14ac:dyDescent="0.25">
      <c r="A12" s="1">
        <v>3628</v>
      </c>
      <c r="B12" s="1" t="s">
        <v>124</v>
      </c>
      <c r="C12" s="1" t="s">
        <v>125</v>
      </c>
      <c r="D12" s="4">
        <v>2172</v>
      </c>
      <c r="E12" s="1" t="s">
        <v>126</v>
      </c>
      <c r="F12" s="1" t="s">
        <v>126</v>
      </c>
      <c r="G12" s="1" t="s">
        <v>31</v>
      </c>
      <c r="H12" s="3">
        <v>603.6</v>
      </c>
      <c r="I12" s="2">
        <v>32.658099999999997</v>
      </c>
      <c r="J12" s="2">
        <v>-98.310299999999998</v>
      </c>
    </row>
    <row r="13" spans="1:12" x14ac:dyDescent="0.25">
      <c r="A13" s="1">
        <v>54817</v>
      </c>
      <c r="B13" s="1" t="s">
        <v>294</v>
      </c>
      <c r="C13" s="1" t="s">
        <v>125</v>
      </c>
      <c r="D13" s="4">
        <v>2172</v>
      </c>
      <c r="E13" s="1" t="s">
        <v>295</v>
      </c>
      <c r="F13" s="1" t="s">
        <v>296</v>
      </c>
      <c r="G13" s="1" t="s">
        <v>31</v>
      </c>
      <c r="H13" s="3">
        <v>282.60000000000002</v>
      </c>
      <c r="I13" s="2">
        <v>32.3994</v>
      </c>
      <c r="J13" s="2">
        <v>-97.407799999999995</v>
      </c>
    </row>
    <row r="14" spans="1:12" x14ac:dyDescent="0.25">
      <c r="A14" s="1">
        <v>55230</v>
      </c>
      <c r="B14" s="1" t="s">
        <v>367</v>
      </c>
      <c r="C14" s="1" t="s">
        <v>125</v>
      </c>
      <c r="D14" s="4">
        <v>2172</v>
      </c>
      <c r="E14" s="1" t="s">
        <v>315</v>
      </c>
      <c r="F14" s="1" t="s">
        <v>316</v>
      </c>
      <c r="G14" s="1" t="s">
        <v>31</v>
      </c>
      <c r="H14" s="3">
        <v>1280</v>
      </c>
      <c r="I14" s="2">
        <v>33.100999999999999</v>
      </c>
      <c r="J14" s="2">
        <v>-97.957400000000007</v>
      </c>
    </row>
    <row r="15" spans="1:12" x14ac:dyDescent="0.25">
      <c r="A15" s="1">
        <v>3559</v>
      </c>
      <c r="B15" s="1" t="s">
        <v>83</v>
      </c>
      <c r="C15" s="1" t="s">
        <v>84</v>
      </c>
      <c r="D15" s="4">
        <v>2409</v>
      </c>
      <c r="E15" s="1" t="s">
        <v>85</v>
      </c>
      <c r="F15" s="1" t="s">
        <v>86</v>
      </c>
      <c r="G15" s="1" t="s">
        <v>31</v>
      </c>
      <c r="H15" s="3">
        <v>143.80000000000001</v>
      </c>
      <c r="I15" s="2">
        <v>25.9131</v>
      </c>
      <c r="J15" s="2">
        <v>-97.5214</v>
      </c>
    </row>
    <row r="16" spans="1:12" x14ac:dyDescent="0.25">
      <c r="A16" s="1">
        <v>3561</v>
      </c>
      <c r="B16" s="1" t="s">
        <v>87</v>
      </c>
      <c r="C16" s="1" t="s">
        <v>88</v>
      </c>
      <c r="D16" s="4">
        <v>2442</v>
      </c>
      <c r="E16" s="1" t="s">
        <v>89</v>
      </c>
      <c r="F16" s="1" t="s">
        <v>90</v>
      </c>
      <c r="G16" s="1" t="s">
        <v>31</v>
      </c>
      <c r="H16" s="3">
        <v>22</v>
      </c>
      <c r="I16" s="2">
        <v>30.647410000000001</v>
      </c>
      <c r="J16" s="2">
        <v>-96.372315999999998</v>
      </c>
    </row>
    <row r="17" spans="1:10" x14ac:dyDescent="0.25">
      <c r="A17" s="1">
        <v>6243</v>
      </c>
      <c r="B17" s="1" t="s">
        <v>166</v>
      </c>
      <c r="C17" s="1" t="s">
        <v>88</v>
      </c>
      <c r="D17" s="4">
        <v>2442</v>
      </c>
      <c r="E17" s="1" t="s">
        <v>89</v>
      </c>
      <c r="F17" s="1" t="s">
        <v>90</v>
      </c>
      <c r="G17" s="1" t="s">
        <v>31</v>
      </c>
      <c r="H17" s="3">
        <v>203.2</v>
      </c>
      <c r="I17" s="2">
        <v>30.721699999999998</v>
      </c>
      <c r="J17" s="2">
        <v>-96.460800000000006</v>
      </c>
    </row>
    <row r="18" spans="1:10" x14ac:dyDescent="0.25">
      <c r="A18" s="1">
        <v>55327</v>
      </c>
      <c r="B18" s="1" t="s">
        <v>377</v>
      </c>
      <c r="C18" s="1" t="s">
        <v>378</v>
      </c>
      <c r="D18" s="4">
        <v>2838</v>
      </c>
      <c r="E18" s="1" t="s">
        <v>48</v>
      </c>
      <c r="F18" s="1" t="s">
        <v>49</v>
      </c>
      <c r="G18" s="1" t="s">
        <v>31</v>
      </c>
      <c r="H18" s="3">
        <v>932.9</v>
      </c>
      <c r="I18" s="2">
        <v>29.773099999999999</v>
      </c>
      <c r="J18" s="2">
        <v>-94.901899999999998</v>
      </c>
    </row>
    <row r="19" spans="1:10" x14ac:dyDescent="0.25">
      <c r="A19" s="1">
        <v>55123</v>
      </c>
      <c r="B19" s="1" t="s">
        <v>331</v>
      </c>
      <c r="C19" s="1" t="s">
        <v>332</v>
      </c>
      <c r="D19" s="4">
        <v>2877</v>
      </c>
      <c r="E19" s="1" t="s">
        <v>333</v>
      </c>
      <c r="F19" s="1" t="s">
        <v>286</v>
      </c>
      <c r="G19" s="1" t="s">
        <v>31</v>
      </c>
      <c r="H19" s="3">
        <v>801</v>
      </c>
      <c r="I19" s="2">
        <v>26.340299999999999</v>
      </c>
      <c r="J19" s="2">
        <v>-98.19</v>
      </c>
    </row>
    <row r="20" spans="1:10" x14ac:dyDescent="0.25">
      <c r="A20" s="1">
        <v>55545</v>
      </c>
      <c r="B20" s="1" t="s">
        <v>392</v>
      </c>
      <c r="C20" s="1" t="s">
        <v>393</v>
      </c>
      <c r="D20" s="4">
        <v>2934</v>
      </c>
      <c r="E20" s="1" t="s">
        <v>333</v>
      </c>
      <c r="F20" s="1" t="s">
        <v>286</v>
      </c>
      <c r="G20" s="1" t="s">
        <v>31</v>
      </c>
      <c r="H20" s="3">
        <v>551.29999999999995</v>
      </c>
      <c r="I20" s="2">
        <v>26.341719999999999</v>
      </c>
      <c r="J20" s="2">
        <v>-98.175758999999999</v>
      </c>
    </row>
    <row r="21" spans="1:10" x14ac:dyDescent="0.25">
      <c r="A21" s="1">
        <v>55299</v>
      </c>
      <c r="B21" s="1" t="s">
        <v>368</v>
      </c>
      <c r="C21" s="1" t="s">
        <v>368</v>
      </c>
      <c r="D21" s="4">
        <v>3370</v>
      </c>
      <c r="E21" s="1" t="s">
        <v>213</v>
      </c>
      <c r="F21" s="1" t="s">
        <v>52</v>
      </c>
      <c r="G21" s="1" t="s">
        <v>31</v>
      </c>
      <c r="H21" s="3">
        <v>923.8</v>
      </c>
      <c r="I21" s="2">
        <v>29.718900000000001</v>
      </c>
      <c r="J21" s="2">
        <v>-95.231899999999996</v>
      </c>
    </row>
    <row r="22" spans="1:10" x14ac:dyDescent="0.25">
      <c r="A22" s="1">
        <v>55206</v>
      </c>
      <c r="B22" s="1" t="s">
        <v>356</v>
      </c>
      <c r="C22" s="1" t="s">
        <v>357</v>
      </c>
      <c r="D22" s="4">
        <v>4383</v>
      </c>
      <c r="E22" s="1" t="s">
        <v>33</v>
      </c>
      <c r="F22" s="1" t="s">
        <v>34</v>
      </c>
      <c r="G22" s="1" t="s">
        <v>31</v>
      </c>
      <c r="H22" s="3">
        <v>593.29999999999995</v>
      </c>
      <c r="I22" s="2">
        <v>27.8139</v>
      </c>
      <c r="J22" s="2">
        <v>-97.428299999999993</v>
      </c>
    </row>
    <row r="23" spans="1:10" x14ac:dyDescent="0.25">
      <c r="A23" s="1">
        <v>55464</v>
      </c>
      <c r="B23" s="1" t="s">
        <v>387</v>
      </c>
      <c r="C23" s="1" t="s">
        <v>387</v>
      </c>
      <c r="D23" s="4">
        <v>4994</v>
      </c>
      <c r="E23" s="1" t="s">
        <v>255</v>
      </c>
      <c r="F23" s="1" t="s">
        <v>52</v>
      </c>
      <c r="G23" s="1" t="s">
        <v>31</v>
      </c>
      <c r="H23" s="3">
        <v>1176</v>
      </c>
      <c r="I23" s="2">
        <v>29.713414</v>
      </c>
      <c r="J23" s="2">
        <v>-95.134507999999997</v>
      </c>
    </row>
    <row r="24" spans="1:10" x14ac:dyDescent="0.25">
      <c r="A24" s="1">
        <v>61643</v>
      </c>
      <c r="B24" s="1" t="s">
        <v>894</v>
      </c>
      <c r="C24" s="1" t="s">
        <v>895</v>
      </c>
      <c r="D24" s="4">
        <v>5063</v>
      </c>
      <c r="E24" s="1" t="s">
        <v>24</v>
      </c>
      <c r="F24" s="1" t="s">
        <v>24</v>
      </c>
      <c r="G24" s="1" t="s">
        <v>31</v>
      </c>
      <c r="H24" s="3">
        <v>225.6</v>
      </c>
      <c r="I24" s="2">
        <v>33.214869</v>
      </c>
      <c r="J24" s="2">
        <v>-97.209692000000004</v>
      </c>
    </row>
    <row r="25" spans="1:10" x14ac:dyDescent="0.25">
      <c r="A25" s="1">
        <v>56152</v>
      </c>
      <c r="B25" s="1" t="s">
        <v>425</v>
      </c>
      <c r="C25" s="1" t="s">
        <v>426</v>
      </c>
      <c r="D25" s="4">
        <v>5338</v>
      </c>
      <c r="E25" s="1" t="s">
        <v>274</v>
      </c>
      <c r="F25" s="1" t="s">
        <v>198</v>
      </c>
      <c r="G25" s="1" t="s">
        <v>31</v>
      </c>
      <c r="H25" s="3">
        <v>260</v>
      </c>
      <c r="I25" s="2">
        <v>28.988761</v>
      </c>
      <c r="J25" s="2">
        <v>-95.395416999999995</v>
      </c>
    </row>
    <row r="26" spans="1:10" x14ac:dyDescent="0.25">
      <c r="A26" s="1">
        <v>54676</v>
      </c>
      <c r="B26" s="1" t="s">
        <v>292</v>
      </c>
      <c r="C26" s="1" t="s">
        <v>293</v>
      </c>
      <c r="D26" s="4">
        <v>5374</v>
      </c>
      <c r="E26" s="1" t="s">
        <v>274</v>
      </c>
      <c r="F26" s="1" t="s">
        <v>198</v>
      </c>
      <c r="G26" s="1" t="s">
        <v>31</v>
      </c>
      <c r="H26" s="3">
        <v>497.9</v>
      </c>
      <c r="I26" s="2">
        <v>28.9802</v>
      </c>
      <c r="J26" s="2">
        <v>-95.341999999999999</v>
      </c>
    </row>
    <row r="27" spans="1:10" x14ac:dyDescent="0.25">
      <c r="A27" s="1">
        <v>55223</v>
      </c>
      <c r="B27" s="1" t="s">
        <v>361</v>
      </c>
      <c r="C27" s="1" t="s">
        <v>361</v>
      </c>
      <c r="D27" s="4">
        <v>5761</v>
      </c>
      <c r="E27" s="1" t="s">
        <v>362</v>
      </c>
      <c r="F27" s="1" t="s">
        <v>328</v>
      </c>
      <c r="G27" s="1" t="s">
        <v>31</v>
      </c>
      <c r="H27" s="3">
        <v>418</v>
      </c>
      <c r="I27" s="2">
        <v>32.32</v>
      </c>
      <c r="J27" s="2">
        <v>-96.674999999999997</v>
      </c>
    </row>
    <row r="28" spans="1:10" x14ac:dyDescent="0.25">
      <c r="A28" s="1">
        <v>3491</v>
      </c>
      <c r="B28" s="1" t="s">
        <v>63</v>
      </c>
      <c r="C28" s="1" t="s">
        <v>64</v>
      </c>
      <c r="D28" s="4">
        <v>6035</v>
      </c>
      <c r="E28" s="1" t="s">
        <v>65</v>
      </c>
      <c r="F28" s="1" t="s">
        <v>66</v>
      </c>
      <c r="G28" s="1" t="s">
        <v>31</v>
      </c>
      <c r="H28" s="3">
        <v>1314.8</v>
      </c>
      <c r="I28" s="2">
        <v>32.728299999999997</v>
      </c>
      <c r="J28" s="2">
        <v>-97.219200000000001</v>
      </c>
    </row>
    <row r="29" spans="1:10" x14ac:dyDescent="0.25">
      <c r="A29" s="1">
        <v>59812</v>
      </c>
      <c r="B29" s="1" t="s">
        <v>762</v>
      </c>
      <c r="C29" s="1" t="s">
        <v>64</v>
      </c>
      <c r="D29" s="4">
        <v>6035</v>
      </c>
      <c r="E29" s="1" t="s">
        <v>193</v>
      </c>
      <c r="F29" s="1" t="s">
        <v>194</v>
      </c>
      <c r="G29" s="1" t="s">
        <v>31</v>
      </c>
      <c r="H29" s="3">
        <v>1231.2</v>
      </c>
      <c r="I29" s="2">
        <v>32.337679000000001</v>
      </c>
      <c r="J29" s="2">
        <v>-97.734611999999998</v>
      </c>
    </row>
    <row r="30" spans="1:10" x14ac:dyDescent="0.25">
      <c r="A30" s="1">
        <v>60122</v>
      </c>
      <c r="B30" s="1" t="s">
        <v>782</v>
      </c>
      <c r="C30" s="1" t="s">
        <v>64</v>
      </c>
      <c r="D30" s="4">
        <v>6035</v>
      </c>
      <c r="E30" s="1" t="s">
        <v>243</v>
      </c>
      <c r="F30" s="1" t="s">
        <v>243</v>
      </c>
      <c r="G30" s="1" t="s">
        <v>31</v>
      </c>
      <c r="H30" s="3">
        <v>1230.3</v>
      </c>
      <c r="I30" s="2">
        <v>29.289415000000002</v>
      </c>
      <c r="J30" s="2">
        <v>-96.065398999999999</v>
      </c>
    </row>
    <row r="31" spans="1:10" x14ac:dyDescent="0.25">
      <c r="A31" s="1">
        <v>10436</v>
      </c>
      <c r="B31" s="1" t="s">
        <v>217</v>
      </c>
      <c r="C31" s="1" t="s">
        <v>218</v>
      </c>
      <c r="D31" s="4">
        <v>6091</v>
      </c>
      <c r="E31" s="1" t="s">
        <v>48</v>
      </c>
      <c r="F31" s="1" t="s">
        <v>52</v>
      </c>
      <c r="G31" s="1" t="s">
        <v>31</v>
      </c>
      <c r="H31" s="3">
        <v>177.3</v>
      </c>
      <c r="I31" s="2">
        <v>29.753516999999999</v>
      </c>
      <c r="J31" s="2">
        <v>-94.997276999999997</v>
      </c>
    </row>
    <row r="32" spans="1:10" x14ac:dyDescent="0.25">
      <c r="A32" s="1">
        <v>10692</v>
      </c>
      <c r="B32" s="1" t="s">
        <v>222</v>
      </c>
      <c r="C32" s="1" t="s">
        <v>218</v>
      </c>
      <c r="D32" s="4">
        <v>6091</v>
      </c>
      <c r="E32" s="1" t="s">
        <v>48</v>
      </c>
      <c r="F32" s="1" t="s">
        <v>52</v>
      </c>
      <c r="G32" s="1" t="s">
        <v>31</v>
      </c>
      <c r="H32" s="3">
        <v>381.8</v>
      </c>
      <c r="I32" s="2">
        <v>29.759124</v>
      </c>
      <c r="J32" s="2">
        <v>-95.009647999999999</v>
      </c>
    </row>
    <row r="33" spans="1:10" x14ac:dyDescent="0.25">
      <c r="A33" s="1">
        <v>55581</v>
      </c>
      <c r="B33" s="1" t="s">
        <v>400</v>
      </c>
      <c r="C33" s="1" t="s">
        <v>401</v>
      </c>
      <c r="D33" s="4">
        <v>6354</v>
      </c>
      <c r="E33" s="1" t="s">
        <v>402</v>
      </c>
      <c r="F33" s="1" t="s">
        <v>403</v>
      </c>
      <c r="G33" s="1" t="s">
        <v>299</v>
      </c>
      <c r="H33" s="3">
        <v>278</v>
      </c>
      <c r="I33" s="2">
        <v>31.209199999999999</v>
      </c>
      <c r="J33" s="2">
        <v>-102.24169999999999</v>
      </c>
    </row>
    <row r="34" spans="1:10" x14ac:dyDescent="0.25">
      <c r="A34" s="1">
        <v>10554</v>
      </c>
      <c r="B34" s="1" t="s">
        <v>219</v>
      </c>
      <c r="C34" s="1" t="s">
        <v>220</v>
      </c>
      <c r="D34" s="4">
        <v>6541</v>
      </c>
      <c r="E34" s="1" t="s">
        <v>221</v>
      </c>
      <c r="F34" s="1" t="s">
        <v>202</v>
      </c>
      <c r="G34" s="1" t="s">
        <v>31</v>
      </c>
      <c r="H34" s="3">
        <v>689.4</v>
      </c>
      <c r="I34" s="2">
        <v>28.691700000000001</v>
      </c>
      <c r="J34" s="2">
        <v>-96.541700000000006</v>
      </c>
    </row>
    <row r="35" spans="1:10" x14ac:dyDescent="0.25">
      <c r="A35" s="1">
        <v>56708</v>
      </c>
      <c r="B35" s="1" t="s">
        <v>504</v>
      </c>
      <c r="C35" s="1" t="s">
        <v>220</v>
      </c>
      <c r="D35" s="4">
        <v>6541</v>
      </c>
      <c r="E35" s="1" t="s">
        <v>221</v>
      </c>
      <c r="F35" s="1" t="s">
        <v>202</v>
      </c>
      <c r="G35" s="1" t="s">
        <v>31</v>
      </c>
      <c r="H35" s="3">
        <v>310</v>
      </c>
      <c r="I35" s="2">
        <v>28.650278</v>
      </c>
      <c r="J35" s="2">
        <v>-96.539721999999998</v>
      </c>
    </row>
    <row r="36" spans="1:10" x14ac:dyDescent="0.25">
      <c r="A36" s="1">
        <v>55226</v>
      </c>
      <c r="B36" s="1" t="s">
        <v>363</v>
      </c>
      <c r="C36" s="1" t="s">
        <v>364</v>
      </c>
      <c r="D36" s="4">
        <v>6763</v>
      </c>
      <c r="E36" s="1" t="s">
        <v>365</v>
      </c>
      <c r="F36" s="1" t="s">
        <v>366</v>
      </c>
      <c r="G36" s="1" t="s">
        <v>31</v>
      </c>
      <c r="H36" s="3">
        <v>1036</v>
      </c>
      <c r="I36" s="2">
        <v>31.890699999999999</v>
      </c>
      <c r="J36" s="2">
        <v>-96.113100000000003</v>
      </c>
    </row>
    <row r="37" spans="1:10" x14ac:dyDescent="0.25">
      <c r="A37" s="1">
        <v>794</v>
      </c>
      <c r="B37" s="1" t="s">
        <v>22</v>
      </c>
      <c r="C37" s="1" t="s">
        <v>23</v>
      </c>
      <c r="D37" s="4">
        <v>6958</v>
      </c>
      <c r="E37" s="1" t="s">
        <v>22</v>
      </c>
      <c r="F37" s="1" t="s">
        <v>24</v>
      </c>
      <c r="G37" s="1" t="s">
        <v>21</v>
      </c>
      <c r="H37" s="3">
        <v>2.8</v>
      </c>
      <c r="I37" s="2">
        <v>33.068472999999997</v>
      </c>
      <c r="J37" s="2">
        <v>-96.963806000000005</v>
      </c>
    </row>
    <row r="38" spans="1:10" x14ac:dyDescent="0.25">
      <c r="A38" s="1">
        <v>3576</v>
      </c>
      <c r="B38" s="1" t="s">
        <v>91</v>
      </c>
      <c r="C38" s="1" t="s">
        <v>23</v>
      </c>
      <c r="D38" s="4">
        <v>6958</v>
      </c>
      <c r="E38" s="1" t="s">
        <v>92</v>
      </c>
      <c r="F38" s="1" t="s">
        <v>93</v>
      </c>
      <c r="G38" s="1" t="s">
        <v>31</v>
      </c>
      <c r="H38" s="3">
        <v>427.7</v>
      </c>
      <c r="I38" s="2">
        <v>33.068055000000001</v>
      </c>
      <c r="J38" s="2">
        <v>-96.452481000000006</v>
      </c>
    </row>
    <row r="39" spans="1:10" x14ac:dyDescent="0.25">
      <c r="A39" s="1">
        <v>4266</v>
      </c>
      <c r="B39" s="1" t="s">
        <v>136</v>
      </c>
      <c r="C39" s="1" t="s">
        <v>23</v>
      </c>
      <c r="D39" s="4">
        <v>6958</v>
      </c>
      <c r="E39" s="1" t="s">
        <v>24</v>
      </c>
      <c r="F39" s="1" t="s">
        <v>24</v>
      </c>
      <c r="G39" s="1" t="s">
        <v>31</v>
      </c>
      <c r="H39" s="3">
        <v>126.5</v>
      </c>
      <c r="I39" s="2">
        <v>33.197499999999998</v>
      </c>
      <c r="J39" s="2">
        <v>-97.106099999999998</v>
      </c>
    </row>
    <row r="40" spans="1:10" x14ac:dyDescent="0.25">
      <c r="A40" s="1">
        <v>4195</v>
      </c>
      <c r="B40" s="1" t="s">
        <v>132</v>
      </c>
      <c r="C40" s="1" t="s">
        <v>133</v>
      </c>
      <c r="D40" s="4">
        <v>7634</v>
      </c>
      <c r="E40" s="1" t="s">
        <v>134</v>
      </c>
      <c r="F40" s="1" t="s">
        <v>135</v>
      </c>
      <c r="G40" s="1" t="s">
        <v>31</v>
      </c>
      <c r="H40" s="3">
        <v>112.2</v>
      </c>
      <c r="I40" s="2">
        <v>33.170699999999997</v>
      </c>
      <c r="J40" s="2">
        <v>-96.126400000000004</v>
      </c>
    </row>
    <row r="41" spans="1:10" x14ac:dyDescent="0.25">
      <c r="A41" s="1">
        <v>55086</v>
      </c>
      <c r="B41" s="1" t="s">
        <v>321</v>
      </c>
      <c r="C41" s="1" t="s">
        <v>322</v>
      </c>
      <c r="D41" s="4">
        <v>7667</v>
      </c>
      <c r="E41" s="1" t="s">
        <v>323</v>
      </c>
      <c r="F41" s="1" t="s">
        <v>324</v>
      </c>
      <c r="G41" s="1" t="s">
        <v>31</v>
      </c>
      <c r="H41" s="3">
        <v>432</v>
      </c>
      <c r="I41" s="2">
        <v>27.889289999999999</v>
      </c>
      <c r="J41" s="2">
        <v>-97.258416999999994</v>
      </c>
    </row>
    <row r="42" spans="1:10" x14ac:dyDescent="0.25">
      <c r="A42" s="1">
        <v>55047</v>
      </c>
      <c r="B42" s="1" t="s">
        <v>307</v>
      </c>
      <c r="C42" s="1" t="s">
        <v>308</v>
      </c>
      <c r="D42" s="4">
        <v>11059</v>
      </c>
      <c r="E42" s="1" t="s">
        <v>213</v>
      </c>
      <c r="F42" s="1" t="s">
        <v>52</v>
      </c>
      <c r="G42" s="1" t="s">
        <v>31</v>
      </c>
      <c r="H42" s="3">
        <v>815</v>
      </c>
      <c r="I42" s="2">
        <v>29.72475</v>
      </c>
      <c r="J42" s="2">
        <v>-95.176479</v>
      </c>
    </row>
    <row r="43" spans="1:10" x14ac:dyDescent="0.25">
      <c r="A43" s="1">
        <v>3594</v>
      </c>
      <c r="B43" s="1" t="s">
        <v>81</v>
      </c>
      <c r="C43" s="1" t="s">
        <v>106</v>
      </c>
      <c r="D43" s="4">
        <v>11269</v>
      </c>
      <c r="E43" s="1" t="s">
        <v>81</v>
      </c>
      <c r="F43" s="1" t="s">
        <v>82</v>
      </c>
      <c r="G43" s="1" t="s">
        <v>21</v>
      </c>
      <c r="H43" s="3">
        <v>18</v>
      </c>
      <c r="I43" s="2">
        <v>30.293424000000002</v>
      </c>
      <c r="J43" s="2">
        <v>-97.784407999999999</v>
      </c>
    </row>
    <row r="44" spans="1:10" x14ac:dyDescent="0.25">
      <c r="A44" s="1">
        <v>3595</v>
      </c>
      <c r="B44" s="1" t="s">
        <v>107</v>
      </c>
      <c r="C44" s="1" t="s">
        <v>106</v>
      </c>
      <c r="D44" s="4">
        <v>11269</v>
      </c>
      <c r="E44" s="1" t="s">
        <v>108</v>
      </c>
      <c r="F44" s="1" t="s">
        <v>109</v>
      </c>
      <c r="G44" s="1" t="s">
        <v>21</v>
      </c>
      <c r="H44" s="3">
        <v>54.9</v>
      </c>
      <c r="I44" s="2">
        <v>30.750699999999998</v>
      </c>
      <c r="J44" s="2">
        <v>-98.417599999999993</v>
      </c>
    </row>
    <row r="45" spans="1:10" x14ac:dyDescent="0.25">
      <c r="A45" s="1">
        <v>3597</v>
      </c>
      <c r="B45" s="1" t="s">
        <v>110</v>
      </c>
      <c r="C45" s="1" t="s">
        <v>106</v>
      </c>
      <c r="D45" s="4">
        <v>11269</v>
      </c>
      <c r="E45" s="1" t="s">
        <v>111</v>
      </c>
      <c r="F45" s="1" t="s">
        <v>112</v>
      </c>
      <c r="G45" s="1" t="s">
        <v>21</v>
      </c>
      <c r="H45" s="3">
        <v>54</v>
      </c>
      <c r="I45" s="2">
        <v>30.556000000000001</v>
      </c>
      <c r="J45" s="2">
        <v>-98.338399999999993</v>
      </c>
    </row>
    <row r="46" spans="1:10" x14ac:dyDescent="0.25">
      <c r="A46" s="1">
        <v>3598</v>
      </c>
      <c r="B46" s="1" t="s">
        <v>113</v>
      </c>
      <c r="C46" s="1" t="s">
        <v>106</v>
      </c>
      <c r="D46" s="4">
        <v>11269</v>
      </c>
      <c r="E46" s="1" t="s">
        <v>108</v>
      </c>
      <c r="F46" s="1" t="s">
        <v>112</v>
      </c>
      <c r="G46" s="1" t="s">
        <v>21</v>
      </c>
      <c r="H46" s="3">
        <v>15</v>
      </c>
      <c r="I46" s="2">
        <v>30.731598999999999</v>
      </c>
      <c r="J46" s="2">
        <v>-98.385422000000005</v>
      </c>
    </row>
    <row r="47" spans="1:10" x14ac:dyDescent="0.25">
      <c r="A47" s="1">
        <v>3599</v>
      </c>
      <c r="B47" s="1" t="s">
        <v>111</v>
      </c>
      <c r="C47" s="1" t="s">
        <v>106</v>
      </c>
      <c r="D47" s="4">
        <v>11269</v>
      </c>
      <c r="E47" s="1" t="s">
        <v>111</v>
      </c>
      <c r="F47" s="1" t="s">
        <v>112</v>
      </c>
      <c r="G47" s="1" t="s">
        <v>21</v>
      </c>
      <c r="H47" s="3">
        <v>39.6</v>
      </c>
      <c r="I47" s="2">
        <v>30.555288000000001</v>
      </c>
      <c r="J47" s="2">
        <v>-98.257593</v>
      </c>
    </row>
    <row r="48" spans="1:10" x14ac:dyDescent="0.25">
      <c r="A48" s="1">
        <v>3600</v>
      </c>
      <c r="B48" s="1" t="s">
        <v>114</v>
      </c>
      <c r="C48" s="1" t="s">
        <v>106</v>
      </c>
      <c r="D48" s="4">
        <v>11269</v>
      </c>
      <c r="E48" s="1" t="s">
        <v>81</v>
      </c>
      <c r="F48" s="1" t="s">
        <v>82</v>
      </c>
      <c r="G48" s="1" t="s">
        <v>21</v>
      </c>
      <c r="H48" s="3">
        <v>108</v>
      </c>
      <c r="I48" s="2">
        <v>30.389900000000001</v>
      </c>
      <c r="J48" s="2">
        <v>-97.907300000000006</v>
      </c>
    </row>
    <row r="49" spans="1:10" x14ac:dyDescent="0.25">
      <c r="A49" s="1">
        <v>3601</v>
      </c>
      <c r="B49" s="1" t="s">
        <v>115</v>
      </c>
      <c r="C49" s="1" t="s">
        <v>106</v>
      </c>
      <c r="D49" s="4">
        <v>11269</v>
      </c>
      <c r="E49" s="1" t="s">
        <v>116</v>
      </c>
      <c r="F49" s="1" t="s">
        <v>116</v>
      </c>
      <c r="G49" s="1" t="s">
        <v>31</v>
      </c>
      <c r="H49" s="3">
        <v>623</v>
      </c>
      <c r="I49" s="2">
        <v>30.145600000000002</v>
      </c>
      <c r="J49" s="2">
        <v>-97.270799999999994</v>
      </c>
    </row>
    <row r="50" spans="1:10" x14ac:dyDescent="0.25">
      <c r="A50" s="1">
        <v>4937</v>
      </c>
      <c r="B50" s="1" t="s">
        <v>137</v>
      </c>
      <c r="C50" s="1" t="s">
        <v>106</v>
      </c>
      <c r="D50" s="4">
        <v>11269</v>
      </c>
      <c r="E50" s="1" t="s">
        <v>111</v>
      </c>
      <c r="F50" s="1" t="s">
        <v>109</v>
      </c>
      <c r="G50" s="1" t="s">
        <v>31</v>
      </c>
      <c r="H50" s="3">
        <v>574.6</v>
      </c>
      <c r="I50" s="2">
        <v>30.558</v>
      </c>
      <c r="J50" s="2">
        <v>-98.370500000000007</v>
      </c>
    </row>
    <row r="51" spans="1:10" x14ac:dyDescent="0.25">
      <c r="A51" s="1">
        <v>6179</v>
      </c>
      <c r="B51" s="1" t="s">
        <v>154</v>
      </c>
      <c r="C51" s="1" t="s">
        <v>106</v>
      </c>
      <c r="D51" s="4">
        <v>11269</v>
      </c>
      <c r="E51" s="1" t="s">
        <v>155</v>
      </c>
      <c r="F51" s="1" t="s">
        <v>156</v>
      </c>
      <c r="G51" s="1" t="s">
        <v>13</v>
      </c>
      <c r="H51" s="3">
        <v>1690</v>
      </c>
      <c r="I51" s="2">
        <v>29.917200000000001</v>
      </c>
      <c r="J51" s="2">
        <v>-96.750600000000006</v>
      </c>
    </row>
    <row r="52" spans="1:10" x14ac:dyDescent="0.25">
      <c r="A52" s="1">
        <v>55154</v>
      </c>
      <c r="B52" s="1" t="s">
        <v>347</v>
      </c>
      <c r="C52" s="1" t="s">
        <v>106</v>
      </c>
      <c r="D52" s="4">
        <v>11269</v>
      </c>
      <c r="E52" s="1" t="s">
        <v>116</v>
      </c>
      <c r="F52" s="1" t="s">
        <v>116</v>
      </c>
      <c r="G52" s="1" t="s">
        <v>31</v>
      </c>
      <c r="H52" s="3">
        <v>609</v>
      </c>
      <c r="I52" s="2">
        <v>30.1478</v>
      </c>
      <c r="J52" s="2">
        <v>-97.2714</v>
      </c>
    </row>
    <row r="53" spans="1:10" x14ac:dyDescent="0.25">
      <c r="A53" s="1">
        <v>56674</v>
      </c>
      <c r="B53" s="1" t="s">
        <v>502</v>
      </c>
      <c r="C53" s="1" t="s">
        <v>106</v>
      </c>
      <c r="D53" s="4">
        <v>11269</v>
      </c>
      <c r="E53" s="1" t="s">
        <v>503</v>
      </c>
      <c r="F53" s="1" t="s">
        <v>156</v>
      </c>
      <c r="G53" s="1" t="s">
        <v>31</v>
      </c>
      <c r="H53" s="3">
        <v>242</v>
      </c>
      <c r="I53" s="2">
        <v>30.0381</v>
      </c>
      <c r="J53" s="2">
        <v>-96.987499999999997</v>
      </c>
    </row>
    <row r="54" spans="1:10" x14ac:dyDescent="0.25">
      <c r="A54" s="1">
        <v>55091</v>
      </c>
      <c r="B54" s="1" t="s">
        <v>325</v>
      </c>
      <c r="C54" s="1" t="s">
        <v>326</v>
      </c>
      <c r="D54" s="4">
        <v>12501</v>
      </c>
      <c r="E54" s="1" t="s">
        <v>327</v>
      </c>
      <c r="F54" s="1" t="s">
        <v>328</v>
      </c>
      <c r="G54" s="1" t="s">
        <v>31</v>
      </c>
      <c r="H54" s="3">
        <v>1734</v>
      </c>
      <c r="I54" s="2">
        <v>32.430199999999999</v>
      </c>
      <c r="J54" s="2">
        <v>-97.053700000000006</v>
      </c>
    </row>
    <row r="55" spans="1:10" x14ac:dyDescent="0.25">
      <c r="A55" s="1">
        <v>50043</v>
      </c>
      <c r="B55" s="1" t="s">
        <v>227</v>
      </c>
      <c r="C55" s="1" t="s">
        <v>228</v>
      </c>
      <c r="D55" s="4">
        <v>14254</v>
      </c>
      <c r="E55" s="1" t="s">
        <v>51</v>
      </c>
      <c r="F55" s="1" t="s">
        <v>52</v>
      </c>
      <c r="G55" s="1" t="s">
        <v>31</v>
      </c>
      <c r="H55" s="3">
        <v>380.7</v>
      </c>
      <c r="I55" s="2">
        <v>29.731400000000001</v>
      </c>
      <c r="J55" s="2">
        <v>-95.0839</v>
      </c>
    </row>
    <row r="56" spans="1:10" x14ac:dyDescent="0.25">
      <c r="A56" s="1">
        <v>52176</v>
      </c>
      <c r="B56" s="1" t="s">
        <v>277</v>
      </c>
      <c r="C56" s="1" t="s">
        <v>278</v>
      </c>
      <c r="D56" s="4">
        <v>15300</v>
      </c>
      <c r="E56" s="1" t="s">
        <v>279</v>
      </c>
      <c r="F56" s="1" t="s">
        <v>280</v>
      </c>
      <c r="G56" s="1" t="s">
        <v>31</v>
      </c>
      <c r="H56" s="3">
        <v>230</v>
      </c>
      <c r="I56" s="2">
        <v>32.273178000000001</v>
      </c>
      <c r="J56" s="2">
        <v>-101.422386</v>
      </c>
    </row>
    <row r="57" spans="1:10" x14ac:dyDescent="0.25">
      <c r="A57" s="1">
        <v>56795</v>
      </c>
      <c r="B57" s="1" t="s">
        <v>525</v>
      </c>
      <c r="C57" s="1" t="s">
        <v>526</v>
      </c>
      <c r="D57" s="4">
        <v>15399</v>
      </c>
      <c r="E57" s="1" t="s">
        <v>527</v>
      </c>
      <c r="F57" s="1" t="s">
        <v>497</v>
      </c>
      <c r="G57" s="1" t="s">
        <v>299</v>
      </c>
      <c r="H57" s="3">
        <v>201.6</v>
      </c>
      <c r="I57" s="2">
        <v>27.0702</v>
      </c>
      <c r="J57" s="2">
        <v>-97.5077</v>
      </c>
    </row>
    <row r="58" spans="1:10" x14ac:dyDescent="0.25">
      <c r="A58" s="1">
        <v>57095</v>
      </c>
      <c r="B58" s="1" t="s">
        <v>556</v>
      </c>
      <c r="C58" s="1" t="s">
        <v>526</v>
      </c>
      <c r="D58" s="4">
        <v>15399</v>
      </c>
      <c r="E58" s="1" t="s">
        <v>527</v>
      </c>
      <c r="F58" s="1" t="s">
        <v>497</v>
      </c>
      <c r="G58" s="1" t="s">
        <v>299</v>
      </c>
      <c r="H58" s="3">
        <v>201</v>
      </c>
      <c r="I58" s="2">
        <v>27.119700000000002</v>
      </c>
      <c r="J58" s="2">
        <v>-97.549899999999994</v>
      </c>
    </row>
    <row r="59" spans="1:10" x14ac:dyDescent="0.25">
      <c r="A59" s="1">
        <v>57156</v>
      </c>
      <c r="B59" s="1" t="s">
        <v>561</v>
      </c>
      <c r="C59" s="1" t="s">
        <v>526</v>
      </c>
      <c r="D59" s="4">
        <v>15399</v>
      </c>
      <c r="E59" s="1" t="s">
        <v>562</v>
      </c>
      <c r="F59" s="1" t="s">
        <v>563</v>
      </c>
      <c r="G59" s="1" t="s">
        <v>299</v>
      </c>
      <c r="H59" s="3">
        <v>120</v>
      </c>
      <c r="I59" s="2">
        <v>33.067970000000003</v>
      </c>
      <c r="J59" s="2">
        <v>-98.337652000000006</v>
      </c>
    </row>
    <row r="60" spans="1:10" x14ac:dyDescent="0.25">
      <c r="A60" s="1">
        <v>57927</v>
      </c>
      <c r="B60" s="1" t="s">
        <v>606</v>
      </c>
      <c r="C60" s="1" t="s">
        <v>526</v>
      </c>
      <c r="D60" s="4">
        <v>15399</v>
      </c>
      <c r="E60" s="1" t="s">
        <v>527</v>
      </c>
      <c r="F60" s="1" t="s">
        <v>497</v>
      </c>
      <c r="G60" s="1" t="s">
        <v>299</v>
      </c>
      <c r="H60" s="3">
        <v>188</v>
      </c>
      <c r="I60" s="2">
        <v>27.223056</v>
      </c>
      <c r="J60" s="2">
        <v>-97.789167000000006</v>
      </c>
    </row>
    <row r="61" spans="1:10" x14ac:dyDescent="0.25">
      <c r="A61" s="1">
        <v>58614</v>
      </c>
      <c r="B61" s="1" t="s">
        <v>670</v>
      </c>
      <c r="C61" s="1" t="s">
        <v>526</v>
      </c>
      <c r="D61" s="4">
        <v>15399</v>
      </c>
      <c r="E61" s="1" t="s">
        <v>671</v>
      </c>
      <c r="F61" s="1" t="s">
        <v>34</v>
      </c>
      <c r="G61" s="1" t="s">
        <v>299</v>
      </c>
      <c r="H61" s="3">
        <v>226.1</v>
      </c>
      <c r="I61" s="2">
        <v>27.592777999999999</v>
      </c>
      <c r="J61" s="2">
        <v>-97.648055999999997</v>
      </c>
    </row>
    <row r="62" spans="1:10" x14ac:dyDescent="0.25">
      <c r="A62" s="1">
        <v>61343</v>
      </c>
      <c r="B62" s="1" t="s">
        <v>864</v>
      </c>
      <c r="C62" s="1" t="s">
        <v>526</v>
      </c>
      <c r="D62" s="4">
        <v>15399</v>
      </c>
      <c r="E62" s="1" t="s">
        <v>865</v>
      </c>
      <c r="F62" s="1" t="s">
        <v>324</v>
      </c>
      <c r="G62" s="1" t="s">
        <v>299</v>
      </c>
      <c r="H62" s="3">
        <v>200</v>
      </c>
      <c r="I62" s="2">
        <v>28.109303000000001</v>
      </c>
      <c r="J62" s="2">
        <v>-97.750480999999994</v>
      </c>
    </row>
    <row r="63" spans="1:10" x14ac:dyDescent="0.25">
      <c r="A63" s="1">
        <v>127</v>
      </c>
      <c r="B63" s="1" t="s">
        <v>10</v>
      </c>
      <c r="C63" s="1" t="s">
        <v>11</v>
      </c>
      <c r="D63" s="4">
        <v>15474</v>
      </c>
      <c r="E63" s="1" t="s">
        <v>10</v>
      </c>
      <c r="F63" s="1" t="s">
        <v>12</v>
      </c>
      <c r="G63" s="1" t="s">
        <v>13</v>
      </c>
      <c r="H63" s="3">
        <v>720</v>
      </c>
      <c r="I63" s="2">
        <v>34.082500000000003</v>
      </c>
      <c r="J63" s="2">
        <v>-99.175299999999993</v>
      </c>
    </row>
    <row r="64" spans="1:10" x14ac:dyDescent="0.25">
      <c r="A64" s="1">
        <v>3609</v>
      </c>
      <c r="B64" s="1" t="s">
        <v>117</v>
      </c>
      <c r="C64" s="1" t="s">
        <v>118</v>
      </c>
      <c r="D64" s="4">
        <v>16604</v>
      </c>
      <c r="E64" s="1" t="s">
        <v>119</v>
      </c>
      <c r="F64" s="1" t="s">
        <v>120</v>
      </c>
      <c r="G64" s="1" t="s">
        <v>31</v>
      </c>
      <c r="H64" s="3">
        <v>229.6</v>
      </c>
      <c r="I64" s="2">
        <v>29.352499999999999</v>
      </c>
      <c r="J64" s="2">
        <v>-98.576099999999997</v>
      </c>
    </row>
    <row r="65" spans="1:10" x14ac:dyDescent="0.25">
      <c r="A65" s="1">
        <v>3611</v>
      </c>
      <c r="B65" s="1" t="s">
        <v>121</v>
      </c>
      <c r="C65" s="1" t="s">
        <v>118</v>
      </c>
      <c r="D65" s="4">
        <v>16604</v>
      </c>
      <c r="E65" s="1" t="s">
        <v>119</v>
      </c>
      <c r="F65" s="1" t="s">
        <v>120</v>
      </c>
      <c r="G65" s="1" t="s">
        <v>31</v>
      </c>
      <c r="H65" s="3">
        <v>892</v>
      </c>
      <c r="I65" s="2">
        <v>29.308056000000001</v>
      </c>
      <c r="J65" s="2">
        <v>-98.324200000000005</v>
      </c>
    </row>
    <row r="66" spans="1:10" x14ac:dyDescent="0.25">
      <c r="A66" s="1">
        <v>3612</v>
      </c>
      <c r="B66" s="1" t="s">
        <v>122</v>
      </c>
      <c r="C66" s="1" t="s">
        <v>118</v>
      </c>
      <c r="D66" s="4">
        <v>16604</v>
      </c>
      <c r="E66" s="1" t="s">
        <v>123</v>
      </c>
      <c r="F66" s="1" t="s">
        <v>120</v>
      </c>
      <c r="G66" s="1" t="s">
        <v>31</v>
      </c>
      <c r="H66" s="3">
        <v>1138</v>
      </c>
      <c r="I66" s="2">
        <v>29.256699999999999</v>
      </c>
      <c r="J66" s="2">
        <v>-98.382499999999993</v>
      </c>
    </row>
    <row r="67" spans="1:10" x14ac:dyDescent="0.25">
      <c r="A67" s="1">
        <v>6181</v>
      </c>
      <c r="B67" s="1" t="s">
        <v>160</v>
      </c>
      <c r="C67" s="1" t="s">
        <v>118</v>
      </c>
      <c r="D67" s="4">
        <v>16604</v>
      </c>
      <c r="E67" s="1" t="s">
        <v>119</v>
      </c>
      <c r="F67" s="1" t="s">
        <v>120</v>
      </c>
      <c r="G67" s="1" t="s">
        <v>13</v>
      </c>
      <c r="H67" s="3">
        <v>932</v>
      </c>
      <c r="I67" s="2">
        <v>29.308056000000001</v>
      </c>
      <c r="J67" s="2">
        <v>-98.322800000000001</v>
      </c>
    </row>
    <row r="68" spans="1:10" x14ac:dyDescent="0.25">
      <c r="A68" s="1">
        <v>7097</v>
      </c>
      <c r="B68" s="1" t="s">
        <v>185</v>
      </c>
      <c r="C68" s="1" t="s">
        <v>118</v>
      </c>
      <c r="D68" s="4">
        <v>16604</v>
      </c>
      <c r="E68" s="1" t="s">
        <v>119</v>
      </c>
      <c r="F68" s="1" t="s">
        <v>120</v>
      </c>
      <c r="G68" s="1" t="s">
        <v>13</v>
      </c>
      <c r="H68" s="3">
        <v>1444</v>
      </c>
      <c r="I68" s="2">
        <v>29.309722000000001</v>
      </c>
      <c r="J68" s="2">
        <v>-98.320300000000003</v>
      </c>
    </row>
    <row r="69" spans="1:10" x14ac:dyDescent="0.25">
      <c r="A69" s="1">
        <v>7512</v>
      </c>
      <c r="B69" s="1" t="s">
        <v>190</v>
      </c>
      <c r="C69" s="1" t="s">
        <v>118</v>
      </c>
      <c r="D69" s="4">
        <v>16604</v>
      </c>
      <c r="E69" s="1" t="s">
        <v>123</v>
      </c>
      <c r="F69" s="1" t="s">
        <v>120</v>
      </c>
      <c r="G69" s="1" t="s">
        <v>31</v>
      </c>
      <c r="H69" s="3">
        <v>575</v>
      </c>
      <c r="I69" s="2">
        <v>29.257045999999999</v>
      </c>
      <c r="J69" s="2">
        <v>-98.384045</v>
      </c>
    </row>
    <row r="70" spans="1:10" x14ac:dyDescent="0.25">
      <c r="A70" s="1">
        <v>55137</v>
      </c>
      <c r="B70" s="1" t="s">
        <v>337</v>
      </c>
      <c r="C70" s="1" t="s">
        <v>118</v>
      </c>
      <c r="D70" s="4">
        <v>16604</v>
      </c>
      <c r="E70" s="1" t="s">
        <v>104</v>
      </c>
      <c r="F70" s="1" t="s">
        <v>96</v>
      </c>
      <c r="G70" s="1" t="s">
        <v>31</v>
      </c>
      <c r="H70" s="3">
        <v>940.2</v>
      </c>
      <c r="I70" s="2">
        <v>29.593056000000001</v>
      </c>
      <c r="J70" s="2">
        <v>-97.973214999999996</v>
      </c>
    </row>
    <row r="71" spans="1:10" x14ac:dyDescent="0.25">
      <c r="A71" s="1">
        <v>62609</v>
      </c>
      <c r="B71" s="1" t="s">
        <v>959</v>
      </c>
      <c r="C71" s="1" t="s">
        <v>118</v>
      </c>
      <c r="D71" s="4">
        <v>16604</v>
      </c>
      <c r="E71" s="1" t="s">
        <v>119</v>
      </c>
      <c r="F71" s="1" t="s">
        <v>120</v>
      </c>
      <c r="G71" s="1" t="s">
        <v>820</v>
      </c>
      <c r="H71" s="3">
        <v>10</v>
      </c>
      <c r="I71" s="2">
        <v>29.434449999999998</v>
      </c>
      <c r="J71" s="2">
        <v>-98.617649999999998</v>
      </c>
    </row>
    <row r="72" spans="1:10" x14ac:dyDescent="0.25">
      <c r="A72" s="1">
        <v>62610</v>
      </c>
      <c r="B72" s="1" t="s">
        <v>960</v>
      </c>
      <c r="C72" s="1" t="s">
        <v>118</v>
      </c>
      <c r="D72" s="4">
        <v>16604</v>
      </c>
      <c r="E72" s="1" t="s">
        <v>119</v>
      </c>
      <c r="F72" s="1" t="s">
        <v>120</v>
      </c>
      <c r="G72" s="1" t="s">
        <v>569</v>
      </c>
      <c r="H72" s="3">
        <v>5</v>
      </c>
      <c r="I72" s="2">
        <v>29.434449999999998</v>
      </c>
      <c r="J72" s="2">
        <v>-98.617649999999998</v>
      </c>
    </row>
    <row r="73" spans="1:10" x14ac:dyDescent="0.25">
      <c r="A73" s="1">
        <v>6183</v>
      </c>
      <c r="B73" s="1" t="s">
        <v>161</v>
      </c>
      <c r="C73" s="1" t="s">
        <v>162</v>
      </c>
      <c r="D73" s="4">
        <v>16624</v>
      </c>
      <c r="E73" s="1" t="s">
        <v>163</v>
      </c>
      <c r="F73" s="1" t="s">
        <v>164</v>
      </c>
      <c r="G73" s="1" t="s">
        <v>13</v>
      </c>
      <c r="H73" s="3">
        <v>410</v>
      </c>
      <c r="I73" s="2">
        <v>28.7044</v>
      </c>
      <c r="J73" s="2">
        <v>-98.477500000000006</v>
      </c>
    </row>
    <row r="74" spans="1:10" x14ac:dyDescent="0.25">
      <c r="A74" s="1">
        <v>56111</v>
      </c>
      <c r="B74" s="1" t="s">
        <v>419</v>
      </c>
      <c r="C74" s="1" t="s">
        <v>420</v>
      </c>
      <c r="D74" s="4">
        <v>17058</v>
      </c>
      <c r="E74" s="1" t="s">
        <v>421</v>
      </c>
      <c r="F74" s="1" t="s">
        <v>422</v>
      </c>
      <c r="G74" s="1" t="s">
        <v>299</v>
      </c>
      <c r="H74" s="3">
        <v>160</v>
      </c>
      <c r="I74" s="2">
        <v>32.947929999999999</v>
      </c>
      <c r="J74" s="2">
        <v>-101.147784</v>
      </c>
    </row>
    <row r="75" spans="1:10" x14ac:dyDescent="0.25">
      <c r="A75" s="1">
        <v>50304</v>
      </c>
      <c r="B75" s="1" t="s">
        <v>253</v>
      </c>
      <c r="C75" s="1" t="s">
        <v>254</v>
      </c>
      <c r="D75" s="4">
        <v>17139</v>
      </c>
      <c r="E75" s="1" t="s">
        <v>255</v>
      </c>
      <c r="F75" s="1" t="s">
        <v>52</v>
      </c>
      <c r="G75" s="1" t="s">
        <v>216</v>
      </c>
      <c r="H75" s="3">
        <v>274</v>
      </c>
      <c r="I75" s="2">
        <v>29.723185000000001</v>
      </c>
      <c r="J75" s="2">
        <v>-95.128855999999999</v>
      </c>
    </row>
    <row r="76" spans="1:10" x14ac:dyDescent="0.25">
      <c r="A76" s="1">
        <v>52132</v>
      </c>
      <c r="B76" s="1" t="s">
        <v>275</v>
      </c>
      <c r="C76" s="1" t="s">
        <v>276</v>
      </c>
      <c r="D76" s="4">
        <v>17566</v>
      </c>
      <c r="E76" s="1" t="s">
        <v>249</v>
      </c>
      <c r="F76" s="1" t="s">
        <v>250</v>
      </c>
      <c r="G76" s="1" t="s">
        <v>31</v>
      </c>
      <c r="H76" s="3">
        <v>191.1</v>
      </c>
      <c r="I76" s="2">
        <v>29.378164000000002</v>
      </c>
      <c r="J76" s="2">
        <v>-94.921949999999995</v>
      </c>
    </row>
    <row r="77" spans="1:10" x14ac:dyDescent="0.25">
      <c r="A77" s="1">
        <v>55470</v>
      </c>
      <c r="B77" s="1" t="s">
        <v>388</v>
      </c>
      <c r="C77" s="1" t="s">
        <v>276</v>
      </c>
      <c r="D77" s="4">
        <v>17566</v>
      </c>
      <c r="E77" s="1" t="s">
        <v>249</v>
      </c>
      <c r="F77" s="1" t="s">
        <v>250</v>
      </c>
      <c r="G77" s="1" t="s">
        <v>31</v>
      </c>
      <c r="H77" s="3">
        <v>861</v>
      </c>
      <c r="I77" s="2">
        <v>29.378097</v>
      </c>
      <c r="J77" s="2">
        <v>-94.932772999999997</v>
      </c>
    </row>
    <row r="78" spans="1:10" x14ac:dyDescent="0.25">
      <c r="A78" s="1">
        <v>3630</v>
      </c>
      <c r="B78" s="1" t="s">
        <v>127</v>
      </c>
      <c r="C78" s="1" t="s">
        <v>128</v>
      </c>
      <c r="D78" s="4">
        <v>17583</v>
      </c>
      <c r="E78" s="1" t="s">
        <v>127</v>
      </c>
      <c r="F78" s="1" t="s">
        <v>129</v>
      </c>
      <c r="G78" s="1" t="s">
        <v>31</v>
      </c>
      <c r="H78" s="3">
        <v>201.6</v>
      </c>
      <c r="I78" s="2">
        <v>28.927499999999998</v>
      </c>
      <c r="J78" s="2">
        <v>-99.091899999999995</v>
      </c>
    </row>
    <row r="79" spans="1:10" x14ac:dyDescent="0.25">
      <c r="A79" s="1">
        <v>3631</v>
      </c>
      <c r="B79" s="1" t="s">
        <v>130</v>
      </c>
      <c r="C79" s="1" t="s">
        <v>128</v>
      </c>
      <c r="D79" s="4">
        <v>17583</v>
      </c>
      <c r="E79" s="1" t="s">
        <v>131</v>
      </c>
      <c r="F79" s="1" t="s">
        <v>35</v>
      </c>
      <c r="G79" s="1" t="s">
        <v>31</v>
      </c>
      <c r="H79" s="3">
        <v>215.2</v>
      </c>
      <c r="I79" s="2">
        <v>28.8947</v>
      </c>
      <c r="J79" s="2">
        <v>-97.135000000000005</v>
      </c>
    </row>
    <row r="80" spans="1:10" x14ac:dyDescent="0.25">
      <c r="A80" s="1">
        <v>59391</v>
      </c>
      <c r="B80" s="1" t="s">
        <v>737</v>
      </c>
      <c r="C80" s="1" t="s">
        <v>128</v>
      </c>
      <c r="D80" s="4">
        <v>17583</v>
      </c>
      <c r="E80" s="1" t="s">
        <v>333</v>
      </c>
      <c r="F80" s="1" t="s">
        <v>286</v>
      </c>
      <c r="G80" s="1" t="s">
        <v>31</v>
      </c>
      <c r="H80" s="3">
        <v>224.4</v>
      </c>
      <c r="I80" s="2">
        <v>26.451111000000001</v>
      </c>
      <c r="J80" s="2">
        <v>-98.177499999999995</v>
      </c>
    </row>
    <row r="81" spans="1:10" x14ac:dyDescent="0.25">
      <c r="A81" s="1">
        <v>58766</v>
      </c>
      <c r="B81" s="1" t="s">
        <v>681</v>
      </c>
      <c r="C81" s="1" t="s">
        <v>682</v>
      </c>
      <c r="D81" s="4">
        <v>17650</v>
      </c>
      <c r="E81" s="1" t="s">
        <v>500</v>
      </c>
      <c r="F81" s="1" t="s">
        <v>584</v>
      </c>
      <c r="G81" s="1" t="s">
        <v>299</v>
      </c>
      <c r="H81" s="3">
        <v>257</v>
      </c>
      <c r="I81" s="2">
        <v>33.825000000000003</v>
      </c>
      <c r="J81" s="2">
        <v>-101.099722</v>
      </c>
    </row>
    <row r="82" spans="1:10" x14ac:dyDescent="0.25">
      <c r="A82" s="1">
        <v>59994</v>
      </c>
      <c r="B82" s="1" t="s">
        <v>773</v>
      </c>
      <c r="C82" s="1" t="s">
        <v>682</v>
      </c>
      <c r="D82" s="4">
        <v>17650</v>
      </c>
      <c r="E82" s="1" t="s">
        <v>522</v>
      </c>
      <c r="F82" s="1" t="s">
        <v>306</v>
      </c>
      <c r="G82" s="1" t="s">
        <v>569</v>
      </c>
      <c r="H82" s="3">
        <v>160</v>
      </c>
      <c r="I82" s="2">
        <v>30.960208999999999</v>
      </c>
      <c r="J82" s="2">
        <v>-103.306662</v>
      </c>
    </row>
    <row r="83" spans="1:10" x14ac:dyDescent="0.25">
      <c r="A83" s="1">
        <v>60372</v>
      </c>
      <c r="B83" s="1" t="s">
        <v>801</v>
      </c>
      <c r="C83" s="1" t="s">
        <v>682</v>
      </c>
      <c r="D83" s="4">
        <v>17650</v>
      </c>
      <c r="E83" s="1" t="s">
        <v>731</v>
      </c>
      <c r="F83" s="1" t="s">
        <v>732</v>
      </c>
      <c r="G83" s="1" t="s">
        <v>569</v>
      </c>
      <c r="H83" s="3">
        <v>100</v>
      </c>
      <c r="I83" s="2">
        <v>32.715611000000003</v>
      </c>
      <c r="J83" s="2">
        <v>-101.92652200000001</v>
      </c>
    </row>
    <row r="84" spans="1:10" x14ac:dyDescent="0.25">
      <c r="A84" s="1">
        <v>60414</v>
      </c>
      <c r="B84" s="1" t="s">
        <v>802</v>
      </c>
      <c r="C84" s="1" t="s">
        <v>682</v>
      </c>
      <c r="D84" s="4">
        <v>17650</v>
      </c>
      <c r="E84" s="1" t="s">
        <v>803</v>
      </c>
      <c r="F84" s="1" t="s">
        <v>804</v>
      </c>
      <c r="G84" s="1" t="s">
        <v>299</v>
      </c>
      <c r="H84" s="3">
        <v>276</v>
      </c>
      <c r="I84" s="2">
        <v>34.575310999999999</v>
      </c>
      <c r="J84" s="2">
        <v>-102.474698</v>
      </c>
    </row>
    <row r="85" spans="1:10" x14ac:dyDescent="0.25">
      <c r="A85" s="1">
        <v>60436</v>
      </c>
      <c r="B85" s="1" t="s">
        <v>808</v>
      </c>
      <c r="C85" s="1" t="s">
        <v>682</v>
      </c>
      <c r="D85" s="4">
        <v>17650</v>
      </c>
      <c r="E85" s="1" t="s">
        <v>402</v>
      </c>
      <c r="F85" s="1" t="s">
        <v>306</v>
      </c>
      <c r="G85" s="1" t="s">
        <v>569</v>
      </c>
      <c r="H85" s="3">
        <v>118.5</v>
      </c>
      <c r="I85" s="2">
        <v>31.000883000000002</v>
      </c>
      <c r="J85" s="2">
        <v>-102.281744</v>
      </c>
    </row>
    <row r="86" spans="1:10" x14ac:dyDescent="0.25">
      <c r="A86" s="1">
        <v>60502</v>
      </c>
      <c r="B86" s="1" t="s">
        <v>817</v>
      </c>
      <c r="C86" s="1" t="s">
        <v>682</v>
      </c>
      <c r="D86" s="4">
        <v>17650</v>
      </c>
      <c r="E86" s="1" t="s">
        <v>645</v>
      </c>
      <c r="F86" s="1" t="s">
        <v>646</v>
      </c>
      <c r="G86" s="1" t="s">
        <v>299</v>
      </c>
      <c r="H86" s="3">
        <v>125.6</v>
      </c>
      <c r="I86" s="2">
        <v>33.703851</v>
      </c>
      <c r="J86" s="2">
        <v>-97.372009000000006</v>
      </c>
    </row>
    <row r="87" spans="1:10" x14ac:dyDescent="0.25">
      <c r="A87" s="1">
        <v>61001</v>
      </c>
      <c r="B87" s="1" t="s">
        <v>849</v>
      </c>
      <c r="C87" s="1" t="s">
        <v>682</v>
      </c>
      <c r="D87" s="4">
        <v>17650</v>
      </c>
      <c r="E87" s="1" t="s">
        <v>850</v>
      </c>
      <c r="F87" s="1" t="s">
        <v>851</v>
      </c>
      <c r="G87" s="1" t="s">
        <v>299</v>
      </c>
      <c r="H87" s="3">
        <v>150</v>
      </c>
      <c r="I87" s="2">
        <v>31.112473999999999</v>
      </c>
      <c r="J87" s="2">
        <v>-100.028142</v>
      </c>
    </row>
    <row r="88" spans="1:10" x14ac:dyDescent="0.25">
      <c r="A88" s="1">
        <v>6139</v>
      </c>
      <c r="B88" s="1" t="s">
        <v>139</v>
      </c>
      <c r="C88" s="1" t="s">
        <v>140</v>
      </c>
      <c r="D88" s="4">
        <v>17698</v>
      </c>
      <c r="E88" s="1" t="s">
        <v>141</v>
      </c>
      <c r="F88" s="1" t="s">
        <v>142</v>
      </c>
      <c r="G88" s="1" t="s">
        <v>13</v>
      </c>
      <c r="H88" s="3">
        <v>1116</v>
      </c>
      <c r="I88" s="2">
        <v>33.055219999999998</v>
      </c>
      <c r="J88" s="2">
        <v>-94.839993000000007</v>
      </c>
    </row>
    <row r="89" spans="1:10" x14ac:dyDescent="0.25">
      <c r="A89" s="1">
        <v>3484</v>
      </c>
      <c r="B89" s="1" t="s">
        <v>57</v>
      </c>
      <c r="C89" s="1" t="s">
        <v>58</v>
      </c>
      <c r="D89" s="4">
        <v>17718</v>
      </c>
      <c r="E89" s="1" t="s">
        <v>59</v>
      </c>
      <c r="F89" s="1" t="s">
        <v>60</v>
      </c>
      <c r="G89" s="1" t="s">
        <v>31</v>
      </c>
      <c r="H89" s="3">
        <v>474.7</v>
      </c>
      <c r="I89" s="2">
        <v>35.283357000000002</v>
      </c>
      <c r="J89" s="2">
        <v>-101.74642299999999</v>
      </c>
    </row>
    <row r="90" spans="1:10" x14ac:dyDescent="0.25">
      <c r="A90" s="1">
        <v>6193</v>
      </c>
      <c r="B90" s="1" t="s">
        <v>165</v>
      </c>
      <c r="C90" s="1" t="s">
        <v>58</v>
      </c>
      <c r="D90" s="4">
        <v>17718</v>
      </c>
      <c r="E90" s="1" t="s">
        <v>59</v>
      </c>
      <c r="F90" s="1" t="s">
        <v>60</v>
      </c>
      <c r="G90" s="1" t="s">
        <v>13</v>
      </c>
      <c r="H90" s="3">
        <v>1080</v>
      </c>
      <c r="I90" s="2">
        <v>35.298160000000003</v>
      </c>
      <c r="J90" s="2">
        <v>-101.747187</v>
      </c>
    </row>
    <row r="91" spans="1:10" x14ac:dyDescent="0.25">
      <c r="A91" s="1">
        <v>55132</v>
      </c>
      <c r="B91" s="1" t="s">
        <v>334</v>
      </c>
      <c r="C91" s="1" t="s">
        <v>335</v>
      </c>
      <c r="D91" s="4">
        <v>18518</v>
      </c>
      <c r="E91" s="1" t="s">
        <v>336</v>
      </c>
      <c r="F91" s="1" t="s">
        <v>149</v>
      </c>
      <c r="G91" s="1" t="s">
        <v>31</v>
      </c>
      <c r="H91" s="3">
        <v>939.6</v>
      </c>
      <c r="I91" s="2">
        <v>32.017825999999999</v>
      </c>
      <c r="J91" s="2">
        <v>-94.619743</v>
      </c>
    </row>
    <row r="92" spans="1:10" x14ac:dyDescent="0.25">
      <c r="A92" s="1">
        <v>55062</v>
      </c>
      <c r="B92" s="1" t="s">
        <v>317</v>
      </c>
      <c r="C92" s="1" t="s">
        <v>318</v>
      </c>
      <c r="D92" s="4">
        <v>18611</v>
      </c>
      <c r="E92" s="1" t="s">
        <v>319</v>
      </c>
      <c r="F92" s="1" t="s">
        <v>320</v>
      </c>
      <c r="G92" s="1" t="s">
        <v>31</v>
      </c>
      <c r="H92" s="3">
        <v>939.7</v>
      </c>
      <c r="I92" s="2">
        <v>30.592400000000001</v>
      </c>
      <c r="J92" s="2">
        <v>-95.9178</v>
      </c>
    </row>
    <row r="93" spans="1:10" x14ac:dyDescent="0.25">
      <c r="A93" s="1">
        <v>55968</v>
      </c>
      <c r="B93" s="1" t="s">
        <v>414</v>
      </c>
      <c r="C93" s="1" t="s">
        <v>414</v>
      </c>
      <c r="D93" s="4">
        <v>19171</v>
      </c>
      <c r="E93" s="1" t="s">
        <v>415</v>
      </c>
      <c r="F93" s="1" t="s">
        <v>416</v>
      </c>
      <c r="G93" s="1" t="s">
        <v>299</v>
      </c>
      <c r="H93" s="3">
        <v>152</v>
      </c>
      <c r="I93" s="2">
        <v>32.430100000000003</v>
      </c>
      <c r="J93" s="2">
        <v>-100.235652</v>
      </c>
    </row>
    <row r="94" spans="1:10" x14ac:dyDescent="0.25">
      <c r="A94" s="1">
        <v>50150</v>
      </c>
      <c r="B94" s="1" t="s">
        <v>244</v>
      </c>
      <c r="C94" s="1" t="s">
        <v>245</v>
      </c>
      <c r="D94" s="4">
        <v>19450</v>
      </c>
      <c r="E94" s="1" t="s">
        <v>246</v>
      </c>
      <c r="F94" s="1" t="s">
        <v>202</v>
      </c>
      <c r="G94" s="1" t="s">
        <v>31</v>
      </c>
      <c r="H94" s="3">
        <v>168</v>
      </c>
      <c r="I94" s="2">
        <v>28.5105</v>
      </c>
      <c r="J94" s="2">
        <v>-96.770600000000002</v>
      </c>
    </row>
    <row r="95" spans="1:10" x14ac:dyDescent="0.25">
      <c r="A95" s="1">
        <v>50118</v>
      </c>
      <c r="B95" s="1" t="s">
        <v>234</v>
      </c>
      <c r="C95" s="1" t="s">
        <v>235</v>
      </c>
      <c r="D95" s="4">
        <v>19537</v>
      </c>
      <c r="E95" s="1" t="s">
        <v>81</v>
      </c>
      <c r="F95" s="1" t="s">
        <v>82</v>
      </c>
      <c r="G95" s="1" t="s">
        <v>31</v>
      </c>
      <c r="H95" s="3">
        <v>152.5</v>
      </c>
      <c r="I95" s="2">
        <v>30.2867</v>
      </c>
      <c r="J95" s="2">
        <v>-97.735600000000005</v>
      </c>
    </row>
    <row r="96" spans="1:10" x14ac:dyDescent="0.25">
      <c r="A96" s="1">
        <v>56240</v>
      </c>
      <c r="B96" s="1" t="s">
        <v>434</v>
      </c>
      <c r="C96" s="1" t="s">
        <v>435</v>
      </c>
      <c r="D96" s="4">
        <v>19740</v>
      </c>
      <c r="E96" s="1" t="s">
        <v>436</v>
      </c>
      <c r="F96" s="1" t="s">
        <v>437</v>
      </c>
      <c r="G96" s="1" t="s">
        <v>299</v>
      </c>
      <c r="H96" s="3">
        <v>120.6</v>
      </c>
      <c r="I96" s="2">
        <v>32.311556000000003</v>
      </c>
      <c r="J96" s="2">
        <v>-100.061589</v>
      </c>
    </row>
    <row r="97" spans="1:10" x14ac:dyDescent="0.25">
      <c r="A97" s="1">
        <v>56484</v>
      </c>
      <c r="B97" s="1" t="s">
        <v>470</v>
      </c>
      <c r="C97" s="1" t="s">
        <v>435</v>
      </c>
      <c r="D97" s="4">
        <v>19740</v>
      </c>
      <c r="E97" s="1" t="s">
        <v>436</v>
      </c>
      <c r="F97" s="1" t="s">
        <v>416</v>
      </c>
      <c r="G97" s="1" t="s">
        <v>299</v>
      </c>
      <c r="H97" s="3">
        <v>232.5</v>
      </c>
      <c r="I97" s="2">
        <v>32.318221000000001</v>
      </c>
      <c r="J97" s="2">
        <v>-100.176986</v>
      </c>
    </row>
    <row r="98" spans="1:10" x14ac:dyDescent="0.25">
      <c r="A98" s="1">
        <v>56638</v>
      </c>
      <c r="B98" s="1" t="s">
        <v>485</v>
      </c>
      <c r="C98" s="1" t="s">
        <v>435</v>
      </c>
      <c r="D98" s="4">
        <v>19740</v>
      </c>
      <c r="E98" s="1" t="s">
        <v>416</v>
      </c>
      <c r="F98" s="1" t="s">
        <v>416</v>
      </c>
      <c r="G98" s="1" t="s">
        <v>299</v>
      </c>
      <c r="H98" s="3">
        <v>170.2</v>
      </c>
      <c r="I98" s="2">
        <v>32.287799999999997</v>
      </c>
      <c r="J98" s="2">
        <v>-100.1</v>
      </c>
    </row>
    <row r="99" spans="1:10" x14ac:dyDescent="0.25">
      <c r="A99" s="1">
        <v>6251</v>
      </c>
      <c r="B99" s="1" t="s">
        <v>167</v>
      </c>
      <c r="C99" s="1" t="s">
        <v>168</v>
      </c>
      <c r="D99" s="4">
        <v>21535</v>
      </c>
      <c r="E99" s="1" t="s">
        <v>169</v>
      </c>
      <c r="F99" s="1" t="s">
        <v>170</v>
      </c>
      <c r="G99" s="1" t="s">
        <v>146</v>
      </c>
      <c r="H99" s="3">
        <v>2708.6</v>
      </c>
      <c r="I99" s="2">
        <v>28.795000000000002</v>
      </c>
      <c r="J99" s="2">
        <v>-96.048100000000005</v>
      </c>
    </row>
    <row r="100" spans="1:10" x14ac:dyDescent="0.25">
      <c r="A100" s="1">
        <v>55320</v>
      </c>
      <c r="B100" s="1" t="s">
        <v>374</v>
      </c>
      <c r="C100" s="1" t="s">
        <v>375</v>
      </c>
      <c r="D100" s="4">
        <v>21668</v>
      </c>
      <c r="E100" s="1" t="s">
        <v>376</v>
      </c>
      <c r="F100" s="1" t="s">
        <v>316</v>
      </c>
      <c r="G100" s="1" t="s">
        <v>31</v>
      </c>
      <c r="H100" s="3">
        <v>821.7</v>
      </c>
      <c r="I100" s="2">
        <v>33.058300000000003</v>
      </c>
      <c r="J100" s="2">
        <v>-97.910300000000007</v>
      </c>
    </row>
    <row r="101" spans="1:10" x14ac:dyDescent="0.25">
      <c r="A101" s="1">
        <v>55015</v>
      </c>
      <c r="B101" s="1" t="s">
        <v>300</v>
      </c>
      <c r="C101" s="1" t="s">
        <v>301</v>
      </c>
      <c r="D101" s="4">
        <v>22214</v>
      </c>
      <c r="E101" s="1" t="s">
        <v>302</v>
      </c>
      <c r="F101" s="1" t="s">
        <v>198</v>
      </c>
      <c r="G101" s="1" t="s">
        <v>31</v>
      </c>
      <c r="H101" s="3">
        <v>572</v>
      </c>
      <c r="I101" s="2">
        <v>29.072800000000001</v>
      </c>
      <c r="J101" s="2">
        <v>-95.745000000000005</v>
      </c>
    </row>
    <row r="102" spans="1:10" x14ac:dyDescent="0.25">
      <c r="A102" s="1">
        <v>52088</v>
      </c>
      <c r="B102" s="1" t="s">
        <v>270</v>
      </c>
      <c r="C102" s="1" t="s">
        <v>271</v>
      </c>
      <c r="D102" s="4">
        <v>22652</v>
      </c>
      <c r="E102" s="1" t="s">
        <v>249</v>
      </c>
      <c r="F102" s="1" t="s">
        <v>250</v>
      </c>
      <c r="G102" s="1" t="s">
        <v>31</v>
      </c>
      <c r="H102" s="3">
        <v>450</v>
      </c>
      <c r="I102" s="2">
        <v>29.378696999999999</v>
      </c>
      <c r="J102" s="2">
        <v>-94.943828999999994</v>
      </c>
    </row>
    <row r="103" spans="1:10" x14ac:dyDescent="0.25">
      <c r="A103" s="1">
        <v>55313</v>
      </c>
      <c r="B103" s="1" t="s">
        <v>372</v>
      </c>
      <c r="C103" s="1" t="s">
        <v>373</v>
      </c>
      <c r="D103" s="4">
        <v>26469</v>
      </c>
      <c r="E103" s="1" t="s">
        <v>51</v>
      </c>
      <c r="F103" s="1" t="s">
        <v>324</v>
      </c>
      <c r="G103" s="1" t="s">
        <v>31</v>
      </c>
      <c r="H103" s="3">
        <v>517</v>
      </c>
      <c r="I103" s="2">
        <v>27.882777999999998</v>
      </c>
      <c r="J103" s="2">
        <v>-97.242778000000001</v>
      </c>
    </row>
    <row r="104" spans="1:10" x14ac:dyDescent="0.25">
      <c r="A104" s="1">
        <v>6416</v>
      </c>
      <c r="B104" s="1" t="s">
        <v>179</v>
      </c>
      <c r="C104" s="1" t="s">
        <v>180</v>
      </c>
      <c r="D104" s="4">
        <v>27470</v>
      </c>
      <c r="E104" s="1" t="s">
        <v>179</v>
      </c>
      <c r="F104" s="1" t="s">
        <v>181</v>
      </c>
      <c r="G104" s="1" t="s">
        <v>21</v>
      </c>
      <c r="H104" s="3">
        <v>101.6</v>
      </c>
      <c r="I104" s="2">
        <v>33.818100000000001</v>
      </c>
      <c r="J104" s="2">
        <v>-96.569199999999995</v>
      </c>
    </row>
    <row r="105" spans="1:10" x14ac:dyDescent="0.25">
      <c r="A105" s="1">
        <v>55168</v>
      </c>
      <c r="B105" s="1" t="s">
        <v>348</v>
      </c>
      <c r="C105" s="1" t="s">
        <v>349</v>
      </c>
      <c r="D105" s="4">
        <v>49768</v>
      </c>
      <c r="E105" s="1" t="s">
        <v>350</v>
      </c>
      <c r="F105" s="1" t="s">
        <v>116</v>
      </c>
      <c r="G105" s="1" t="s">
        <v>31</v>
      </c>
      <c r="H105" s="3">
        <v>618.70000000000005</v>
      </c>
      <c r="I105" s="2">
        <v>30.145800000000001</v>
      </c>
      <c r="J105" s="2">
        <v>-97.55</v>
      </c>
    </row>
    <row r="106" spans="1:10" x14ac:dyDescent="0.25">
      <c r="A106" s="1">
        <v>55992</v>
      </c>
      <c r="B106" s="1" t="s">
        <v>417</v>
      </c>
      <c r="C106" s="1" t="s">
        <v>418</v>
      </c>
      <c r="D106" s="4">
        <v>49796</v>
      </c>
      <c r="E106" s="1" t="s">
        <v>305</v>
      </c>
      <c r="F106" s="1" t="s">
        <v>306</v>
      </c>
      <c r="G106" s="1" t="s">
        <v>299</v>
      </c>
      <c r="H106" s="3">
        <v>167.7</v>
      </c>
      <c r="I106" s="2">
        <v>30.9178</v>
      </c>
      <c r="J106" s="2">
        <v>-102.08669999999999</v>
      </c>
    </row>
    <row r="107" spans="1:10" x14ac:dyDescent="0.25">
      <c r="A107" s="1">
        <v>56506</v>
      </c>
      <c r="B107" s="1" t="s">
        <v>471</v>
      </c>
      <c r="C107" s="1" t="s">
        <v>472</v>
      </c>
      <c r="D107" s="4">
        <v>49893</v>
      </c>
      <c r="E107" s="1" t="s">
        <v>433</v>
      </c>
      <c r="F107" s="1" t="s">
        <v>422</v>
      </c>
      <c r="G107" s="1" t="s">
        <v>299</v>
      </c>
      <c r="H107" s="3">
        <v>130.5</v>
      </c>
      <c r="I107" s="2">
        <v>32.720399999999998</v>
      </c>
      <c r="J107" s="2">
        <v>-100.9952</v>
      </c>
    </row>
    <row r="108" spans="1:10" x14ac:dyDescent="0.25">
      <c r="A108" s="1">
        <v>56644</v>
      </c>
      <c r="B108" s="1" t="s">
        <v>486</v>
      </c>
      <c r="C108" s="1" t="s">
        <v>472</v>
      </c>
      <c r="D108" s="4">
        <v>49893</v>
      </c>
      <c r="E108" s="1" t="s">
        <v>487</v>
      </c>
      <c r="F108" s="1" t="s">
        <v>488</v>
      </c>
      <c r="G108" s="1" t="s">
        <v>299</v>
      </c>
      <c r="H108" s="3">
        <v>120</v>
      </c>
      <c r="I108" s="2">
        <v>32.235300000000002</v>
      </c>
      <c r="J108" s="2">
        <v>-101.83669999999999</v>
      </c>
    </row>
    <row r="109" spans="1:10" x14ac:dyDescent="0.25">
      <c r="A109" s="1">
        <v>56773</v>
      </c>
      <c r="B109" s="1" t="s">
        <v>513</v>
      </c>
      <c r="C109" s="1" t="s">
        <v>472</v>
      </c>
      <c r="D109" s="4">
        <v>49893</v>
      </c>
      <c r="E109" s="1" t="s">
        <v>514</v>
      </c>
      <c r="F109" s="1" t="s">
        <v>515</v>
      </c>
      <c r="G109" s="1" t="s">
        <v>299</v>
      </c>
      <c r="H109" s="3">
        <v>150</v>
      </c>
      <c r="I109" s="2">
        <v>33.752200999999999</v>
      </c>
      <c r="J109" s="2">
        <v>-100.96740200000001</v>
      </c>
    </row>
    <row r="110" spans="1:10" x14ac:dyDescent="0.25">
      <c r="A110" s="1">
        <v>56774</v>
      </c>
      <c r="B110" s="1" t="s">
        <v>516</v>
      </c>
      <c r="C110" s="1" t="s">
        <v>472</v>
      </c>
      <c r="D110" s="4">
        <v>49893</v>
      </c>
      <c r="E110" s="1" t="s">
        <v>517</v>
      </c>
      <c r="F110" s="1" t="s">
        <v>416</v>
      </c>
      <c r="G110" s="1" t="s">
        <v>299</v>
      </c>
      <c r="H110" s="3">
        <v>169.5</v>
      </c>
      <c r="I110" s="2">
        <v>32.198099999999997</v>
      </c>
      <c r="J110" s="2">
        <v>-100.26860000000001</v>
      </c>
    </row>
    <row r="111" spans="1:10" x14ac:dyDescent="0.25">
      <c r="A111" s="1">
        <v>56775</v>
      </c>
      <c r="B111" s="1" t="s">
        <v>518</v>
      </c>
      <c r="C111" s="1" t="s">
        <v>472</v>
      </c>
      <c r="D111" s="4">
        <v>49893</v>
      </c>
      <c r="E111" s="1" t="s">
        <v>433</v>
      </c>
      <c r="F111" s="1" t="s">
        <v>422</v>
      </c>
      <c r="G111" s="1" t="s">
        <v>299</v>
      </c>
      <c r="H111" s="3">
        <v>120</v>
      </c>
      <c r="I111" s="2">
        <v>32.718055999999997</v>
      </c>
      <c r="J111" s="2">
        <v>-100.793333</v>
      </c>
    </row>
    <row r="112" spans="1:10" x14ac:dyDescent="0.25">
      <c r="A112" s="1">
        <v>56776</v>
      </c>
      <c r="B112" s="1" t="s">
        <v>519</v>
      </c>
      <c r="C112" s="1" t="s">
        <v>472</v>
      </c>
      <c r="D112" s="4">
        <v>49893</v>
      </c>
      <c r="E112" s="1" t="s">
        <v>279</v>
      </c>
      <c r="F112" s="1" t="s">
        <v>280</v>
      </c>
      <c r="G112" s="1" t="s">
        <v>299</v>
      </c>
      <c r="H112" s="3">
        <v>120</v>
      </c>
      <c r="I112" s="2">
        <v>32.240278000000004</v>
      </c>
      <c r="J112" s="2">
        <v>-101.47361100000001</v>
      </c>
    </row>
    <row r="113" spans="1:10" x14ac:dyDescent="0.25">
      <c r="A113" s="1">
        <v>58321</v>
      </c>
      <c r="B113" s="1" t="s">
        <v>651</v>
      </c>
      <c r="C113" s="1" t="s">
        <v>472</v>
      </c>
      <c r="D113" s="4">
        <v>49893</v>
      </c>
      <c r="E113" s="1" t="s">
        <v>652</v>
      </c>
      <c r="F113" s="1" t="s">
        <v>653</v>
      </c>
      <c r="G113" s="1" t="s">
        <v>299</v>
      </c>
      <c r="H113" s="3">
        <v>150</v>
      </c>
      <c r="I113" s="2">
        <v>31.383333</v>
      </c>
      <c r="J113" s="2">
        <v>-98.466667000000001</v>
      </c>
    </row>
    <row r="114" spans="1:10" x14ac:dyDescent="0.25">
      <c r="A114" s="1">
        <v>58471</v>
      </c>
      <c r="B114" s="1" t="s">
        <v>663</v>
      </c>
      <c r="C114" s="1" t="s">
        <v>472</v>
      </c>
      <c r="D114" s="4">
        <v>49893</v>
      </c>
      <c r="E114" s="1" t="s">
        <v>544</v>
      </c>
      <c r="F114" s="1" t="s">
        <v>360</v>
      </c>
      <c r="G114" s="1" t="s">
        <v>31</v>
      </c>
      <c r="H114" s="3">
        <v>358.8</v>
      </c>
      <c r="I114" s="2">
        <v>32.069167</v>
      </c>
      <c r="J114" s="2">
        <v>-102.585556</v>
      </c>
    </row>
    <row r="115" spans="1:10" x14ac:dyDescent="0.25">
      <c r="A115" s="1">
        <v>62038</v>
      </c>
      <c r="B115" s="1" t="s">
        <v>933</v>
      </c>
      <c r="C115" s="1" t="s">
        <v>472</v>
      </c>
      <c r="D115" s="4">
        <v>49893</v>
      </c>
      <c r="E115" s="1" t="s">
        <v>934</v>
      </c>
      <c r="F115" s="1" t="s">
        <v>935</v>
      </c>
      <c r="G115" s="1" t="s">
        <v>299</v>
      </c>
      <c r="H115" s="3">
        <v>302.39999999999998</v>
      </c>
      <c r="I115" s="2">
        <v>31.207988</v>
      </c>
      <c r="J115" s="2">
        <v>-101.110787</v>
      </c>
    </row>
    <row r="116" spans="1:10" x14ac:dyDescent="0.25">
      <c r="A116" s="1">
        <v>56233</v>
      </c>
      <c r="B116" s="1" t="s">
        <v>431</v>
      </c>
      <c r="C116" s="1" t="s">
        <v>432</v>
      </c>
      <c r="D116" s="4">
        <v>49949</v>
      </c>
      <c r="E116" s="1" t="s">
        <v>433</v>
      </c>
      <c r="F116" s="1" t="s">
        <v>422</v>
      </c>
      <c r="G116" s="1" t="s">
        <v>31</v>
      </c>
      <c r="H116" s="3">
        <v>153.9</v>
      </c>
      <c r="I116" s="2">
        <v>32.747058000000003</v>
      </c>
      <c r="J116" s="2">
        <v>-100.954661</v>
      </c>
    </row>
    <row r="117" spans="1:10" x14ac:dyDescent="0.25">
      <c r="A117" s="1">
        <v>3439</v>
      </c>
      <c r="B117" s="1" t="s">
        <v>28</v>
      </c>
      <c r="C117" s="1" t="s">
        <v>29</v>
      </c>
      <c r="D117" s="4">
        <v>49979</v>
      </c>
      <c r="E117" s="1" t="s">
        <v>28</v>
      </c>
      <c r="F117" s="1" t="s">
        <v>30</v>
      </c>
      <c r="G117" s="1" t="s">
        <v>31</v>
      </c>
      <c r="H117" s="3">
        <v>263.60000000000002</v>
      </c>
      <c r="I117" s="2">
        <v>27.566700000000001</v>
      </c>
      <c r="J117" s="2">
        <v>-99.508899999999997</v>
      </c>
    </row>
    <row r="118" spans="1:10" x14ac:dyDescent="0.25">
      <c r="A118" s="1">
        <v>3441</v>
      </c>
      <c r="B118" s="1" t="s">
        <v>32</v>
      </c>
      <c r="C118" s="1" t="s">
        <v>29</v>
      </c>
      <c r="D118" s="4">
        <v>49979</v>
      </c>
      <c r="E118" s="1" t="s">
        <v>33</v>
      </c>
      <c r="F118" s="1" t="s">
        <v>34</v>
      </c>
      <c r="G118" s="1" t="s">
        <v>31</v>
      </c>
      <c r="H118" s="3">
        <v>730.2</v>
      </c>
      <c r="I118" s="2">
        <v>27.819412</v>
      </c>
      <c r="J118" s="2">
        <v>-97.419202999999996</v>
      </c>
    </row>
    <row r="119" spans="1:10" x14ac:dyDescent="0.25">
      <c r="A119" s="1">
        <v>4939</v>
      </c>
      <c r="B119" s="1" t="s">
        <v>138</v>
      </c>
      <c r="C119" s="1" t="s">
        <v>29</v>
      </c>
      <c r="D119" s="4">
        <v>49979</v>
      </c>
      <c r="E119" s="1" t="s">
        <v>33</v>
      </c>
      <c r="F119" s="1" t="s">
        <v>34</v>
      </c>
      <c r="G119" s="1" t="s">
        <v>31</v>
      </c>
      <c r="H119" s="3">
        <v>1082.2</v>
      </c>
      <c r="I119" s="2">
        <v>27.606400000000001</v>
      </c>
      <c r="J119" s="2">
        <v>-97.311700000000002</v>
      </c>
    </row>
    <row r="120" spans="1:10" x14ac:dyDescent="0.25">
      <c r="A120" s="1">
        <v>10790</v>
      </c>
      <c r="B120" s="1" t="s">
        <v>223</v>
      </c>
      <c r="C120" s="1" t="s">
        <v>224</v>
      </c>
      <c r="D120" s="4">
        <v>50006</v>
      </c>
      <c r="E120" s="1" t="s">
        <v>35</v>
      </c>
      <c r="F120" s="1" t="s">
        <v>35</v>
      </c>
      <c r="G120" s="1" t="s">
        <v>31</v>
      </c>
      <c r="H120" s="3">
        <v>102.4</v>
      </c>
      <c r="I120" s="2">
        <v>28.675087999999999</v>
      </c>
      <c r="J120" s="2">
        <v>-96.956013999999996</v>
      </c>
    </row>
    <row r="121" spans="1:10" x14ac:dyDescent="0.25">
      <c r="A121" s="1">
        <v>56270</v>
      </c>
      <c r="B121" s="1" t="s">
        <v>438</v>
      </c>
      <c r="C121" s="1" t="s">
        <v>439</v>
      </c>
      <c r="D121" s="4">
        <v>50012</v>
      </c>
      <c r="E121" s="1" t="s">
        <v>440</v>
      </c>
      <c r="F121" s="1" t="s">
        <v>437</v>
      </c>
      <c r="G121" s="1" t="s">
        <v>299</v>
      </c>
      <c r="H121" s="3">
        <v>114</v>
      </c>
      <c r="I121" s="2">
        <v>32.303888999999998</v>
      </c>
      <c r="J121" s="2">
        <v>-100.02166699999999</v>
      </c>
    </row>
    <row r="122" spans="1:10" x14ac:dyDescent="0.25">
      <c r="A122" s="1">
        <v>56291</v>
      </c>
      <c r="B122" s="1" t="s">
        <v>441</v>
      </c>
      <c r="C122" s="1" t="s">
        <v>442</v>
      </c>
      <c r="D122" s="4">
        <v>50063</v>
      </c>
      <c r="E122" s="1" t="s">
        <v>443</v>
      </c>
      <c r="F122" s="1" t="s">
        <v>437</v>
      </c>
      <c r="G122" s="1" t="s">
        <v>299</v>
      </c>
      <c r="H122" s="3">
        <v>735.5</v>
      </c>
      <c r="I122" s="2">
        <v>32.214024000000002</v>
      </c>
      <c r="J122" s="2">
        <v>-100.05712</v>
      </c>
    </row>
    <row r="123" spans="1:10" x14ac:dyDescent="0.25">
      <c r="A123" s="1">
        <v>56211</v>
      </c>
      <c r="B123" s="1" t="s">
        <v>427</v>
      </c>
      <c r="C123" s="1" t="s">
        <v>428</v>
      </c>
      <c r="D123" s="4">
        <v>50123</v>
      </c>
      <c r="E123" s="1" t="s">
        <v>429</v>
      </c>
      <c r="F123" s="1" t="s">
        <v>416</v>
      </c>
      <c r="G123" s="1" t="s">
        <v>299</v>
      </c>
      <c r="H123" s="3">
        <v>37.5</v>
      </c>
      <c r="I123" s="2">
        <v>32.360599999999998</v>
      </c>
      <c r="J123" s="2">
        <v>-100.3389</v>
      </c>
    </row>
    <row r="124" spans="1:10" x14ac:dyDescent="0.25">
      <c r="A124" s="1">
        <v>56212</v>
      </c>
      <c r="B124" s="1" t="s">
        <v>430</v>
      </c>
      <c r="C124" s="1" t="s">
        <v>428</v>
      </c>
      <c r="D124" s="4">
        <v>50123</v>
      </c>
      <c r="E124" s="1" t="s">
        <v>429</v>
      </c>
      <c r="F124" s="1" t="s">
        <v>416</v>
      </c>
      <c r="G124" s="1" t="s">
        <v>299</v>
      </c>
      <c r="H124" s="3">
        <v>98.8</v>
      </c>
      <c r="I124" s="2">
        <v>32.347200000000001</v>
      </c>
      <c r="J124" s="2">
        <v>-100.3703</v>
      </c>
    </row>
    <row r="125" spans="1:10" x14ac:dyDescent="0.25">
      <c r="A125" s="1">
        <v>56311</v>
      </c>
      <c r="B125" s="1" t="s">
        <v>444</v>
      </c>
      <c r="C125" s="1" t="s">
        <v>428</v>
      </c>
      <c r="D125" s="4">
        <v>50123</v>
      </c>
      <c r="E125" s="1" t="s">
        <v>429</v>
      </c>
      <c r="F125" s="1" t="s">
        <v>416</v>
      </c>
      <c r="G125" s="1" t="s">
        <v>299</v>
      </c>
      <c r="H125" s="3">
        <v>135</v>
      </c>
      <c r="I125" s="2">
        <v>32.290832999999999</v>
      </c>
      <c r="J125" s="2">
        <v>-100.42189999999999</v>
      </c>
    </row>
    <row r="126" spans="1:10" x14ac:dyDescent="0.25">
      <c r="A126" s="1">
        <v>56337</v>
      </c>
      <c r="B126" s="1" t="s">
        <v>445</v>
      </c>
      <c r="C126" s="1" t="s">
        <v>428</v>
      </c>
      <c r="D126" s="4">
        <v>50123</v>
      </c>
      <c r="E126" s="1" t="s">
        <v>446</v>
      </c>
      <c r="F126" s="1" t="s">
        <v>416</v>
      </c>
      <c r="G126" s="1" t="s">
        <v>299</v>
      </c>
      <c r="H126" s="3">
        <v>241</v>
      </c>
      <c r="I126" s="2">
        <v>32.312199999999997</v>
      </c>
      <c r="J126" s="2">
        <v>-100.5303</v>
      </c>
    </row>
    <row r="127" spans="1:10" x14ac:dyDescent="0.25">
      <c r="A127" s="1">
        <v>56372</v>
      </c>
      <c r="B127" s="1" t="s">
        <v>451</v>
      </c>
      <c r="C127" s="1" t="s">
        <v>428</v>
      </c>
      <c r="D127" s="4">
        <v>50123</v>
      </c>
      <c r="E127" s="1" t="s">
        <v>446</v>
      </c>
      <c r="F127" s="1" t="s">
        <v>416</v>
      </c>
      <c r="G127" s="1" t="s">
        <v>299</v>
      </c>
      <c r="H127" s="3">
        <v>80.5</v>
      </c>
      <c r="I127" s="2">
        <v>32.236944000000001</v>
      </c>
      <c r="J127" s="2">
        <v>-100.4833</v>
      </c>
    </row>
    <row r="128" spans="1:10" x14ac:dyDescent="0.25">
      <c r="A128" s="1">
        <v>50109</v>
      </c>
      <c r="B128" s="1" t="s">
        <v>230</v>
      </c>
      <c r="C128" s="1" t="s">
        <v>231</v>
      </c>
      <c r="D128" s="4">
        <v>54700</v>
      </c>
      <c r="E128" s="1" t="s">
        <v>232</v>
      </c>
      <c r="F128" s="1" t="s">
        <v>233</v>
      </c>
      <c r="G128" s="1" t="s">
        <v>31</v>
      </c>
      <c r="H128" s="3">
        <v>265.60000000000002</v>
      </c>
      <c r="I128" s="2">
        <v>33.696800000000003</v>
      </c>
      <c r="J128" s="2">
        <v>-95.557699999999997</v>
      </c>
    </row>
    <row r="129" spans="1:10" x14ac:dyDescent="0.25">
      <c r="A129" s="1">
        <v>56395</v>
      </c>
      <c r="B129" s="1" t="s">
        <v>457</v>
      </c>
      <c r="C129" s="1" t="s">
        <v>458</v>
      </c>
      <c r="D129" s="4">
        <v>54759</v>
      </c>
      <c r="E129" s="1" t="s">
        <v>459</v>
      </c>
      <c r="F129" s="1" t="s">
        <v>460</v>
      </c>
      <c r="G129" s="1" t="s">
        <v>299</v>
      </c>
      <c r="H129" s="3">
        <v>200</v>
      </c>
      <c r="I129" s="2">
        <v>32.625599999999999</v>
      </c>
      <c r="J129" s="2">
        <v>-99.492800000000003</v>
      </c>
    </row>
    <row r="130" spans="1:10" x14ac:dyDescent="0.25">
      <c r="A130" s="1">
        <v>56483</v>
      </c>
      <c r="B130" s="1" t="s">
        <v>469</v>
      </c>
      <c r="C130" s="1" t="s">
        <v>458</v>
      </c>
      <c r="D130" s="4">
        <v>54759</v>
      </c>
      <c r="E130" s="1" t="s">
        <v>459</v>
      </c>
      <c r="F130" s="1" t="s">
        <v>460</v>
      </c>
      <c r="G130" s="1" t="s">
        <v>299</v>
      </c>
      <c r="H130" s="3">
        <v>200</v>
      </c>
      <c r="I130" s="2">
        <v>32.514400000000002</v>
      </c>
      <c r="J130" s="2">
        <v>-99.656400000000005</v>
      </c>
    </row>
    <row r="131" spans="1:10" x14ac:dyDescent="0.25">
      <c r="A131" s="1">
        <v>10154</v>
      </c>
      <c r="B131" s="1" t="s">
        <v>195</v>
      </c>
      <c r="C131" s="1" t="s">
        <v>196</v>
      </c>
      <c r="D131" s="4">
        <v>54769</v>
      </c>
      <c r="E131" s="1" t="s">
        <v>197</v>
      </c>
      <c r="F131" s="1" t="s">
        <v>198</v>
      </c>
      <c r="G131" s="1" t="s">
        <v>31</v>
      </c>
      <c r="H131" s="3">
        <v>141</v>
      </c>
      <c r="I131" s="2">
        <v>29.229299999999999</v>
      </c>
      <c r="J131" s="2">
        <v>-95.1952</v>
      </c>
    </row>
    <row r="132" spans="1:10" x14ac:dyDescent="0.25">
      <c r="A132" s="1">
        <v>298</v>
      </c>
      <c r="B132" s="1" t="s">
        <v>14</v>
      </c>
      <c r="C132" s="1" t="s">
        <v>15</v>
      </c>
      <c r="D132" s="4">
        <v>54888</v>
      </c>
      <c r="E132" s="1" t="s">
        <v>16</v>
      </c>
      <c r="F132" s="1" t="s">
        <v>14</v>
      </c>
      <c r="G132" s="1" t="s">
        <v>13</v>
      </c>
      <c r="H132" s="3">
        <v>1849.8</v>
      </c>
      <c r="I132" s="2">
        <v>31.421900000000001</v>
      </c>
      <c r="J132" s="2">
        <v>-96.252499999999998</v>
      </c>
    </row>
    <row r="133" spans="1:10" x14ac:dyDescent="0.25">
      <c r="A133" s="1">
        <v>3460</v>
      </c>
      <c r="B133" s="1" t="s">
        <v>47</v>
      </c>
      <c r="C133" s="1" t="s">
        <v>15</v>
      </c>
      <c r="D133" s="4">
        <v>54888</v>
      </c>
      <c r="E133" s="1" t="s">
        <v>48</v>
      </c>
      <c r="F133" s="1" t="s">
        <v>49</v>
      </c>
      <c r="G133" s="1" t="s">
        <v>31</v>
      </c>
      <c r="H133" s="3">
        <v>1530</v>
      </c>
      <c r="I133" s="2">
        <v>29.75</v>
      </c>
      <c r="J133" s="2">
        <v>-94.925600000000003</v>
      </c>
    </row>
    <row r="134" spans="1:10" x14ac:dyDescent="0.25">
      <c r="A134" s="1">
        <v>3464</v>
      </c>
      <c r="B134" s="1" t="s">
        <v>50</v>
      </c>
      <c r="C134" s="1" t="s">
        <v>15</v>
      </c>
      <c r="D134" s="4">
        <v>54888</v>
      </c>
      <c r="E134" s="1" t="s">
        <v>51</v>
      </c>
      <c r="F134" s="1" t="s">
        <v>52</v>
      </c>
      <c r="G134" s="1" t="s">
        <v>31</v>
      </c>
      <c r="H134" s="3">
        <v>432</v>
      </c>
      <c r="I134" s="2">
        <v>29.822201</v>
      </c>
      <c r="J134" s="2">
        <v>-95.219429000000005</v>
      </c>
    </row>
    <row r="135" spans="1:10" x14ac:dyDescent="0.25">
      <c r="A135" s="1">
        <v>3469</v>
      </c>
      <c r="B135" s="1" t="s">
        <v>53</v>
      </c>
      <c r="C135" s="1" t="s">
        <v>15</v>
      </c>
      <c r="D135" s="4">
        <v>54888</v>
      </c>
      <c r="E135" s="1" t="s">
        <v>51</v>
      </c>
      <c r="F135" s="1" t="s">
        <v>52</v>
      </c>
      <c r="G135" s="1" t="s">
        <v>31</v>
      </c>
      <c r="H135" s="3">
        <v>1189.9000000000001</v>
      </c>
      <c r="I135" s="2">
        <v>29.941700000000001</v>
      </c>
      <c r="J135" s="2">
        <v>-95.530600000000007</v>
      </c>
    </row>
    <row r="136" spans="1:10" x14ac:dyDescent="0.25">
      <c r="A136" s="1">
        <v>3470</v>
      </c>
      <c r="B136" s="1" t="s">
        <v>54</v>
      </c>
      <c r="C136" s="1" t="s">
        <v>15</v>
      </c>
      <c r="D136" s="4">
        <v>54888</v>
      </c>
      <c r="E136" s="1" t="s">
        <v>55</v>
      </c>
      <c r="F136" s="1" t="s">
        <v>56</v>
      </c>
      <c r="G136" s="1" t="s">
        <v>13</v>
      </c>
      <c r="H136" s="3">
        <v>4008.4</v>
      </c>
      <c r="I136" s="2">
        <v>29.482800000000001</v>
      </c>
      <c r="J136" s="2">
        <v>-95.631100000000004</v>
      </c>
    </row>
    <row r="137" spans="1:10" x14ac:dyDescent="0.25">
      <c r="A137" s="1">
        <v>7325</v>
      </c>
      <c r="B137" s="1" t="s">
        <v>186</v>
      </c>
      <c r="C137" s="1" t="s">
        <v>15</v>
      </c>
      <c r="D137" s="4">
        <v>54888</v>
      </c>
      <c r="E137" s="1" t="s">
        <v>187</v>
      </c>
      <c r="F137" s="1" t="s">
        <v>52</v>
      </c>
      <c r="G137" s="1" t="s">
        <v>31</v>
      </c>
      <c r="H137" s="3">
        <v>176.4</v>
      </c>
      <c r="I137" s="2">
        <v>29.694838000000001</v>
      </c>
      <c r="J137" s="2">
        <v>-95.040621999999999</v>
      </c>
    </row>
    <row r="138" spans="1:10" x14ac:dyDescent="0.25">
      <c r="A138" s="1">
        <v>61362</v>
      </c>
      <c r="B138" s="1" t="s">
        <v>868</v>
      </c>
      <c r="C138" s="1" t="s">
        <v>15</v>
      </c>
      <c r="D138" s="4">
        <v>54888</v>
      </c>
      <c r="E138" s="1" t="s">
        <v>279</v>
      </c>
      <c r="F138" s="1" t="s">
        <v>280</v>
      </c>
      <c r="G138" s="1" t="s">
        <v>820</v>
      </c>
      <c r="H138" s="3">
        <v>2</v>
      </c>
      <c r="I138" s="2">
        <v>32.167574999999999</v>
      </c>
      <c r="J138" s="2">
        <v>-101.47921700000001</v>
      </c>
    </row>
    <row r="139" spans="1:10" x14ac:dyDescent="0.25">
      <c r="A139" s="1">
        <v>56649</v>
      </c>
      <c r="B139" s="1" t="s">
        <v>492</v>
      </c>
      <c r="C139" s="1" t="s">
        <v>493</v>
      </c>
      <c r="D139" s="4">
        <v>55397</v>
      </c>
      <c r="E139" s="1" t="s">
        <v>429</v>
      </c>
      <c r="F139" s="1" t="s">
        <v>416</v>
      </c>
      <c r="G139" s="1" t="s">
        <v>299</v>
      </c>
      <c r="H139" s="3">
        <v>101.2</v>
      </c>
      <c r="I139" s="2">
        <v>32.408099999999997</v>
      </c>
      <c r="J139" s="2">
        <v>-100.12860000000001</v>
      </c>
    </row>
    <row r="140" spans="1:10" x14ac:dyDescent="0.25">
      <c r="A140" s="1">
        <v>56611</v>
      </c>
      <c r="B140" s="1" t="s">
        <v>481</v>
      </c>
      <c r="C140" s="1" t="s">
        <v>482</v>
      </c>
      <c r="D140" s="4">
        <v>55861</v>
      </c>
      <c r="E140" s="1" t="s">
        <v>483</v>
      </c>
      <c r="F140" s="1" t="s">
        <v>484</v>
      </c>
      <c r="G140" s="1" t="s">
        <v>13</v>
      </c>
      <c r="H140" s="3">
        <v>1008</v>
      </c>
      <c r="I140" s="2">
        <v>31.474378000000002</v>
      </c>
      <c r="J140" s="2">
        <v>-96.957149000000001</v>
      </c>
    </row>
    <row r="141" spans="1:10" x14ac:dyDescent="0.25">
      <c r="A141" s="1">
        <v>50815</v>
      </c>
      <c r="B141" s="1" t="s">
        <v>263</v>
      </c>
      <c r="C141" s="1" t="s">
        <v>264</v>
      </c>
      <c r="D141" s="4">
        <v>55879</v>
      </c>
      <c r="E141" s="1" t="s">
        <v>265</v>
      </c>
      <c r="F141" s="1" t="s">
        <v>52</v>
      </c>
      <c r="G141" s="1" t="s">
        <v>31</v>
      </c>
      <c r="H141" s="3">
        <v>643.6</v>
      </c>
      <c r="I141" s="2">
        <v>29.816099999999999</v>
      </c>
      <c r="J141" s="2">
        <v>-95.107730000000004</v>
      </c>
    </row>
    <row r="142" spans="1:10" x14ac:dyDescent="0.25">
      <c r="A142" s="1">
        <v>55172</v>
      </c>
      <c r="B142" s="1" t="s">
        <v>351</v>
      </c>
      <c r="C142" s="1" t="s">
        <v>352</v>
      </c>
      <c r="D142" s="4">
        <v>55899</v>
      </c>
      <c r="E142" s="1" t="s">
        <v>353</v>
      </c>
      <c r="F142" s="1" t="s">
        <v>178</v>
      </c>
      <c r="G142" s="1" t="s">
        <v>31</v>
      </c>
      <c r="H142" s="3">
        <v>807</v>
      </c>
      <c r="I142" s="2">
        <v>31.859400000000001</v>
      </c>
      <c r="J142" s="2">
        <v>-97.358599999999996</v>
      </c>
    </row>
    <row r="143" spans="1:10" x14ac:dyDescent="0.25">
      <c r="A143" s="1">
        <v>3457</v>
      </c>
      <c r="B143" s="1" t="s">
        <v>43</v>
      </c>
      <c r="C143" s="1" t="s">
        <v>44</v>
      </c>
      <c r="D143" s="4">
        <v>55937</v>
      </c>
      <c r="E143" s="1" t="s">
        <v>45</v>
      </c>
      <c r="F143" s="1" t="s">
        <v>46</v>
      </c>
      <c r="G143" s="1" t="s">
        <v>31</v>
      </c>
      <c r="H143" s="3">
        <v>542.79999999999995</v>
      </c>
      <c r="I143" s="2">
        <v>30.435600000000001</v>
      </c>
      <c r="J143" s="2">
        <v>-95.5214</v>
      </c>
    </row>
    <row r="144" spans="1:10" x14ac:dyDescent="0.25">
      <c r="A144" s="1">
        <v>56763</v>
      </c>
      <c r="B144" s="1" t="s">
        <v>508</v>
      </c>
      <c r="C144" s="1" t="s">
        <v>508</v>
      </c>
      <c r="D144" s="4">
        <v>55958</v>
      </c>
      <c r="E144" s="1" t="s">
        <v>506</v>
      </c>
      <c r="F144" s="1" t="s">
        <v>507</v>
      </c>
      <c r="G144" s="1" t="s">
        <v>299</v>
      </c>
      <c r="H144" s="3">
        <v>662.5</v>
      </c>
      <c r="I144" s="2">
        <v>31.951958000000001</v>
      </c>
      <c r="J144" s="2">
        <v>-101.018936</v>
      </c>
    </row>
    <row r="145" spans="1:10" x14ac:dyDescent="0.25">
      <c r="A145" s="1">
        <v>56783</v>
      </c>
      <c r="B145" s="1" t="s">
        <v>523</v>
      </c>
      <c r="C145" s="1" t="s">
        <v>523</v>
      </c>
      <c r="D145" s="4">
        <v>55981</v>
      </c>
      <c r="E145" s="1" t="s">
        <v>524</v>
      </c>
      <c r="F145" s="1" t="s">
        <v>280</v>
      </c>
      <c r="G145" s="1" t="s">
        <v>299</v>
      </c>
      <c r="H145" s="3">
        <v>121.9</v>
      </c>
      <c r="I145" s="2">
        <v>32.140799999999999</v>
      </c>
      <c r="J145" s="2">
        <v>-101.3986</v>
      </c>
    </row>
    <row r="146" spans="1:10" x14ac:dyDescent="0.25">
      <c r="A146" s="1">
        <v>3452</v>
      </c>
      <c r="B146" s="1" t="s">
        <v>37</v>
      </c>
      <c r="C146" s="1" t="s">
        <v>38</v>
      </c>
      <c r="D146" s="4">
        <v>55983</v>
      </c>
      <c r="E146" s="1" t="s">
        <v>39</v>
      </c>
      <c r="F146" s="1" t="s">
        <v>40</v>
      </c>
      <c r="G146" s="1" t="s">
        <v>31</v>
      </c>
      <c r="H146" s="3">
        <v>927.5</v>
      </c>
      <c r="I146" s="2">
        <v>32.835799999999999</v>
      </c>
      <c r="J146" s="2">
        <v>-96.5458</v>
      </c>
    </row>
    <row r="147" spans="1:10" x14ac:dyDescent="0.25">
      <c r="A147" s="1">
        <v>3490</v>
      </c>
      <c r="B147" s="1" t="s">
        <v>61</v>
      </c>
      <c r="C147" s="1" t="s">
        <v>38</v>
      </c>
      <c r="D147" s="4">
        <v>55983</v>
      </c>
      <c r="E147" s="1" t="s">
        <v>61</v>
      </c>
      <c r="F147" s="1" t="s">
        <v>62</v>
      </c>
      <c r="G147" s="1" t="s">
        <v>31</v>
      </c>
      <c r="H147" s="3">
        <v>634.70000000000005</v>
      </c>
      <c r="I147" s="2">
        <v>33.134399999999999</v>
      </c>
      <c r="J147" s="2">
        <v>-98.611699999999999</v>
      </c>
    </row>
    <row r="148" spans="1:10" x14ac:dyDescent="0.25">
      <c r="A148" s="1">
        <v>3492</v>
      </c>
      <c r="B148" s="1" t="s">
        <v>67</v>
      </c>
      <c r="C148" s="1" t="s">
        <v>38</v>
      </c>
      <c r="D148" s="4">
        <v>55983</v>
      </c>
      <c r="E148" s="1" t="s">
        <v>68</v>
      </c>
      <c r="F148" s="1" t="s">
        <v>69</v>
      </c>
      <c r="G148" s="1" t="s">
        <v>31</v>
      </c>
      <c r="H148" s="3">
        <v>536.4</v>
      </c>
      <c r="I148" s="2">
        <v>32.335799999999999</v>
      </c>
      <c r="J148" s="2">
        <v>-100.9156</v>
      </c>
    </row>
    <row r="149" spans="1:10" x14ac:dyDescent="0.25">
      <c r="A149" s="1">
        <v>3494</v>
      </c>
      <c r="B149" s="1" t="s">
        <v>70</v>
      </c>
      <c r="C149" s="1" t="s">
        <v>38</v>
      </c>
      <c r="D149" s="4">
        <v>55983</v>
      </c>
      <c r="E149" s="1" t="s">
        <v>71</v>
      </c>
      <c r="F149" s="1" t="s">
        <v>72</v>
      </c>
      <c r="G149" s="1" t="s">
        <v>31</v>
      </c>
      <c r="H149" s="3">
        <v>447</v>
      </c>
      <c r="I149" s="2">
        <v>31.5839</v>
      </c>
      <c r="J149" s="2">
        <v>-102.9633</v>
      </c>
    </row>
    <row r="150" spans="1:10" x14ac:dyDescent="0.25">
      <c r="A150" s="1">
        <v>3504</v>
      </c>
      <c r="B150" s="1" t="s">
        <v>73</v>
      </c>
      <c r="C150" s="1" t="s">
        <v>38</v>
      </c>
      <c r="D150" s="4">
        <v>55983</v>
      </c>
      <c r="E150" s="1" t="s">
        <v>74</v>
      </c>
      <c r="F150" s="1" t="s">
        <v>75</v>
      </c>
      <c r="G150" s="1" t="s">
        <v>31</v>
      </c>
      <c r="H150" s="3">
        <v>713.4</v>
      </c>
      <c r="I150" s="2">
        <v>31.93985</v>
      </c>
      <c r="J150" s="2">
        <v>-94.989834000000002</v>
      </c>
    </row>
    <row r="151" spans="1:10" x14ac:dyDescent="0.25">
      <c r="A151" s="1">
        <v>3507</v>
      </c>
      <c r="B151" s="1" t="s">
        <v>76</v>
      </c>
      <c r="C151" s="1" t="s">
        <v>38</v>
      </c>
      <c r="D151" s="4">
        <v>55983</v>
      </c>
      <c r="E151" s="1" t="s">
        <v>77</v>
      </c>
      <c r="F151" s="1" t="s">
        <v>78</v>
      </c>
      <c r="G151" s="1" t="s">
        <v>31</v>
      </c>
      <c r="H151" s="3">
        <v>243.3</v>
      </c>
      <c r="I151" s="2">
        <v>32.124518999999999</v>
      </c>
      <c r="J151" s="2">
        <v>-96.101276999999996</v>
      </c>
    </row>
    <row r="152" spans="1:10" x14ac:dyDescent="0.25">
      <c r="A152" s="1">
        <v>6145</v>
      </c>
      <c r="B152" s="1" t="s">
        <v>143</v>
      </c>
      <c r="C152" s="1" t="s">
        <v>38</v>
      </c>
      <c r="D152" s="4">
        <v>55983</v>
      </c>
      <c r="E152" s="1" t="s">
        <v>144</v>
      </c>
      <c r="F152" s="1" t="s">
        <v>145</v>
      </c>
      <c r="G152" s="1" t="s">
        <v>146</v>
      </c>
      <c r="H152" s="3">
        <v>2430</v>
      </c>
      <c r="I152" s="2">
        <v>32.298364999999997</v>
      </c>
      <c r="J152" s="2">
        <v>-97.785515000000004</v>
      </c>
    </row>
    <row r="153" spans="1:10" x14ac:dyDescent="0.25">
      <c r="A153" s="1">
        <v>6146</v>
      </c>
      <c r="B153" s="1" t="s">
        <v>147</v>
      </c>
      <c r="C153" s="1" t="s">
        <v>38</v>
      </c>
      <c r="D153" s="4">
        <v>55983</v>
      </c>
      <c r="E153" s="1" t="s">
        <v>148</v>
      </c>
      <c r="F153" s="1" t="s">
        <v>149</v>
      </c>
      <c r="G153" s="1" t="s">
        <v>13</v>
      </c>
      <c r="H153" s="3">
        <v>2379.6</v>
      </c>
      <c r="I153" s="2">
        <v>32.260599999999997</v>
      </c>
      <c r="J153" s="2">
        <v>-94.570599999999999</v>
      </c>
    </row>
    <row r="154" spans="1:10" x14ac:dyDescent="0.25">
      <c r="A154" s="1">
        <v>6180</v>
      </c>
      <c r="B154" s="1" t="s">
        <v>157</v>
      </c>
      <c r="C154" s="1" t="s">
        <v>38</v>
      </c>
      <c r="D154" s="4">
        <v>55983</v>
      </c>
      <c r="E154" s="1" t="s">
        <v>158</v>
      </c>
      <c r="F154" s="1" t="s">
        <v>159</v>
      </c>
      <c r="G154" s="1" t="s">
        <v>13</v>
      </c>
      <c r="H154" s="3">
        <v>1795.4</v>
      </c>
      <c r="I154" s="2">
        <v>31.180299999999999</v>
      </c>
      <c r="J154" s="2">
        <v>-96.486599999999996</v>
      </c>
    </row>
    <row r="155" spans="1:10" x14ac:dyDescent="0.25">
      <c r="A155" s="1">
        <v>8063</v>
      </c>
      <c r="B155" s="1" t="s">
        <v>192</v>
      </c>
      <c r="C155" s="1" t="s">
        <v>38</v>
      </c>
      <c r="D155" s="4">
        <v>55983</v>
      </c>
      <c r="E155" s="1" t="s">
        <v>193</v>
      </c>
      <c r="F155" s="1" t="s">
        <v>194</v>
      </c>
      <c r="G155" s="1" t="s">
        <v>31</v>
      </c>
      <c r="H155" s="3">
        <v>357.6</v>
      </c>
      <c r="I155" s="2">
        <v>32.403055999999999</v>
      </c>
      <c r="J155" s="2">
        <v>-97.700556000000006</v>
      </c>
    </row>
    <row r="156" spans="1:10" x14ac:dyDescent="0.25">
      <c r="A156" s="1">
        <v>50137</v>
      </c>
      <c r="B156" s="1" t="s">
        <v>241</v>
      </c>
      <c r="C156" s="1" t="s">
        <v>38</v>
      </c>
      <c r="D156" s="4">
        <v>55983</v>
      </c>
      <c r="E156" s="1" t="s">
        <v>242</v>
      </c>
      <c r="F156" s="1" t="s">
        <v>243</v>
      </c>
      <c r="G156" s="1" t="s">
        <v>31</v>
      </c>
      <c r="H156" s="3">
        <v>101.9</v>
      </c>
      <c r="I156" s="2">
        <v>29.2639</v>
      </c>
      <c r="J156" s="2">
        <v>-95.899699999999996</v>
      </c>
    </row>
    <row r="157" spans="1:10" x14ac:dyDescent="0.25">
      <c r="A157" s="1">
        <v>56806</v>
      </c>
      <c r="B157" s="1" t="s">
        <v>528</v>
      </c>
      <c r="C157" s="1" t="s">
        <v>529</v>
      </c>
      <c r="D157" s="4">
        <v>56020</v>
      </c>
      <c r="E157" s="1" t="s">
        <v>530</v>
      </c>
      <c r="F157" s="1" t="s">
        <v>49</v>
      </c>
      <c r="G157" s="1" t="s">
        <v>31</v>
      </c>
      <c r="H157" s="3">
        <v>535.5</v>
      </c>
      <c r="I157" s="2">
        <v>29.751645</v>
      </c>
      <c r="J157" s="2">
        <v>-94.923119999999997</v>
      </c>
    </row>
    <row r="158" spans="1:10" x14ac:dyDescent="0.25">
      <c r="A158" s="1">
        <v>56823</v>
      </c>
      <c r="B158" s="1" t="s">
        <v>531</v>
      </c>
      <c r="C158" s="1" t="s">
        <v>532</v>
      </c>
      <c r="D158" s="4">
        <v>56033</v>
      </c>
      <c r="E158" s="1" t="s">
        <v>533</v>
      </c>
      <c r="F158" s="1" t="s">
        <v>460</v>
      </c>
      <c r="G158" s="1" t="s">
        <v>299</v>
      </c>
      <c r="H158" s="3">
        <v>165.6</v>
      </c>
      <c r="I158" s="2">
        <v>32.768300000000004</v>
      </c>
      <c r="J158" s="2">
        <v>-99.422799999999995</v>
      </c>
    </row>
    <row r="159" spans="1:10" x14ac:dyDescent="0.25">
      <c r="A159" s="1">
        <v>61782</v>
      </c>
      <c r="B159" s="1" t="s">
        <v>903</v>
      </c>
      <c r="C159" s="1" t="s">
        <v>904</v>
      </c>
      <c r="D159" s="4">
        <v>56201</v>
      </c>
      <c r="E159" s="1" t="s">
        <v>905</v>
      </c>
      <c r="F159" s="1" t="s">
        <v>906</v>
      </c>
      <c r="G159" s="1" t="s">
        <v>299</v>
      </c>
      <c r="H159" s="3">
        <v>199.5</v>
      </c>
      <c r="I159" s="2">
        <v>31.048556999999999</v>
      </c>
      <c r="J159" s="2">
        <v>-100.623114</v>
      </c>
    </row>
    <row r="160" spans="1:10" x14ac:dyDescent="0.25">
      <c r="A160" s="1">
        <v>62227</v>
      </c>
      <c r="B160" s="1" t="s">
        <v>938</v>
      </c>
      <c r="C160" s="1" t="s">
        <v>904</v>
      </c>
      <c r="D160" s="4">
        <v>56201</v>
      </c>
      <c r="E160" s="1" t="s">
        <v>755</v>
      </c>
      <c r="F160" s="1" t="s">
        <v>756</v>
      </c>
      <c r="G160" s="1" t="s">
        <v>299</v>
      </c>
      <c r="H160" s="3">
        <v>30.2</v>
      </c>
      <c r="I160" s="2">
        <v>33.578240000000001</v>
      </c>
      <c r="J160" s="2">
        <v>-99.192099999999996</v>
      </c>
    </row>
    <row r="161" spans="1:10" x14ac:dyDescent="0.25">
      <c r="A161" s="1">
        <v>62630</v>
      </c>
      <c r="B161" s="1" t="s">
        <v>963</v>
      </c>
      <c r="C161" s="1" t="s">
        <v>904</v>
      </c>
      <c r="D161" s="4">
        <v>56201</v>
      </c>
      <c r="E161" s="1" t="s">
        <v>952</v>
      </c>
      <c r="F161" s="1" t="s">
        <v>952</v>
      </c>
      <c r="G161" s="1" t="s">
        <v>299</v>
      </c>
      <c r="H161" s="3">
        <v>160.69999999999999</v>
      </c>
      <c r="I161" s="2">
        <v>32.386000000000003</v>
      </c>
      <c r="J161" s="2">
        <v>-102.949</v>
      </c>
    </row>
    <row r="162" spans="1:10" x14ac:dyDescent="0.25">
      <c r="A162" s="1">
        <v>56394</v>
      </c>
      <c r="B162" s="1" t="s">
        <v>453</v>
      </c>
      <c r="C162" s="1" t="s">
        <v>454</v>
      </c>
      <c r="D162" s="4">
        <v>56215</v>
      </c>
      <c r="E162" s="1" t="s">
        <v>455</v>
      </c>
      <c r="F162" s="1" t="s">
        <v>456</v>
      </c>
      <c r="G162" s="1" t="s">
        <v>299</v>
      </c>
      <c r="H162" s="3">
        <v>124.2</v>
      </c>
      <c r="I162" s="2">
        <v>32.039000000000001</v>
      </c>
      <c r="J162" s="2">
        <v>-101.22</v>
      </c>
    </row>
    <row r="163" spans="1:10" x14ac:dyDescent="0.25">
      <c r="A163" s="1">
        <v>56479</v>
      </c>
      <c r="B163" s="1" t="s">
        <v>468</v>
      </c>
      <c r="C163" s="1" t="s">
        <v>454</v>
      </c>
      <c r="D163" s="4">
        <v>56215</v>
      </c>
      <c r="E163" s="1" t="s">
        <v>279</v>
      </c>
      <c r="F163" s="1" t="s">
        <v>456</v>
      </c>
      <c r="G163" s="1" t="s">
        <v>299</v>
      </c>
      <c r="H163" s="3">
        <v>90</v>
      </c>
      <c r="I163" s="2">
        <v>31.991441999999999</v>
      </c>
      <c r="J163" s="2">
        <v>-101.302637</v>
      </c>
    </row>
    <row r="164" spans="1:10" x14ac:dyDescent="0.25">
      <c r="A164" s="1">
        <v>56592</v>
      </c>
      <c r="B164" s="1" t="s">
        <v>476</v>
      </c>
      <c r="C164" s="1" t="s">
        <v>454</v>
      </c>
      <c r="D164" s="4">
        <v>56215</v>
      </c>
      <c r="E164" s="1" t="s">
        <v>446</v>
      </c>
      <c r="F164" s="1" t="s">
        <v>416</v>
      </c>
      <c r="G164" s="1" t="s">
        <v>299</v>
      </c>
      <c r="H164" s="3">
        <v>126.5</v>
      </c>
      <c r="I164" s="2">
        <v>32.398299999999999</v>
      </c>
      <c r="J164" s="2">
        <v>-100.6481</v>
      </c>
    </row>
    <row r="165" spans="1:10" x14ac:dyDescent="0.25">
      <c r="A165" s="1">
        <v>56593</v>
      </c>
      <c r="B165" s="1" t="s">
        <v>477</v>
      </c>
      <c r="C165" s="1" t="s">
        <v>454</v>
      </c>
      <c r="D165" s="4">
        <v>56215</v>
      </c>
      <c r="E165" s="1" t="s">
        <v>446</v>
      </c>
      <c r="F165" s="1" t="s">
        <v>416</v>
      </c>
      <c r="G165" s="1" t="s">
        <v>299</v>
      </c>
      <c r="H165" s="3">
        <v>209</v>
      </c>
      <c r="I165" s="2">
        <v>32.4694</v>
      </c>
      <c r="J165" s="2">
        <v>-100.6664</v>
      </c>
    </row>
    <row r="166" spans="1:10" x14ac:dyDescent="0.25">
      <c r="A166" s="1">
        <v>56920</v>
      </c>
      <c r="B166" s="1" t="s">
        <v>535</v>
      </c>
      <c r="C166" s="1" t="s">
        <v>454</v>
      </c>
      <c r="D166" s="4">
        <v>56215</v>
      </c>
      <c r="E166" s="1" t="s">
        <v>279</v>
      </c>
      <c r="F166" s="1" t="s">
        <v>280</v>
      </c>
      <c r="G166" s="1" t="s">
        <v>299</v>
      </c>
      <c r="H166" s="3">
        <v>142.5</v>
      </c>
      <c r="I166" s="2">
        <v>32.100822999999998</v>
      </c>
      <c r="J166" s="2">
        <v>-101.451385</v>
      </c>
    </row>
    <row r="167" spans="1:10" x14ac:dyDescent="0.25">
      <c r="A167" s="1">
        <v>56921</v>
      </c>
      <c r="B167" s="1" t="s">
        <v>536</v>
      </c>
      <c r="C167" s="1" t="s">
        <v>454</v>
      </c>
      <c r="D167" s="4">
        <v>56215</v>
      </c>
      <c r="E167" s="1" t="s">
        <v>279</v>
      </c>
      <c r="F167" s="1" t="s">
        <v>456</v>
      </c>
      <c r="G167" s="1" t="s">
        <v>299</v>
      </c>
      <c r="H167" s="3">
        <v>115.5</v>
      </c>
      <c r="I167" s="2">
        <v>31.9361</v>
      </c>
      <c r="J167" s="2">
        <v>-101.2983</v>
      </c>
    </row>
    <row r="168" spans="1:10" x14ac:dyDescent="0.25">
      <c r="A168" s="1">
        <v>56979</v>
      </c>
      <c r="B168" s="1" t="s">
        <v>545</v>
      </c>
      <c r="C168" s="1" t="s">
        <v>454</v>
      </c>
      <c r="D168" s="4">
        <v>56215</v>
      </c>
      <c r="E168" s="1" t="s">
        <v>279</v>
      </c>
      <c r="F168" s="1" t="s">
        <v>507</v>
      </c>
      <c r="G168" s="1" t="s">
        <v>299</v>
      </c>
      <c r="H168" s="3">
        <v>199.5</v>
      </c>
      <c r="I168" s="2">
        <v>31.9925</v>
      </c>
      <c r="J168" s="2">
        <v>-101.11669999999999</v>
      </c>
    </row>
    <row r="169" spans="1:10" x14ac:dyDescent="0.25">
      <c r="A169" s="1">
        <v>56981</v>
      </c>
      <c r="B169" s="1" t="s">
        <v>546</v>
      </c>
      <c r="C169" s="1" t="s">
        <v>454</v>
      </c>
      <c r="D169" s="4">
        <v>56215</v>
      </c>
      <c r="E169" s="1" t="s">
        <v>547</v>
      </c>
      <c r="F169" s="1" t="s">
        <v>548</v>
      </c>
      <c r="G169" s="1" t="s">
        <v>299</v>
      </c>
      <c r="H169" s="3">
        <v>258.89999999999998</v>
      </c>
      <c r="I169" s="2">
        <v>32.5886</v>
      </c>
      <c r="J169" s="2">
        <v>-100.6728</v>
      </c>
    </row>
    <row r="170" spans="1:10" x14ac:dyDescent="0.25">
      <c r="A170" s="1">
        <v>56983</v>
      </c>
      <c r="B170" s="1" t="s">
        <v>549</v>
      </c>
      <c r="C170" s="1" t="s">
        <v>454</v>
      </c>
      <c r="D170" s="4">
        <v>56215</v>
      </c>
      <c r="E170" s="1" t="s">
        <v>550</v>
      </c>
      <c r="F170" s="1" t="s">
        <v>324</v>
      </c>
      <c r="G170" s="1" t="s">
        <v>299</v>
      </c>
      <c r="H170" s="3">
        <v>180</v>
      </c>
      <c r="I170" s="2">
        <v>27.938600000000001</v>
      </c>
      <c r="J170" s="2">
        <v>-97.458600000000004</v>
      </c>
    </row>
    <row r="171" spans="1:10" x14ac:dyDescent="0.25">
      <c r="A171" s="1">
        <v>56984</v>
      </c>
      <c r="B171" s="1" t="s">
        <v>551</v>
      </c>
      <c r="C171" s="1" t="s">
        <v>454</v>
      </c>
      <c r="D171" s="4">
        <v>56215</v>
      </c>
      <c r="E171" s="1" t="s">
        <v>446</v>
      </c>
      <c r="F171" s="1" t="s">
        <v>416</v>
      </c>
      <c r="G171" s="1" t="s">
        <v>299</v>
      </c>
      <c r="H171" s="3">
        <v>206.9</v>
      </c>
      <c r="I171" s="2">
        <v>32.496899999999997</v>
      </c>
      <c r="J171" s="2">
        <v>-100.5797</v>
      </c>
    </row>
    <row r="172" spans="1:10" x14ac:dyDescent="0.25">
      <c r="A172" s="1">
        <v>57212</v>
      </c>
      <c r="B172" s="1" t="s">
        <v>570</v>
      </c>
      <c r="C172" s="1" t="s">
        <v>454</v>
      </c>
      <c r="D172" s="4">
        <v>56215</v>
      </c>
      <c r="E172" s="1" t="s">
        <v>550</v>
      </c>
      <c r="F172" s="1" t="s">
        <v>324</v>
      </c>
      <c r="G172" s="1" t="s">
        <v>299</v>
      </c>
      <c r="H172" s="3">
        <v>200.1</v>
      </c>
      <c r="I172" s="2">
        <v>27.995799999999999</v>
      </c>
      <c r="J172" s="2">
        <v>-97.296700000000001</v>
      </c>
    </row>
    <row r="173" spans="1:10" x14ac:dyDescent="0.25">
      <c r="A173" s="1">
        <v>57802</v>
      </c>
      <c r="B173" s="1" t="s">
        <v>600</v>
      </c>
      <c r="C173" s="1" t="s">
        <v>454</v>
      </c>
      <c r="D173" s="4">
        <v>56215</v>
      </c>
      <c r="E173" s="1" t="s">
        <v>601</v>
      </c>
      <c r="F173" s="1" t="s">
        <v>602</v>
      </c>
      <c r="G173" s="1" t="s">
        <v>299</v>
      </c>
      <c r="H173" s="3">
        <v>203</v>
      </c>
      <c r="I173" s="2">
        <v>26.475277999999999</v>
      </c>
      <c r="J173" s="2">
        <v>-97.691111000000006</v>
      </c>
    </row>
    <row r="174" spans="1:10" x14ac:dyDescent="0.25">
      <c r="A174" s="1">
        <v>58000</v>
      </c>
      <c r="B174" s="1" t="s">
        <v>616</v>
      </c>
      <c r="C174" s="1" t="s">
        <v>454</v>
      </c>
      <c r="D174" s="4">
        <v>56215</v>
      </c>
      <c r="E174" s="1" t="s">
        <v>617</v>
      </c>
      <c r="F174" s="1" t="s">
        <v>618</v>
      </c>
      <c r="G174" s="1" t="s">
        <v>299</v>
      </c>
      <c r="H174" s="3">
        <v>99.8</v>
      </c>
      <c r="I174" s="2">
        <v>29.234722000000001</v>
      </c>
      <c r="J174" s="2">
        <v>-100.20916699999999</v>
      </c>
    </row>
    <row r="175" spans="1:10" x14ac:dyDescent="0.25">
      <c r="A175" s="1">
        <v>58596</v>
      </c>
      <c r="B175" s="1" t="s">
        <v>669</v>
      </c>
      <c r="C175" s="1" t="s">
        <v>454</v>
      </c>
      <c r="D175" s="4">
        <v>56215</v>
      </c>
      <c r="E175" s="1" t="s">
        <v>491</v>
      </c>
      <c r="F175" s="1" t="s">
        <v>399</v>
      </c>
      <c r="G175" s="1" t="s">
        <v>299</v>
      </c>
      <c r="H175" s="3">
        <v>211.2</v>
      </c>
      <c r="I175" s="2">
        <v>35.238332999999997</v>
      </c>
      <c r="J175" s="2">
        <v>-101.310833</v>
      </c>
    </row>
    <row r="176" spans="1:10" x14ac:dyDescent="0.25">
      <c r="A176" s="1">
        <v>59063</v>
      </c>
      <c r="B176" s="1" t="s">
        <v>701</v>
      </c>
      <c r="C176" s="1" t="s">
        <v>454</v>
      </c>
      <c r="D176" s="4">
        <v>56215</v>
      </c>
      <c r="E176" s="1" t="s">
        <v>496</v>
      </c>
      <c r="F176" s="1" t="s">
        <v>497</v>
      </c>
      <c r="G176" s="1" t="s">
        <v>299</v>
      </c>
      <c r="H176" s="3">
        <v>201</v>
      </c>
      <c r="I176" s="2">
        <v>26.941666999999999</v>
      </c>
      <c r="J176" s="2">
        <v>-97.642499999999998</v>
      </c>
    </row>
    <row r="177" spans="1:10" x14ac:dyDescent="0.25">
      <c r="A177" s="1">
        <v>59066</v>
      </c>
      <c r="B177" s="1" t="s">
        <v>702</v>
      </c>
      <c r="C177" s="1" t="s">
        <v>454</v>
      </c>
      <c r="D177" s="4">
        <v>56215</v>
      </c>
      <c r="E177" s="1" t="s">
        <v>703</v>
      </c>
      <c r="F177" s="1" t="s">
        <v>602</v>
      </c>
      <c r="G177" s="1" t="s">
        <v>299</v>
      </c>
      <c r="H177" s="3">
        <v>228</v>
      </c>
      <c r="I177" s="2">
        <v>26.522221999999999</v>
      </c>
      <c r="J177" s="2">
        <v>-97.691111000000006</v>
      </c>
    </row>
    <row r="178" spans="1:10" x14ac:dyDescent="0.25">
      <c r="A178" s="1">
        <v>59068</v>
      </c>
      <c r="B178" s="1" t="s">
        <v>704</v>
      </c>
      <c r="C178" s="1" t="s">
        <v>454</v>
      </c>
      <c r="D178" s="4">
        <v>56215</v>
      </c>
      <c r="E178" s="1" t="s">
        <v>705</v>
      </c>
      <c r="F178" s="1" t="s">
        <v>399</v>
      </c>
      <c r="G178" s="1" t="s">
        <v>299</v>
      </c>
      <c r="H178" s="3">
        <v>200</v>
      </c>
      <c r="I178" s="2">
        <v>35.254184000000002</v>
      </c>
      <c r="J178" s="2">
        <v>-101.186622</v>
      </c>
    </row>
    <row r="179" spans="1:10" x14ac:dyDescent="0.25">
      <c r="A179" s="1">
        <v>60902</v>
      </c>
      <c r="B179" s="1" t="s">
        <v>838</v>
      </c>
      <c r="C179" s="1" t="s">
        <v>454</v>
      </c>
      <c r="D179" s="4">
        <v>56215</v>
      </c>
      <c r="E179" s="1" t="s">
        <v>433</v>
      </c>
      <c r="F179" s="1" t="s">
        <v>422</v>
      </c>
      <c r="G179" s="1" t="s">
        <v>299</v>
      </c>
      <c r="H179" s="3">
        <v>253</v>
      </c>
      <c r="I179" s="2">
        <v>32.863768999999998</v>
      </c>
      <c r="J179" s="2">
        <v>-100.975128</v>
      </c>
    </row>
    <row r="180" spans="1:10" x14ac:dyDescent="0.25">
      <c r="A180" s="1">
        <v>62415</v>
      </c>
      <c r="B180" s="1" t="s">
        <v>948</v>
      </c>
      <c r="C180" s="1" t="s">
        <v>454</v>
      </c>
      <c r="D180" s="4">
        <v>56215</v>
      </c>
      <c r="E180" s="1" t="s">
        <v>671</v>
      </c>
      <c r="F180" s="1" t="s">
        <v>949</v>
      </c>
      <c r="G180" s="1" t="s">
        <v>569</v>
      </c>
      <c r="H180" s="3">
        <v>100</v>
      </c>
      <c r="I180" s="2">
        <v>31.430800000000001</v>
      </c>
      <c r="J180" s="2">
        <v>-103.7289</v>
      </c>
    </row>
    <row r="181" spans="1:10" x14ac:dyDescent="0.25">
      <c r="A181" s="1">
        <v>63030</v>
      </c>
      <c r="B181" s="1" t="s">
        <v>972</v>
      </c>
      <c r="C181" s="1" t="s">
        <v>454</v>
      </c>
      <c r="D181" s="4">
        <v>56215</v>
      </c>
      <c r="E181" s="1" t="s">
        <v>463</v>
      </c>
      <c r="F181" s="1" t="s">
        <v>688</v>
      </c>
      <c r="G181" s="1" t="s">
        <v>299</v>
      </c>
      <c r="H181" s="3">
        <v>210.1</v>
      </c>
      <c r="I181" s="2">
        <v>35.200164000000001</v>
      </c>
      <c r="J181" s="2">
        <v>-102.315517</v>
      </c>
    </row>
    <row r="182" spans="1:10" x14ac:dyDescent="0.25">
      <c r="A182" s="1">
        <v>56956</v>
      </c>
      <c r="B182" s="1" t="s">
        <v>537</v>
      </c>
      <c r="C182" s="1" t="s">
        <v>538</v>
      </c>
      <c r="D182" s="4">
        <v>56222</v>
      </c>
      <c r="E182" s="1" t="s">
        <v>539</v>
      </c>
      <c r="F182" s="1" t="s">
        <v>467</v>
      </c>
      <c r="G182" s="1" t="s">
        <v>299</v>
      </c>
      <c r="H182" s="3">
        <v>180</v>
      </c>
      <c r="I182" s="2">
        <v>32.929014000000002</v>
      </c>
      <c r="J182" s="2">
        <v>-101.57861699999999</v>
      </c>
    </row>
    <row r="183" spans="1:10" x14ac:dyDescent="0.25">
      <c r="A183" s="1">
        <v>56961</v>
      </c>
      <c r="B183" s="1" t="s">
        <v>542</v>
      </c>
      <c r="C183" s="1" t="s">
        <v>543</v>
      </c>
      <c r="D183" s="4">
        <v>56272</v>
      </c>
      <c r="E183" s="1" t="s">
        <v>544</v>
      </c>
      <c r="F183" s="1" t="s">
        <v>360</v>
      </c>
      <c r="G183" s="1" t="s">
        <v>299</v>
      </c>
      <c r="H183" s="3">
        <v>188.5</v>
      </c>
      <c r="I183" s="2">
        <v>31.995000000000001</v>
      </c>
      <c r="J183" s="2">
        <v>-102.828333</v>
      </c>
    </row>
    <row r="184" spans="1:10" x14ac:dyDescent="0.25">
      <c r="A184" s="1">
        <v>55187</v>
      </c>
      <c r="B184" s="1" t="s">
        <v>354</v>
      </c>
      <c r="C184" s="1" t="s">
        <v>355</v>
      </c>
      <c r="D184" s="4">
        <v>56380</v>
      </c>
      <c r="E184" s="1" t="s">
        <v>265</v>
      </c>
      <c r="F184" s="1" t="s">
        <v>52</v>
      </c>
      <c r="G184" s="1" t="s">
        <v>31</v>
      </c>
      <c r="H184" s="3">
        <v>918.3</v>
      </c>
      <c r="I184" s="2">
        <v>29.836952</v>
      </c>
      <c r="J184" s="2">
        <v>-95.121744000000007</v>
      </c>
    </row>
    <row r="185" spans="1:10" x14ac:dyDescent="0.25">
      <c r="A185" s="1">
        <v>57153</v>
      </c>
      <c r="B185" s="1" t="s">
        <v>557</v>
      </c>
      <c r="C185" s="1" t="s">
        <v>558</v>
      </c>
      <c r="D185" s="4">
        <v>56506</v>
      </c>
      <c r="E185" s="1" t="s">
        <v>559</v>
      </c>
      <c r="F185" s="1" t="s">
        <v>560</v>
      </c>
      <c r="G185" s="1" t="s">
        <v>299</v>
      </c>
      <c r="H185" s="3">
        <v>150</v>
      </c>
      <c r="I185" s="2">
        <v>31.085435</v>
      </c>
      <c r="J185" s="2">
        <v>-100.67882</v>
      </c>
    </row>
    <row r="186" spans="1:10" x14ac:dyDescent="0.25">
      <c r="A186" s="1">
        <v>56661</v>
      </c>
      <c r="B186" s="1" t="s">
        <v>494</v>
      </c>
      <c r="C186" s="1" t="s">
        <v>495</v>
      </c>
      <c r="D186" s="4">
        <v>56545</v>
      </c>
      <c r="E186" s="1" t="s">
        <v>496</v>
      </c>
      <c r="F186" s="1" t="s">
        <v>497</v>
      </c>
      <c r="G186" s="1" t="s">
        <v>299</v>
      </c>
      <c r="H186" s="3">
        <v>283.2</v>
      </c>
      <c r="I186" s="2">
        <v>27.001100000000001</v>
      </c>
      <c r="J186" s="2">
        <v>-97.599400000000003</v>
      </c>
    </row>
    <row r="187" spans="1:10" x14ac:dyDescent="0.25">
      <c r="A187" s="1">
        <v>58242</v>
      </c>
      <c r="B187" s="1" t="s">
        <v>650</v>
      </c>
      <c r="C187" s="1" t="s">
        <v>495</v>
      </c>
      <c r="D187" s="4">
        <v>56545</v>
      </c>
      <c r="E187" s="1" t="s">
        <v>491</v>
      </c>
      <c r="F187" s="1" t="s">
        <v>399</v>
      </c>
      <c r="G187" s="1" t="s">
        <v>299</v>
      </c>
      <c r="H187" s="3">
        <v>218</v>
      </c>
      <c r="I187" s="2">
        <v>35.427500000000002</v>
      </c>
      <c r="J187" s="2">
        <v>-101.253056</v>
      </c>
    </row>
    <row r="188" spans="1:10" x14ac:dyDescent="0.25">
      <c r="A188" s="1">
        <v>58720</v>
      </c>
      <c r="B188" s="1" t="s">
        <v>680</v>
      </c>
      <c r="C188" s="1" t="s">
        <v>495</v>
      </c>
      <c r="D188" s="4">
        <v>56545</v>
      </c>
      <c r="E188" s="1" t="s">
        <v>491</v>
      </c>
      <c r="F188" s="1" t="s">
        <v>399</v>
      </c>
      <c r="G188" s="1" t="s">
        <v>299</v>
      </c>
      <c r="H188" s="3">
        <v>181.7</v>
      </c>
      <c r="I188" s="2">
        <v>35.442777999999997</v>
      </c>
      <c r="J188" s="2">
        <v>-101.372778</v>
      </c>
    </row>
    <row r="189" spans="1:10" x14ac:dyDescent="0.25">
      <c r="A189" s="1">
        <v>59442</v>
      </c>
      <c r="B189" s="1" t="s">
        <v>740</v>
      </c>
      <c r="C189" s="1" t="s">
        <v>495</v>
      </c>
      <c r="D189" s="4">
        <v>56545</v>
      </c>
      <c r="E189" s="1" t="s">
        <v>741</v>
      </c>
      <c r="F189" s="1" t="s">
        <v>741</v>
      </c>
      <c r="G189" s="1" t="s">
        <v>299</v>
      </c>
      <c r="H189" s="3">
        <v>200.1</v>
      </c>
      <c r="I189" s="2">
        <v>31.822500000000002</v>
      </c>
      <c r="J189" s="2">
        <v>-98.690556000000001</v>
      </c>
    </row>
    <row r="190" spans="1:10" x14ac:dyDescent="0.25">
      <c r="A190" s="1">
        <v>6178</v>
      </c>
      <c r="B190" s="1" t="s">
        <v>150</v>
      </c>
      <c r="C190" s="1" t="s">
        <v>151</v>
      </c>
      <c r="D190" s="4">
        <v>56570</v>
      </c>
      <c r="E190" s="1" t="s">
        <v>152</v>
      </c>
      <c r="F190" s="1" t="s">
        <v>153</v>
      </c>
      <c r="G190" s="1" t="s">
        <v>13</v>
      </c>
      <c r="H190" s="3">
        <v>622.4</v>
      </c>
      <c r="I190" s="2">
        <v>28.712800000000001</v>
      </c>
      <c r="J190" s="2">
        <v>-97.214167000000003</v>
      </c>
    </row>
    <row r="191" spans="1:10" x14ac:dyDescent="0.25">
      <c r="A191" s="1">
        <v>7030</v>
      </c>
      <c r="B191" s="1" t="s">
        <v>182</v>
      </c>
      <c r="C191" s="1" t="s">
        <v>183</v>
      </c>
      <c r="D191" s="4">
        <v>56598</v>
      </c>
      <c r="E191" s="1" t="s">
        <v>184</v>
      </c>
      <c r="F191" s="1" t="s">
        <v>159</v>
      </c>
      <c r="G191" s="1" t="s">
        <v>13</v>
      </c>
      <c r="H191" s="3">
        <v>349.2</v>
      </c>
      <c r="I191" s="2">
        <v>31.091925</v>
      </c>
      <c r="J191" s="2">
        <v>-96.695030000000003</v>
      </c>
    </row>
    <row r="192" spans="1:10" x14ac:dyDescent="0.25">
      <c r="A192" s="1">
        <v>57303</v>
      </c>
      <c r="B192" s="1" t="s">
        <v>573</v>
      </c>
      <c r="C192" s="1" t="s">
        <v>574</v>
      </c>
      <c r="D192" s="4">
        <v>56667</v>
      </c>
      <c r="E192" s="1" t="s">
        <v>575</v>
      </c>
      <c r="F192" s="1" t="s">
        <v>69</v>
      </c>
      <c r="G192" s="1" t="s">
        <v>299</v>
      </c>
      <c r="H192" s="3">
        <v>150</v>
      </c>
      <c r="I192" s="2">
        <v>32.4375</v>
      </c>
      <c r="J192" s="2">
        <v>-100.7444</v>
      </c>
    </row>
    <row r="193" spans="1:10" x14ac:dyDescent="0.25">
      <c r="A193" s="1">
        <v>56350</v>
      </c>
      <c r="B193" s="1" t="s">
        <v>449</v>
      </c>
      <c r="C193" s="1" t="s">
        <v>450</v>
      </c>
      <c r="D193" s="4">
        <v>56765</v>
      </c>
      <c r="E193" s="1" t="s">
        <v>243</v>
      </c>
      <c r="F193" s="1" t="s">
        <v>243</v>
      </c>
      <c r="G193" s="1" t="s">
        <v>31</v>
      </c>
      <c r="H193" s="3">
        <v>580.1</v>
      </c>
      <c r="I193" s="2">
        <v>29.287800000000001</v>
      </c>
      <c r="J193" s="2">
        <v>-96.068299999999994</v>
      </c>
    </row>
    <row r="194" spans="1:10" x14ac:dyDescent="0.25">
      <c r="A194" s="1">
        <v>56349</v>
      </c>
      <c r="B194" s="1" t="s">
        <v>447</v>
      </c>
      <c r="C194" s="1" t="s">
        <v>448</v>
      </c>
      <c r="D194" s="4">
        <v>56766</v>
      </c>
      <c r="E194" s="1" t="s">
        <v>359</v>
      </c>
      <c r="F194" s="1" t="s">
        <v>360</v>
      </c>
      <c r="G194" s="1" t="s">
        <v>31</v>
      </c>
      <c r="H194" s="3">
        <v>550.4</v>
      </c>
      <c r="I194" s="2">
        <v>31.8414</v>
      </c>
      <c r="J194" s="2">
        <v>-102.315</v>
      </c>
    </row>
    <row r="195" spans="1:10" x14ac:dyDescent="0.25">
      <c r="A195" s="1">
        <v>58717</v>
      </c>
      <c r="B195" s="1" t="s">
        <v>678</v>
      </c>
      <c r="C195" s="1" t="s">
        <v>679</v>
      </c>
      <c r="D195" s="4">
        <v>56769</v>
      </c>
      <c r="E195" s="1" t="s">
        <v>617</v>
      </c>
      <c r="F195" s="1" t="s">
        <v>618</v>
      </c>
      <c r="G195" s="1" t="s">
        <v>569</v>
      </c>
      <c r="H195" s="3">
        <v>39.6</v>
      </c>
      <c r="I195" s="2">
        <v>29.328889</v>
      </c>
      <c r="J195" s="2">
        <v>-100.383889</v>
      </c>
    </row>
    <row r="196" spans="1:10" x14ac:dyDescent="0.25">
      <c r="A196" s="1">
        <v>59204</v>
      </c>
      <c r="B196" s="1" t="s">
        <v>712</v>
      </c>
      <c r="C196" s="1" t="s">
        <v>679</v>
      </c>
      <c r="D196" s="4">
        <v>56769</v>
      </c>
      <c r="E196" s="1" t="s">
        <v>119</v>
      </c>
      <c r="F196" s="1" t="s">
        <v>120</v>
      </c>
      <c r="G196" s="1" t="s">
        <v>569</v>
      </c>
      <c r="H196" s="3">
        <v>5.5</v>
      </c>
      <c r="I196" s="2">
        <v>29.479167</v>
      </c>
      <c r="J196" s="2">
        <v>-98.297222000000005</v>
      </c>
    </row>
    <row r="197" spans="1:10" x14ac:dyDescent="0.25">
      <c r="A197" s="1">
        <v>59205</v>
      </c>
      <c r="B197" s="1" t="s">
        <v>713</v>
      </c>
      <c r="C197" s="1" t="s">
        <v>679</v>
      </c>
      <c r="D197" s="4">
        <v>56769</v>
      </c>
      <c r="E197" s="1" t="s">
        <v>714</v>
      </c>
      <c r="F197" s="1" t="s">
        <v>714</v>
      </c>
      <c r="G197" s="1" t="s">
        <v>569</v>
      </c>
      <c r="H197" s="3">
        <v>100</v>
      </c>
      <c r="I197" s="2">
        <v>29.216667000000001</v>
      </c>
      <c r="J197" s="2">
        <v>-99.716110999999998</v>
      </c>
    </row>
    <row r="198" spans="1:10" x14ac:dyDescent="0.25">
      <c r="A198" s="1">
        <v>59207</v>
      </c>
      <c r="B198" s="1" t="s">
        <v>717</v>
      </c>
      <c r="C198" s="1" t="s">
        <v>679</v>
      </c>
      <c r="D198" s="4">
        <v>56769</v>
      </c>
      <c r="E198" s="1" t="s">
        <v>718</v>
      </c>
      <c r="F198" s="1" t="s">
        <v>718</v>
      </c>
      <c r="G198" s="1" t="s">
        <v>569</v>
      </c>
      <c r="H198" s="3">
        <v>100</v>
      </c>
      <c r="I198" s="2">
        <v>33.04</v>
      </c>
      <c r="J198" s="2">
        <v>-99.552499999999995</v>
      </c>
    </row>
    <row r="199" spans="1:10" x14ac:dyDescent="0.25">
      <c r="A199" s="1">
        <v>60581</v>
      </c>
      <c r="B199" s="1" t="s">
        <v>821</v>
      </c>
      <c r="C199" s="1" t="s">
        <v>679</v>
      </c>
      <c r="D199" s="4">
        <v>56769</v>
      </c>
      <c r="E199" s="1" t="s">
        <v>402</v>
      </c>
      <c r="F199" s="1" t="s">
        <v>403</v>
      </c>
      <c r="G199" s="1" t="s">
        <v>569</v>
      </c>
      <c r="H199" s="3">
        <v>150</v>
      </c>
      <c r="I199" s="2">
        <v>31.241807999999999</v>
      </c>
      <c r="J199" s="2">
        <v>-102.29027000000001</v>
      </c>
    </row>
    <row r="200" spans="1:10" x14ac:dyDescent="0.25">
      <c r="A200" s="1">
        <v>57617</v>
      </c>
      <c r="B200" s="1" t="s">
        <v>590</v>
      </c>
      <c r="C200" s="1" t="s">
        <v>590</v>
      </c>
      <c r="D200" s="4">
        <v>56946</v>
      </c>
      <c r="E200" s="1" t="s">
        <v>591</v>
      </c>
      <c r="F200" s="1" t="s">
        <v>286</v>
      </c>
      <c r="G200" s="1" t="s">
        <v>299</v>
      </c>
      <c r="H200" s="3">
        <v>250</v>
      </c>
      <c r="I200" s="2">
        <v>26.465555999999999</v>
      </c>
      <c r="J200" s="2">
        <v>-98.411111000000005</v>
      </c>
    </row>
    <row r="201" spans="1:10" x14ac:dyDescent="0.25">
      <c r="A201" s="1">
        <v>55153</v>
      </c>
      <c r="B201" s="1" t="s">
        <v>344</v>
      </c>
      <c r="C201" s="1" t="s">
        <v>345</v>
      </c>
      <c r="D201" s="4">
        <v>57045</v>
      </c>
      <c r="E201" s="1" t="s">
        <v>346</v>
      </c>
      <c r="F201" s="1" t="s">
        <v>96</v>
      </c>
      <c r="G201" s="1" t="s">
        <v>31</v>
      </c>
      <c r="H201" s="3">
        <v>1088.2</v>
      </c>
      <c r="I201" s="2">
        <v>29.624400000000001</v>
      </c>
      <c r="J201" s="2">
        <v>-98.141900000000007</v>
      </c>
    </row>
    <row r="202" spans="1:10" x14ac:dyDescent="0.25">
      <c r="A202" s="1">
        <v>57751</v>
      </c>
      <c r="B202" s="1" t="s">
        <v>595</v>
      </c>
      <c r="C202" s="1" t="s">
        <v>596</v>
      </c>
      <c r="D202" s="4">
        <v>57063</v>
      </c>
      <c r="E202" s="1" t="s">
        <v>597</v>
      </c>
      <c r="F202" s="1" t="s">
        <v>86</v>
      </c>
      <c r="G202" s="1" t="s">
        <v>299</v>
      </c>
      <c r="H202" s="3">
        <v>200</v>
      </c>
      <c r="I202" s="2">
        <v>26.330719999999999</v>
      </c>
      <c r="J202" s="2">
        <v>-97.585700000000003</v>
      </c>
    </row>
    <row r="203" spans="1:10" x14ac:dyDescent="0.25">
      <c r="A203" s="1">
        <v>57752</v>
      </c>
      <c r="B203" s="1" t="s">
        <v>598</v>
      </c>
      <c r="C203" s="1" t="s">
        <v>599</v>
      </c>
      <c r="D203" s="4">
        <v>57064</v>
      </c>
      <c r="E203" s="1" t="s">
        <v>597</v>
      </c>
      <c r="F203" s="1" t="s">
        <v>86</v>
      </c>
      <c r="G203" s="1" t="s">
        <v>299</v>
      </c>
      <c r="H203" s="3">
        <v>201.6</v>
      </c>
      <c r="I203" s="2">
        <v>26.34892</v>
      </c>
      <c r="J203" s="2">
        <v>-97.666799999999995</v>
      </c>
    </row>
    <row r="204" spans="1:10" x14ac:dyDescent="0.25">
      <c r="A204" s="1">
        <v>57973</v>
      </c>
      <c r="B204" s="1" t="s">
        <v>607</v>
      </c>
      <c r="C204" s="1" t="s">
        <v>608</v>
      </c>
      <c r="D204" s="4">
        <v>57170</v>
      </c>
      <c r="E204" s="1" t="s">
        <v>609</v>
      </c>
      <c r="F204" s="1" t="s">
        <v>464</v>
      </c>
      <c r="G204" s="1" t="s">
        <v>299</v>
      </c>
      <c r="H204" s="3">
        <v>161</v>
      </c>
      <c r="I204" s="2">
        <v>35.237499999999997</v>
      </c>
      <c r="J204" s="2">
        <v>-102.203056</v>
      </c>
    </row>
    <row r="205" spans="1:10" x14ac:dyDescent="0.25">
      <c r="A205" s="1">
        <v>57974</v>
      </c>
      <c r="B205" s="1" t="s">
        <v>610</v>
      </c>
      <c r="C205" s="1" t="s">
        <v>608</v>
      </c>
      <c r="D205" s="4">
        <v>57170</v>
      </c>
      <c r="E205" s="1" t="s">
        <v>611</v>
      </c>
      <c r="F205" s="1" t="s">
        <v>611</v>
      </c>
      <c r="G205" s="1" t="s">
        <v>299</v>
      </c>
      <c r="H205" s="3">
        <v>150</v>
      </c>
      <c r="I205" s="2">
        <v>33.493056000000003</v>
      </c>
      <c r="J205" s="2">
        <v>-98.581943999999993</v>
      </c>
    </row>
    <row r="206" spans="1:10" x14ac:dyDescent="0.25">
      <c r="A206" s="1">
        <v>58772</v>
      </c>
      <c r="B206" s="1" t="s">
        <v>683</v>
      </c>
      <c r="C206" s="1" t="s">
        <v>608</v>
      </c>
      <c r="D206" s="4">
        <v>57170</v>
      </c>
      <c r="E206" s="1" t="s">
        <v>684</v>
      </c>
      <c r="F206" s="1" t="s">
        <v>685</v>
      </c>
      <c r="G206" s="1" t="s">
        <v>299</v>
      </c>
      <c r="H206" s="3">
        <v>200</v>
      </c>
      <c r="I206" s="2">
        <v>34.311110999999997</v>
      </c>
      <c r="J206" s="2">
        <v>-101.25111099999999</v>
      </c>
    </row>
    <row r="207" spans="1:10" x14ac:dyDescent="0.25">
      <c r="A207" s="1">
        <v>58773</v>
      </c>
      <c r="B207" s="1" t="s">
        <v>686</v>
      </c>
      <c r="C207" s="1" t="s">
        <v>608</v>
      </c>
      <c r="D207" s="4">
        <v>57170</v>
      </c>
      <c r="E207" s="1" t="s">
        <v>687</v>
      </c>
      <c r="F207" s="1" t="s">
        <v>688</v>
      </c>
      <c r="G207" s="1" t="s">
        <v>299</v>
      </c>
      <c r="H207" s="3">
        <v>200</v>
      </c>
      <c r="I207" s="2">
        <v>34.748055999999998</v>
      </c>
      <c r="J207" s="2">
        <v>-102.17444399999999</v>
      </c>
    </row>
    <row r="208" spans="1:10" x14ac:dyDescent="0.25">
      <c r="A208" s="1">
        <v>58774</v>
      </c>
      <c r="B208" s="1" t="s">
        <v>689</v>
      </c>
      <c r="C208" s="1" t="s">
        <v>608</v>
      </c>
      <c r="D208" s="4">
        <v>57170</v>
      </c>
      <c r="E208" s="1" t="s">
        <v>690</v>
      </c>
      <c r="F208" s="1" t="s">
        <v>464</v>
      </c>
      <c r="G208" s="1" t="s">
        <v>299</v>
      </c>
      <c r="H208" s="3">
        <v>161</v>
      </c>
      <c r="I208" s="2">
        <v>35.276944</v>
      </c>
      <c r="J208" s="2">
        <v>-102.682778</v>
      </c>
    </row>
    <row r="209" spans="1:10" x14ac:dyDescent="0.25">
      <c r="A209" s="1">
        <v>58775</v>
      </c>
      <c r="B209" s="1" t="s">
        <v>691</v>
      </c>
      <c r="C209" s="1" t="s">
        <v>608</v>
      </c>
      <c r="D209" s="4">
        <v>57170</v>
      </c>
      <c r="E209" s="1" t="s">
        <v>690</v>
      </c>
      <c r="F209" s="1" t="s">
        <v>464</v>
      </c>
      <c r="G209" s="1" t="s">
        <v>299</v>
      </c>
      <c r="H209" s="3">
        <v>194</v>
      </c>
      <c r="I209" s="2">
        <v>35.295000000000002</v>
      </c>
      <c r="J209" s="2">
        <v>-102.72111099999999</v>
      </c>
    </row>
    <row r="210" spans="1:10" x14ac:dyDescent="0.25">
      <c r="A210" s="1">
        <v>59238</v>
      </c>
      <c r="B210" s="1" t="s">
        <v>719</v>
      </c>
      <c r="C210" s="1" t="s">
        <v>608</v>
      </c>
      <c r="D210" s="4">
        <v>57170</v>
      </c>
      <c r="E210" s="1" t="s">
        <v>611</v>
      </c>
      <c r="F210" s="1" t="s">
        <v>611</v>
      </c>
      <c r="G210" s="1" t="s">
        <v>299</v>
      </c>
      <c r="H210" s="3">
        <v>67.599999999999994</v>
      </c>
      <c r="I210" s="2">
        <v>33.495277999999999</v>
      </c>
      <c r="J210" s="2">
        <v>-98.5</v>
      </c>
    </row>
    <row r="211" spans="1:10" x14ac:dyDescent="0.25">
      <c r="A211" s="1">
        <v>57983</v>
      </c>
      <c r="B211" s="1" t="s">
        <v>615</v>
      </c>
      <c r="C211" s="1" t="s">
        <v>615</v>
      </c>
      <c r="D211" s="4">
        <v>57355</v>
      </c>
      <c r="E211" s="1" t="s">
        <v>539</v>
      </c>
      <c r="F211" s="1" t="s">
        <v>467</v>
      </c>
      <c r="G211" s="1" t="s">
        <v>299</v>
      </c>
      <c r="H211" s="3">
        <v>376</v>
      </c>
      <c r="I211" s="2">
        <v>32.926389</v>
      </c>
      <c r="J211" s="2">
        <v>-101.647778</v>
      </c>
    </row>
    <row r="212" spans="1:10" x14ac:dyDescent="0.25">
      <c r="A212" s="1">
        <v>58001</v>
      </c>
      <c r="B212" s="1" t="s">
        <v>619</v>
      </c>
      <c r="C212" s="1" t="s">
        <v>620</v>
      </c>
      <c r="D212" s="4">
        <v>57377</v>
      </c>
      <c r="E212" s="1" t="s">
        <v>621</v>
      </c>
      <c r="F212" s="1" t="s">
        <v>622</v>
      </c>
      <c r="G212" s="1" t="s">
        <v>31</v>
      </c>
      <c r="H212" s="3">
        <v>1606.4</v>
      </c>
      <c r="I212" s="2">
        <v>31.055833</v>
      </c>
      <c r="J212" s="2">
        <v>-97.317222000000001</v>
      </c>
    </row>
    <row r="213" spans="1:10" x14ac:dyDescent="0.25">
      <c r="A213" s="1">
        <v>58005</v>
      </c>
      <c r="B213" s="1" t="s">
        <v>623</v>
      </c>
      <c r="C213" s="1" t="s">
        <v>624</v>
      </c>
      <c r="D213" s="4">
        <v>57379</v>
      </c>
      <c r="E213" s="1" t="s">
        <v>625</v>
      </c>
      <c r="F213" s="1" t="s">
        <v>181</v>
      </c>
      <c r="G213" s="1" t="s">
        <v>31</v>
      </c>
      <c r="H213" s="3">
        <v>803.2</v>
      </c>
      <c r="I213" s="2">
        <v>33.582572999999996</v>
      </c>
      <c r="J213" s="2">
        <v>-96.617892999999995</v>
      </c>
    </row>
    <row r="214" spans="1:10" x14ac:dyDescent="0.25">
      <c r="A214" s="1">
        <v>58080</v>
      </c>
      <c r="B214" s="1" t="s">
        <v>643</v>
      </c>
      <c r="C214" s="1" t="s">
        <v>644</v>
      </c>
      <c r="D214" s="4">
        <v>57460</v>
      </c>
      <c r="E214" s="1" t="s">
        <v>645</v>
      </c>
      <c r="F214" s="1" t="s">
        <v>646</v>
      </c>
      <c r="G214" s="1" t="s">
        <v>299</v>
      </c>
      <c r="H214" s="3">
        <v>112.5</v>
      </c>
      <c r="I214" s="2">
        <v>33.733006000000003</v>
      </c>
      <c r="J214" s="2">
        <v>-97.428405999999995</v>
      </c>
    </row>
    <row r="215" spans="1:10" x14ac:dyDescent="0.25">
      <c r="A215" s="1">
        <v>56648</v>
      </c>
      <c r="B215" s="1" t="s">
        <v>489</v>
      </c>
      <c r="C215" s="1" t="s">
        <v>490</v>
      </c>
      <c r="D215" s="4">
        <v>58353</v>
      </c>
      <c r="E215" s="1" t="s">
        <v>491</v>
      </c>
      <c r="F215" s="1" t="s">
        <v>399</v>
      </c>
      <c r="G215" s="1" t="s">
        <v>299</v>
      </c>
      <c r="H215" s="3">
        <v>79.5</v>
      </c>
      <c r="I215" s="2">
        <v>35.3919</v>
      </c>
      <c r="J215" s="2">
        <v>-101.53</v>
      </c>
    </row>
    <row r="216" spans="1:10" x14ac:dyDescent="0.25">
      <c r="A216" s="1">
        <v>58363</v>
      </c>
      <c r="B216" s="1" t="s">
        <v>654</v>
      </c>
      <c r="C216" s="1" t="s">
        <v>490</v>
      </c>
      <c r="D216" s="4">
        <v>58353</v>
      </c>
      <c r="E216" s="1" t="s">
        <v>491</v>
      </c>
      <c r="F216" s="1" t="s">
        <v>399</v>
      </c>
      <c r="G216" s="1" t="s">
        <v>299</v>
      </c>
      <c r="H216" s="3">
        <v>79.599999999999994</v>
      </c>
      <c r="I216" s="2">
        <v>35.386037999999999</v>
      </c>
      <c r="J216" s="2">
        <v>-101.57857199999999</v>
      </c>
    </row>
    <row r="217" spans="1:10" x14ac:dyDescent="0.25">
      <c r="A217" s="1">
        <v>58372</v>
      </c>
      <c r="B217" s="1" t="s">
        <v>655</v>
      </c>
      <c r="C217" s="1" t="s">
        <v>655</v>
      </c>
      <c r="D217" s="4">
        <v>58360</v>
      </c>
      <c r="E217" s="1" t="s">
        <v>656</v>
      </c>
      <c r="F217" s="1" t="s">
        <v>12</v>
      </c>
      <c r="G217" s="1" t="s">
        <v>299</v>
      </c>
      <c r="H217" s="3">
        <v>135.4</v>
      </c>
      <c r="I217" s="2">
        <v>34.29</v>
      </c>
      <c r="J217" s="2">
        <v>-99.364722</v>
      </c>
    </row>
    <row r="218" spans="1:10" x14ac:dyDescent="0.25">
      <c r="A218" s="1">
        <v>58378</v>
      </c>
      <c r="B218" s="1" t="s">
        <v>657</v>
      </c>
      <c r="C218" s="1" t="s">
        <v>658</v>
      </c>
      <c r="D218" s="4">
        <v>58365</v>
      </c>
      <c r="E218" s="1" t="s">
        <v>55</v>
      </c>
      <c r="F218" s="1" t="s">
        <v>56</v>
      </c>
      <c r="G218" s="1" t="s">
        <v>31</v>
      </c>
      <c r="H218" s="3">
        <v>102.7</v>
      </c>
      <c r="I218" s="2">
        <v>29.475277999999999</v>
      </c>
      <c r="J218" s="2">
        <v>-95.634167000000005</v>
      </c>
    </row>
    <row r="219" spans="1:10" x14ac:dyDescent="0.25">
      <c r="A219" s="1">
        <v>59034</v>
      </c>
      <c r="B219" s="1" t="s">
        <v>697</v>
      </c>
      <c r="C219" s="1" t="s">
        <v>698</v>
      </c>
      <c r="D219" s="4">
        <v>58872</v>
      </c>
      <c r="E219" s="1" t="s">
        <v>699</v>
      </c>
      <c r="F219" s="1" t="s">
        <v>700</v>
      </c>
      <c r="G219" s="1" t="s">
        <v>299</v>
      </c>
      <c r="H219" s="3">
        <v>204</v>
      </c>
      <c r="I219" s="2">
        <v>33.509721999999996</v>
      </c>
      <c r="J219" s="2">
        <v>-98.360833</v>
      </c>
    </row>
    <row r="220" spans="1:10" x14ac:dyDescent="0.25">
      <c r="A220" s="1">
        <v>59118</v>
      </c>
      <c r="B220" s="1" t="s">
        <v>706</v>
      </c>
      <c r="C220" s="1" t="s">
        <v>706</v>
      </c>
      <c r="D220" s="4">
        <v>58939</v>
      </c>
      <c r="E220" s="1" t="s">
        <v>707</v>
      </c>
      <c r="F220" s="1" t="s">
        <v>86</v>
      </c>
      <c r="G220" s="1" t="s">
        <v>299</v>
      </c>
      <c r="H220" s="3">
        <v>165</v>
      </c>
      <c r="I220" s="2">
        <v>26.195277999999998</v>
      </c>
      <c r="J220" s="2">
        <v>-97.466110999999998</v>
      </c>
    </row>
    <row r="221" spans="1:10" x14ac:dyDescent="0.25">
      <c r="A221" s="1">
        <v>59193</v>
      </c>
      <c r="B221" s="1" t="s">
        <v>710</v>
      </c>
      <c r="C221" s="1" t="s">
        <v>711</v>
      </c>
      <c r="D221" s="4">
        <v>58998</v>
      </c>
      <c r="E221" s="1" t="s">
        <v>33</v>
      </c>
      <c r="F221" s="1" t="s">
        <v>34</v>
      </c>
      <c r="G221" s="1" t="s">
        <v>299</v>
      </c>
      <c r="H221" s="3">
        <v>236</v>
      </c>
      <c r="I221" s="2">
        <v>27.592500000000001</v>
      </c>
      <c r="J221" s="2">
        <v>-97.500833</v>
      </c>
    </row>
    <row r="222" spans="1:10" x14ac:dyDescent="0.25">
      <c r="A222" s="1">
        <v>57981</v>
      </c>
      <c r="B222" s="1" t="s">
        <v>612</v>
      </c>
      <c r="C222" s="1" t="s">
        <v>613</v>
      </c>
      <c r="D222" s="4">
        <v>59050</v>
      </c>
      <c r="E222" s="1" t="s">
        <v>614</v>
      </c>
      <c r="F222" s="1" t="s">
        <v>563</v>
      </c>
      <c r="G222" s="1" t="s">
        <v>299</v>
      </c>
      <c r="H222" s="3">
        <v>150</v>
      </c>
      <c r="I222" s="2">
        <v>33.205801000000001</v>
      </c>
      <c r="J222" s="2">
        <v>-98.365069000000005</v>
      </c>
    </row>
    <row r="223" spans="1:10" x14ac:dyDescent="0.25">
      <c r="A223" s="1">
        <v>59320</v>
      </c>
      <c r="B223" s="1" t="s">
        <v>724</v>
      </c>
      <c r="C223" s="1" t="s">
        <v>725</v>
      </c>
      <c r="D223" s="4">
        <v>59119</v>
      </c>
      <c r="E223" s="1" t="s">
        <v>726</v>
      </c>
      <c r="F223" s="1" t="s">
        <v>174</v>
      </c>
      <c r="G223" s="1" t="s">
        <v>299</v>
      </c>
      <c r="H223" s="3">
        <v>200</v>
      </c>
      <c r="I223" s="2">
        <v>26.388611000000001</v>
      </c>
      <c r="J223" s="2">
        <v>-98.806111000000001</v>
      </c>
    </row>
    <row r="224" spans="1:10" x14ac:dyDescent="0.25">
      <c r="A224" s="1">
        <v>59321</v>
      </c>
      <c r="B224" s="1" t="s">
        <v>727</v>
      </c>
      <c r="C224" s="1" t="s">
        <v>728</v>
      </c>
      <c r="D224" s="4">
        <v>59120</v>
      </c>
      <c r="E224" s="1" t="s">
        <v>726</v>
      </c>
      <c r="F224" s="1" t="s">
        <v>174</v>
      </c>
      <c r="G224" s="1" t="s">
        <v>299</v>
      </c>
      <c r="H224" s="3">
        <v>200</v>
      </c>
      <c r="I224" s="2">
        <v>26.380555999999999</v>
      </c>
      <c r="J224" s="2">
        <v>-98.818332999999996</v>
      </c>
    </row>
    <row r="225" spans="1:10" x14ac:dyDescent="0.25">
      <c r="A225" s="1">
        <v>59943</v>
      </c>
      <c r="B225" s="1" t="s">
        <v>767</v>
      </c>
      <c r="C225" s="1" t="s">
        <v>768</v>
      </c>
      <c r="D225" s="4">
        <v>59139</v>
      </c>
      <c r="E225" s="1" t="s">
        <v>769</v>
      </c>
      <c r="F225" s="1" t="s">
        <v>456</v>
      </c>
      <c r="G225" s="1" t="s">
        <v>299</v>
      </c>
      <c r="H225" s="3">
        <v>207.2</v>
      </c>
      <c r="I225" s="2">
        <v>31.74325</v>
      </c>
      <c r="J225" s="2">
        <v>-101.493407</v>
      </c>
    </row>
    <row r="226" spans="1:10" x14ac:dyDescent="0.25">
      <c r="A226" s="1">
        <v>59384</v>
      </c>
      <c r="B226" s="1" t="s">
        <v>735</v>
      </c>
      <c r="C226" s="1" t="s">
        <v>736</v>
      </c>
      <c r="D226" s="4">
        <v>59155</v>
      </c>
      <c r="E226" s="1" t="s">
        <v>500</v>
      </c>
      <c r="F226" s="1" t="s">
        <v>501</v>
      </c>
      <c r="G226" s="1" t="s">
        <v>299</v>
      </c>
      <c r="H226" s="3">
        <v>200</v>
      </c>
      <c r="I226" s="2">
        <v>34.080556000000001</v>
      </c>
      <c r="J226" s="2">
        <v>-101.323611</v>
      </c>
    </row>
    <row r="227" spans="1:10" x14ac:dyDescent="0.25">
      <c r="A227" s="1">
        <v>59206</v>
      </c>
      <c r="B227" s="1" t="s">
        <v>715</v>
      </c>
      <c r="C227" s="1" t="s">
        <v>716</v>
      </c>
      <c r="D227" s="4">
        <v>59359</v>
      </c>
      <c r="E227" s="1" t="s">
        <v>522</v>
      </c>
      <c r="F227" s="1" t="s">
        <v>306</v>
      </c>
      <c r="G227" s="1" t="s">
        <v>569</v>
      </c>
      <c r="H227" s="3">
        <v>105</v>
      </c>
      <c r="I227" s="2">
        <v>30.993055999999999</v>
      </c>
      <c r="J227" s="2">
        <v>-102.270833</v>
      </c>
    </row>
    <row r="228" spans="1:10" x14ac:dyDescent="0.25">
      <c r="A228" s="1">
        <v>60682</v>
      </c>
      <c r="B228" s="1" t="s">
        <v>826</v>
      </c>
      <c r="C228" s="1" t="s">
        <v>716</v>
      </c>
      <c r="D228" s="4">
        <v>59359</v>
      </c>
      <c r="E228" s="1" t="s">
        <v>522</v>
      </c>
      <c r="F228" s="1" t="s">
        <v>306</v>
      </c>
      <c r="G228" s="1" t="s">
        <v>569</v>
      </c>
      <c r="H228" s="3">
        <v>50</v>
      </c>
      <c r="I228" s="2">
        <v>30.987839999999998</v>
      </c>
      <c r="J228" s="2">
        <v>-102.26831</v>
      </c>
    </row>
    <row r="229" spans="1:10" x14ac:dyDescent="0.25">
      <c r="A229" s="1">
        <v>60987</v>
      </c>
      <c r="B229" s="1" t="s">
        <v>842</v>
      </c>
      <c r="C229" s="1" t="s">
        <v>716</v>
      </c>
      <c r="D229" s="4">
        <v>59359</v>
      </c>
      <c r="E229" s="1" t="s">
        <v>843</v>
      </c>
      <c r="F229" s="1" t="s">
        <v>844</v>
      </c>
      <c r="G229" s="1" t="s">
        <v>299</v>
      </c>
      <c r="H229" s="3">
        <v>300</v>
      </c>
      <c r="I229" s="2">
        <v>31.181377000000001</v>
      </c>
      <c r="J229" s="2">
        <v>-101.318787</v>
      </c>
    </row>
    <row r="230" spans="1:10" x14ac:dyDescent="0.25">
      <c r="A230" s="1">
        <v>59732</v>
      </c>
      <c r="B230" s="1" t="s">
        <v>753</v>
      </c>
      <c r="C230" s="1" t="s">
        <v>754</v>
      </c>
      <c r="D230" s="4">
        <v>59501</v>
      </c>
      <c r="E230" s="1" t="s">
        <v>755</v>
      </c>
      <c r="F230" s="1" t="s">
        <v>756</v>
      </c>
      <c r="G230" s="1" t="s">
        <v>299</v>
      </c>
      <c r="H230" s="3">
        <v>150</v>
      </c>
      <c r="I230" s="2">
        <v>33.628222000000001</v>
      </c>
      <c r="J230" s="2">
        <v>-99.411169000000001</v>
      </c>
    </row>
    <row r="231" spans="1:10" x14ac:dyDescent="0.25">
      <c r="A231" s="1">
        <v>59733</v>
      </c>
      <c r="B231" s="1" t="s">
        <v>757</v>
      </c>
      <c r="C231" s="1" t="s">
        <v>758</v>
      </c>
      <c r="D231" s="4">
        <v>59502</v>
      </c>
      <c r="E231" s="1" t="s">
        <v>755</v>
      </c>
      <c r="F231" s="1" t="s">
        <v>759</v>
      </c>
      <c r="G231" s="1" t="s">
        <v>299</v>
      </c>
      <c r="H231" s="3">
        <v>150</v>
      </c>
      <c r="I231" s="2">
        <v>33.645963999999999</v>
      </c>
      <c r="J231" s="2">
        <v>-99.532944000000001</v>
      </c>
    </row>
    <row r="232" spans="1:10" x14ac:dyDescent="0.25">
      <c r="A232" s="1">
        <v>59734</v>
      </c>
      <c r="B232" s="1" t="s">
        <v>760</v>
      </c>
      <c r="C232" s="1" t="s">
        <v>761</v>
      </c>
      <c r="D232" s="4">
        <v>59503</v>
      </c>
      <c r="E232" s="1" t="s">
        <v>684</v>
      </c>
      <c r="F232" s="1" t="s">
        <v>685</v>
      </c>
      <c r="G232" s="1" t="s">
        <v>299</v>
      </c>
      <c r="H232" s="3">
        <v>150</v>
      </c>
      <c r="I232" s="2">
        <v>34.432267000000003</v>
      </c>
      <c r="J232" s="2">
        <v>-101.237233</v>
      </c>
    </row>
    <row r="233" spans="1:10" x14ac:dyDescent="0.25">
      <c r="A233" s="1">
        <v>60044</v>
      </c>
      <c r="B233" s="1" t="s">
        <v>774</v>
      </c>
      <c r="C233" s="1" t="s">
        <v>775</v>
      </c>
      <c r="D233" s="4">
        <v>59777</v>
      </c>
      <c r="E233" s="1" t="s">
        <v>580</v>
      </c>
      <c r="F233" s="1" t="s">
        <v>306</v>
      </c>
      <c r="G233" s="1" t="s">
        <v>569</v>
      </c>
      <c r="H233" s="3">
        <v>202</v>
      </c>
      <c r="I233" s="2">
        <v>30.575520000000001</v>
      </c>
      <c r="J233" s="2">
        <v>-102.551292</v>
      </c>
    </row>
    <row r="234" spans="1:10" x14ac:dyDescent="0.25">
      <c r="A234" s="1">
        <v>60059</v>
      </c>
      <c r="B234" s="1" t="s">
        <v>776</v>
      </c>
      <c r="C234" s="1" t="s">
        <v>777</v>
      </c>
      <c r="D234" s="4">
        <v>59792</v>
      </c>
      <c r="E234" s="1" t="s">
        <v>726</v>
      </c>
      <c r="F234" s="1" t="s">
        <v>174</v>
      </c>
      <c r="G234" s="1" t="s">
        <v>299</v>
      </c>
      <c r="H234" s="3">
        <v>110</v>
      </c>
      <c r="I234" s="2">
        <v>26.411688999999999</v>
      </c>
      <c r="J234" s="2">
        <v>-98.571554000000006</v>
      </c>
    </row>
    <row r="235" spans="1:10" x14ac:dyDescent="0.25">
      <c r="A235" s="1">
        <v>59621</v>
      </c>
      <c r="B235" s="1" t="s">
        <v>742</v>
      </c>
      <c r="C235" s="1" t="s">
        <v>743</v>
      </c>
      <c r="D235" s="4">
        <v>59871</v>
      </c>
      <c r="E235" s="1" t="s">
        <v>687</v>
      </c>
      <c r="F235" s="1" t="s">
        <v>688</v>
      </c>
      <c r="G235" s="1" t="s">
        <v>299</v>
      </c>
      <c r="H235" s="3">
        <v>299.7</v>
      </c>
      <c r="I235" s="2">
        <v>34.72</v>
      </c>
      <c r="J235" s="2">
        <v>-102.253333</v>
      </c>
    </row>
    <row r="236" spans="1:10" x14ac:dyDescent="0.25">
      <c r="A236" s="1">
        <v>52120</v>
      </c>
      <c r="B236" s="1" t="s">
        <v>272</v>
      </c>
      <c r="C236" s="1" t="s">
        <v>273</v>
      </c>
      <c r="D236" s="4">
        <v>59875</v>
      </c>
      <c r="E236" s="1" t="s">
        <v>274</v>
      </c>
      <c r="F236" s="1" t="s">
        <v>198</v>
      </c>
      <c r="G236" s="1" t="s">
        <v>31</v>
      </c>
      <c r="H236" s="3">
        <v>678.1</v>
      </c>
      <c r="I236" s="2">
        <v>28.991288999999998</v>
      </c>
      <c r="J236" s="2">
        <v>-95.407481000000004</v>
      </c>
    </row>
    <row r="237" spans="1:10" x14ac:dyDescent="0.25">
      <c r="A237" s="1">
        <v>60104</v>
      </c>
      <c r="B237" s="1" t="s">
        <v>780</v>
      </c>
      <c r="C237" s="1" t="s">
        <v>780</v>
      </c>
      <c r="D237" s="4">
        <v>59882</v>
      </c>
      <c r="E237" s="1" t="s">
        <v>781</v>
      </c>
      <c r="F237" s="1" t="s">
        <v>30</v>
      </c>
      <c r="G237" s="1" t="s">
        <v>299</v>
      </c>
      <c r="H237" s="3">
        <v>249.7</v>
      </c>
      <c r="I237" s="2">
        <v>27.32</v>
      </c>
      <c r="J237" s="2">
        <v>-99</v>
      </c>
    </row>
    <row r="238" spans="1:10" x14ac:dyDescent="0.25">
      <c r="A238" s="1">
        <v>56432</v>
      </c>
      <c r="B238" s="1" t="s">
        <v>461</v>
      </c>
      <c r="C238" s="1" t="s">
        <v>462</v>
      </c>
      <c r="D238" s="4">
        <v>59883</v>
      </c>
      <c r="E238" s="1" t="s">
        <v>463</v>
      </c>
      <c r="F238" s="1" t="s">
        <v>464</v>
      </c>
      <c r="G238" s="1" t="s">
        <v>299</v>
      </c>
      <c r="H238" s="3">
        <v>161</v>
      </c>
      <c r="I238" s="2">
        <v>35.291944000000001</v>
      </c>
      <c r="J238" s="2">
        <v>-102.303056</v>
      </c>
    </row>
    <row r="239" spans="1:10" x14ac:dyDescent="0.25">
      <c r="A239" s="1">
        <v>56754</v>
      </c>
      <c r="B239" s="1" t="s">
        <v>505</v>
      </c>
      <c r="C239" s="1" t="s">
        <v>462</v>
      </c>
      <c r="D239" s="4">
        <v>59883</v>
      </c>
      <c r="E239" s="1" t="s">
        <v>506</v>
      </c>
      <c r="F239" s="1" t="s">
        <v>507</v>
      </c>
      <c r="G239" s="1" t="s">
        <v>299</v>
      </c>
      <c r="H239" s="3">
        <v>149.6</v>
      </c>
      <c r="I239" s="2">
        <v>31.951944000000001</v>
      </c>
      <c r="J239" s="2">
        <v>-100.791389</v>
      </c>
    </row>
    <row r="240" spans="1:10" x14ac:dyDescent="0.25">
      <c r="A240" s="1">
        <v>57260</v>
      </c>
      <c r="B240" s="1" t="s">
        <v>571</v>
      </c>
      <c r="C240" s="1" t="s">
        <v>462</v>
      </c>
      <c r="D240" s="4">
        <v>59883</v>
      </c>
      <c r="E240" s="1" t="s">
        <v>572</v>
      </c>
      <c r="F240" s="1" t="s">
        <v>30</v>
      </c>
      <c r="G240" s="1" t="s">
        <v>299</v>
      </c>
      <c r="H240" s="3">
        <v>150</v>
      </c>
      <c r="I240" s="2">
        <v>27.576111000000001</v>
      </c>
      <c r="J240" s="2">
        <v>-98.905277999999996</v>
      </c>
    </row>
    <row r="241" spans="1:10" x14ac:dyDescent="0.25">
      <c r="A241" s="1">
        <v>59332</v>
      </c>
      <c r="B241" s="1" t="s">
        <v>729</v>
      </c>
      <c r="C241" s="1" t="s">
        <v>730</v>
      </c>
      <c r="D241" s="4">
        <v>59900</v>
      </c>
      <c r="E241" s="1" t="s">
        <v>731</v>
      </c>
      <c r="F241" s="1" t="s">
        <v>732</v>
      </c>
      <c r="G241" s="1" t="s">
        <v>299</v>
      </c>
      <c r="H241" s="3">
        <v>211.2</v>
      </c>
      <c r="I241" s="2">
        <v>32.700000000000003</v>
      </c>
      <c r="J241" s="2">
        <v>-101.741111</v>
      </c>
    </row>
    <row r="242" spans="1:10" x14ac:dyDescent="0.25">
      <c r="A242" s="1">
        <v>60217</v>
      </c>
      <c r="B242" s="1" t="s">
        <v>788</v>
      </c>
      <c r="C242" s="1" t="s">
        <v>789</v>
      </c>
      <c r="D242" s="4">
        <v>59999</v>
      </c>
      <c r="E242" s="1" t="s">
        <v>790</v>
      </c>
      <c r="F242" s="1" t="s">
        <v>791</v>
      </c>
      <c r="G242" s="1" t="s">
        <v>299</v>
      </c>
      <c r="H242" s="3">
        <v>149.30000000000001</v>
      </c>
      <c r="I242" s="2">
        <v>29.727530000000002</v>
      </c>
      <c r="J242" s="2">
        <v>-100.79431</v>
      </c>
    </row>
    <row r="243" spans="1:10" x14ac:dyDescent="0.25">
      <c r="A243" s="1">
        <v>59245</v>
      </c>
      <c r="B243" s="1" t="s">
        <v>421</v>
      </c>
      <c r="C243" s="1" t="s">
        <v>723</v>
      </c>
      <c r="D243" s="4">
        <v>60042</v>
      </c>
      <c r="E243" s="1" t="s">
        <v>421</v>
      </c>
      <c r="F243" s="1" t="s">
        <v>422</v>
      </c>
      <c r="G243" s="1" t="s">
        <v>299</v>
      </c>
      <c r="H243" s="3">
        <v>155.4</v>
      </c>
      <c r="I243" s="2">
        <v>32.931944000000001</v>
      </c>
      <c r="J243" s="2">
        <v>-101.14361100000001</v>
      </c>
    </row>
    <row r="244" spans="1:10" x14ac:dyDescent="0.25">
      <c r="A244" s="1">
        <v>60264</v>
      </c>
      <c r="B244" s="1" t="s">
        <v>792</v>
      </c>
      <c r="C244" s="1" t="s">
        <v>793</v>
      </c>
      <c r="D244" s="4">
        <v>60048</v>
      </c>
      <c r="E244" s="1" t="s">
        <v>792</v>
      </c>
      <c r="F244" s="1" t="s">
        <v>250</v>
      </c>
      <c r="G244" s="1" t="s">
        <v>31</v>
      </c>
      <c r="H244" s="3">
        <v>427.2</v>
      </c>
      <c r="I244" s="2">
        <v>29.492329999999999</v>
      </c>
      <c r="J244" s="2">
        <v>-94.984830000000002</v>
      </c>
    </row>
    <row r="245" spans="1:10" x14ac:dyDescent="0.25">
      <c r="A245" s="1">
        <v>60338</v>
      </c>
      <c r="B245" s="1" t="s">
        <v>794</v>
      </c>
      <c r="C245" s="1" t="s">
        <v>795</v>
      </c>
      <c r="D245" s="4">
        <v>60128</v>
      </c>
      <c r="E245" s="1" t="s">
        <v>10</v>
      </c>
      <c r="F245" s="1" t="s">
        <v>12</v>
      </c>
      <c r="G245" s="1" t="s">
        <v>299</v>
      </c>
      <c r="H245" s="3">
        <v>230</v>
      </c>
      <c r="I245" s="2">
        <v>34.102943000000003</v>
      </c>
      <c r="J245" s="2">
        <v>-99.118746000000002</v>
      </c>
    </row>
    <row r="246" spans="1:10" x14ac:dyDescent="0.25">
      <c r="A246" s="1">
        <v>60339</v>
      </c>
      <c r="B246" s="1" t="s">
        <v>796</v>
      </c>
      <c r="C246" s="1" t="s">
        <v>797</v>
      </c>
      <c r="D246" s="4">
        <v>60129</v>
      </c>
      <c r="E246" s="1" t="s">
        <v>798</v>
      </c>
      <c r="F246" s="1" t="s">
        <v>718</v>
      </c>
      <c r="G246" s="1" t="s">
        <v>299</v>
      </c>
      <c r="H246" s="3">
        <v>230</v>
      </c>
      <c r="I246" s="2">
        <v>33.35</v>
      </c>
      <c r="J246" s="2">
        <v>-99.54</v>
      </c>
    </row>
    <row r="247" spans="1:10" x14ac:dyDescent="0.25">
      <c r="A247" s="1">
        <v>60366</v>
      </c>
      <c r="B247" s="1" t="s">
        <v>799</v>
      </c>
      <c r="C247" s="1" t="s">
        <v>800</v>
      </c>
      <c r="D247" s="4">
        <v>60155</v>
      </c>
      <c r="E247" s="1" t="s">
        <v>500</v>
      </c>
      <c r="F247" s="1" t="s">
        <v>501</v>
      </c>
      <c r="G247" s="1" t="s">
        <v>299</v>
      </c>
      <c r="H247" s="3">
        <v>151.19999999999999</v>
      </c>
      <c r="I247" s="2">
        <v>34.060333</v>
      </c>
      <c r="J247" s="2">
        <v>-101.187628</v>
      </c>
    </row>
    <row r="248" spans="1:10" x14ac:dyDescent="0.25">
      <c r="A248" s="1">
        <v>60468</v>
      </c>
      <c r="B248" s="1" t="s">
        <v>812</v>
      </c>
      <c r="C248" s="1" t="s">
        <v>813</v>
      </c>
      <c r="D248" s="4">
        <v>60252</v>
      </c>
      <c r="E248" s="1" t="s">
        <v>51</v>
      </c>
      <c r="F248" s="1" t="s">
        <v>52</v>
      </c>
      <c r="G248" s="1" t="s">
        <v>31</v>
      </c>
      <c r="H248" s="3">
        <v>121.5</v>
      </c>
      <c r="I248" s="2">
        <v>29.647266999999999</v>
      </c>
      <c r="J248" s="2">
        <v>-95.451515999999998</v>
      </c>
    </row>
    <row r="249" spans="1:10" x14ac:dyDescent="0.25">
      <c r="A249" s="1">
        <v>60645</v>
      </c>
      <c r="B249" s="1" t="s">
        <v>822</v>
      </c>
      <c r="C249" s="1" t="s">
        <v>822</v>
      </c>
      <c r="D249" s="4">
        <v>60384</v>
      </c>
      <c r="E249" s="1" t="s">
        <v>823</v>
      </c>
      <c r="F249" s="1" t="s">
        <v>30</v>
      </c>
      <c r="G249" s="1" t="s">
        <v>299</v>
      </c>
      <c r="H249" s="3">
        <v>200</v>
      </c>
      <c r="I249" s="2">
        <v>27.44</v>
      </c>
      <c r="J249" s="2">
        <v>-98.91</v>
      </c>
    </row>
    <row r="250" spans="1:10" x14ac:dyDescent="0.25">
      <c r="A250" s="1">
        <v>60743</v>
      </c>
      <c r="B250" s="1" t="s">
        <v>828</v>
      </c>
      <c r="C250" s="1" t="s">
        <v>828</v>
      </c>
      <c r="D250" s="4">
        <v>60443</v>
      </c>
      <c r="E250" s="1" t="s">
        <v>829</v>
      </c>
      <c r="F250" s="1" t="s">
        <v>830</v>
      </c>
      <c r="G250" s="1" t="s">
        <v>299</v>
      </c>
      <c r="H250" s="3">
        <v>160</v>
      </c>
      <c r="I250" s="2">
        <v>31.360330999999999</v>
      </c>
      <c r="J250" s="2">
        <v>-99.551355999999998</v>
      </c>
    </row>
    <row r="251" spans="1:10" x14ac:dyDescent="0.25">
      <c r="A251" s="1">
        <v>58681</v>
      </c>
      <c r="B251" s="1" t="s">
        <v>672</v>
      </c>
      <c r="C251" s="1" t="s">
        <v>673</v>
      </c>
      <c r="D251" s="4">
        <v>60453</v>
      </c>
      <c r="E251" s="1" t="s">
        <v>491</v>
      </c>
      <c r="F251" s="1" t="s">
        <v>399</v>
      </c>
      <c r="G251" s="1" t="s">
        <v>299</v>
      </c>
      <c r="H251" s="3">
        <v>150</v>
      </c>
      <c r="I251" s="2">
        <v>35.205278</v>
      </c>
      <c r="J251" s="2">
        <v>-101.434167</v>
      </c>
    </row>
    <row r="252" spans="1:10" x14ac:dyDescent="0.25">
      <c r="A252" s="1">
        <v>60087</v>
      </c>
      <c r="B252" s="1" t="s">
        <v>778</v>
      </c>
      <c r="C252" s="1" t="s">
        <v>673</v>
      </c>
      <c r="D252" s="4">
        <v>60453</v>
      </c>
      <c r="E252" s="1" t="s">
        <v>779</v>
      </c>
      <c r="F252" s="1" t="s">
        <v>501</v>
      </c>
      <c r="G252" s="1" t="s">
        <v>299</v>
      </c>
      <c r="H252" s="3">
        <v>300</v>
      </c>
      <c r="I252" s="2">
        <v>34.196961999999999</v>
      </c>
      <c r="J252" s="2">
        <v>-101.381494</v>
      </c>
    </row>
    <row r="253" spans="1:10" x14ac:dyDescent="0.25">
      <c r="A253" s="1">
        <v>55097</v>
      </c>
      <c r="B253" s="1" t="s">
        <v>329</v>
      </c>
      <c r="C253" s="1" t="s">
        <v>330</v>
      </c>
      <c r="D253" s="4">
        <v>60477</v>
      </c>
      <c r="E253" s="1" t="s">
        <v>232</v>
      </c>
      <c r="F253" s="1" t="s">
        <v>233</v>
      </c>
      <c r="G253" s="1" t="s">
        <v>31</v>
      </c>
      <c r="H253" s="3">
        <v>1112.5999999999999</v>
      </c>
      <c r="I253" s="2">
        <v>33.630800000000001</v>
      </c>
      <c r="J253" s="2">
        <v>-95.59</v>
      </c>
    </row>
    <row r="254" spans="1:10" x14ac:dyDescent="0.25">
      <c r="A254" s="1">
        <v>55215</v>
      </c>
      <c r="B254" s="1" t="s">
        <v>358</v>
      </c>
      <c r="C254" s="1" t="s">
        <v>330</v>
      </c>
      <c r="D254" s="4">
        <v>60477</v>
      </c>
      <c r="E254" s="1" t="s">
        <v>359</v>
      </c>
      <c r="F254" s="1" t="s">
        <v>360</v>
      </c>
      <c r="G254" s="1" t="s">
        <v>31</v>
      </c>
      <c r="H254" s="3">
        <v>1152.8</v>
      </c>
      <c r="I254" s="2">
        <v>31.840299999999999</v>
      </c>
      <c r="J254" s="2">
        <v>-102.32640000000001</v>
      </c>
    </row>
    <row r="255" spans="1:10" x14ac:dyDescent="0.25">
      <c r="A255" s="1">
        <v>55480</v>
      </c>
      <c r="B255" s="1" t="s">
        <v>389</v>
      </c>
      <c r="C255" s="1" t="s">
        <v>330</v>
      </c>
      <c r="D255" s="4">
        <v>60477</v>
      </c>
      <c r="E255" s="1" t="s">
        <v>390</v>
      </c>
      <c r="F255" s="1" t="s">
        <v>391</v>
      </c>
      <c r="G255" s="1" t="s">
        <v>31</v>
      </c>
      <c r="H255" s="3">
        <v>1894.2</v>
      </c>
      <c r="I255" s="2">
        <v>32.756300000000003</v>
      </c>
      <c r="J255" s="2">
        <v>-96.491600000000005</v>
      </c>
    </row>
    <row r="256" spans="1:10" x14ac:dyDescent="0.25">
      <c r="A256" s="1">
        <v>60901</v>
      </c>
      <c r="B256" s="1" t="s">
        <v>836</v>
      </c>
      <c r="C256" s="1" t="s">
        <v>837</v>
      </c>
      <c r="D256" s="4">
        <v>60542</v>
      </c>
      <c r="E256" s="1" t="s">
        <v>798</v>
      </c>
      <c r="F256" s="1" t="s">
        <v>718</v>
      </c>
      <c r="G256" s="1" t="s">
        <v>299</v>
      </c>
      <c r="H256" s="3">
        <v>250</v>
      </c>
      <c r="I256" s="2">
        <v>33.345365999999999</v>
      </c>
      <c r="J256" s="2">
        <v>-99.624257</v>
      </c>
    </row>
    <row r="257" spans="1:10" x14ac:dyDescent="0.25">
      <c r="A257" s="1">
        <v>60983</v>
      </c>
      <c r="B257" s="1" t="s">
        <v>839</v>
      </c>
      <c r="C257" s="1" t="s">
        <v>840</v>
      </c>
      <c r="D257" s="4">
        <v>60617</v>
      </c>
      <c r="E257" s="1" t="s">
        <v>841</v>
      </c>
      <c r="F257" s="1" t="s">
        <v>512</v>
      </c>
      <c r="G257" s="1" t="s">
        <v>299</v>
      </c>
      <c r="H257" s="3">
        <v>100.5</v>
      </c>
      <c r="I257" s="2">
        <v>32.371305999999997</v>
      </c>
      <c r="J257" s="2">
        <v>-98.377388999999994</v>
      </c>
    </row>
    <row r="258" spans="1:10" x14ac:dyDescent="0.25">
      <c r="A258" s="1">
        <v>3443</v>
      </c>
      <c r="B258" s="1" t="s">
        <v>35</v>
      </c>
      <c r="C258" s="1" t="s">
        <v>36</v>
      </c>
      <c r="D258" s="4">
        <v>60638</v>
      </c>
      <c r="E258" s="1" t="s">
        <v>35</v>
      </c>
      <c r="F258" s="1" t="s">
        <v>35</v>
      </c>
      <c r="G258" s="1" t="s">
        <v>31</v>
      </c>
      <c r="H258" s="3">
        <v>376.9</v>
      </c>
      <c r="I258" s="2">
        <v>28.7883</v>
      </c>
      <c r="J258" s="2">
        <v>-97.01</v>
      </c>
    </row>
    <row r="259" spans="1:10" x14ac:dyDescent="0.25">
      <c r="A259" s="1">
        <v>61212</v>
      </c>
      <c r="B259" s="1" t="s">
        <v>856</v>
      </c>
      <c r="C259" s="1" t="s">
        <v>857</v>
      </c>
      <c r="D259" s="4">
        <v>60844</v>
      </c>
      <c r="E259" s="1" t="s">
        <v>858</v>
      </c>
      <c r="F259" s="1" t="s">
        <v>653</v>
      </c>
      <c r="G259" s="1" t="s">
        <v>299</v>
      </c>
      <c r="H259" s="3">
        <v>200</v>
      </c>
      <c r="I259" s="2">
        <v>31.684511000000001</v>
      </c>
      <c r="J259" s="2">
        <v>-98.603358</v>
      </c>
    </row>
    <row r="260" spans="1:10" x14ac:dyDescent="0.25">
      <c r="A260" s="1">
        <v>61402</v>
      </c>
      <c r="B260" s="1" t="s">
        <v>874</v>
      </c>
      <c r="C260" s="1" t="s">
        <v>875</v>
      </c>
      <c r="D260" s="4">
        <v>61037</v>
      </c>
      <c r="E260" s="1" t="s">
        <v>876</v>
      </c>
      <c r="F260" s="1" t="s">
        <v>877</v>
      </c>
      <c r="G260" s="1" t="s">
        <v>299</v>
      </c>
      <c r="H260" s="3">
        <v>352.8</v>
      </c>
      <c r="I260" s="2">
        <v>33.915315</v>
      </c>
      <c r="J260" s="2">
        <v>-99.740278000000004</v>
      </c>
    </row>
    <row r="261" spans="1:10" x14ac:dyDescent="0.25">
      <c r="A261" s="1">
        <v>61417</v>
      </c>
      <c r="B261" s="1" t="s">
        <v>882</v>
      </c>
      <c r="C261" s="1" t="s">
        <v>883</v>
      </c>
      <c r="D261" s="4">
        <v>61054</v>
      </c>
      <c r="E261" s="1" t="s">
        <v>421</v>
      </c>
      <c r="F261" s="1" t="s">
        <v>467</v>
      </c>
      <c r="G261" s="1" t="s">
        <v>299</v>
      </c>
      <c r="H261" s="3">
        <v>158</v>
      </c>
      <c r="I261" s="2">
        <v>32.875073</v>
      </c>
      <c r="J261" s="2">
        <v>-101.208955</v>
      </c>
    </row>
    <row r="262" spans="1:10" x14ac:dyDescent="0.25">
      <c r="A262" s="1">
        <v>61370</v>
      </c>
      <c r="B262" s="1" t="s">
        <v>871</v>
      </c>
      <c r="C262" s="1" t="s">
        <v>872</v>
      </c>
      <c r="D262" s="4">
        <v>61060</v>
      </c>
      <c r="E262" s="1" t="s">
        <v>873</v>
      </c>
      <c r="F262" s="1" t="s">
        <v>178</v>
      </c>
      <c r="G262" s="1" t="s">
        <v>569</v>
      </c>
      <c r="H262" s="3">
        <v>5</v>
      </c>
      <c r="I262" s="2">
        <v>32.078679999999999</v>
      </c>
      <c r="J262" s="2">
        <v>-97.768463999999994</v>
      </c>
    </row>
    <row r="263" spans="1:10" x14ac:dyDescent="0.25">
      <c r="A263" s="1">
        <v>61409</v>
      </c>
      <c r="B263" s="1" t="s">
        <v>878</v>
      </c>
      <c r="C263" s="1" t="s">
        <v>872</v>
      </c>
      <c r="D263" s="4">
        <v>61060</v>
      </c>
      <c r="E263" s="1" t="s">
        <v>625</v>
      </c>
      <c r="F263" s="1" t="s">
        <v>181</v>
      </c>
      <c r="G263" s="1" t="s">
        <v>569</v>
      </c>
      <c r="H263" s="3">
        <v>5.3</v>
      </c>
      <c r="I263" s="2">
        <v>33.614435999999998</v>
      </c>
      <c r="J263" s="2">
        <v>-96.690448000000004</v>
      </c>
    </row>
    <row r="264" spans="1:10" x14ac:dyDescent="0.25">
      <c r="A264" s="1">
        <v>61410</v>
      </c>
      <c r="B264" s="1" t="s">
        <v>879</v>
      </c>
      <c r="C264" s="1" t="s">
        <v>872</v>
      </c>
      <c r="D264" s="4">
        <v>61060</v>
      </c>
      <c r="E264" s="1" t="s">
        <v>880</v>
      </c>
      <c r="F264" s="1" t="s">
        <v>181</v>
      </c>
      <c r="G264" s="1" t="s">
        <v>569</v>
      </c>
      <c r="H264" s="3">
        <v>5</v>
      </c>
      <c r="I264" s="2">
        <v>33.616526</v>
      </c>
      <c r="J264" s="2">
        <v>-96.868720999999994</v>
      </c>
    </row>
    <row r="265" spans="1:10" x14ac:dyDescent="0.25">
      <c r="A265" s="1">
        <v>61411</v>
      </c>
      <c r="B265" s="1" t="s">
        <v>881</v>
      </c>
      <c r="C265" s="1" t="s">
        <v>872</v>
      </c>
      <c r="D265" s="4">
        <v>61060</v>
      </c>
      <c r="E265" s="1" t="s">
        <v>880</v>
      </c>
      <c r="F265" s="1" t="s">
        <v>181</v>
      </c>
      <c r="G265" s="1" t="s">
        <v>569</v>
      </c>
      <c r="H265" s="3">
        <v>5</v>
      </c>
      <c r="I265" s="2">
        <v>33.624853000000002</v>
      </c>
      <c r="J265" s="2">
        <v>-96.867474000000001</v>
      </c>
    </row>
    <row r="266" spans="1:10" x14ac:dyDescent="0.25">
      <c r="A266" s="1">
        <v>61513</v>
      </c>
      <c r="B266" s="1" t="s">
        <v>886</v>
      </c>
      <c r="C266" s="1" t="s">
        <v>872</v>
      </c>
      <c r="D266" s="4">
        <v>61060</v>
      </c>
      <c r="E266" s="1" t="s">
        <v>887</v>
      </c>
      <c r="F266" s="1" t="s">
        <v>14</v>
      </c>
      <c r="G266" s="1" t="s">
        <v>569</v>
      </c>
      <c r="H266" s="3">
        <v>5.3</v>
      </c>
      <c r="I266" s="2">
        <v>31.286739000000001</v>
      </c>
      <c r="J266" s="2">
        <v>-96.877205000000004</v>
      </c>
    </row>
    <row r="267" spans="1:10" x14ac:dyDescent="0.25">
      <c r="A267" s="1">
        <v>61514</v>
      </c>
      <c r="B267" s="1" t="s">
        <v>888</v>
      </c>
      <c r="C267" s="1" t="s">
        <v>872</v>
      </c>
      <c r="D267" s="4">
        <v>61060</v>
      </c>
      <c r="E267" s="1" t="s">
        <v>889</v>
      </c>
      <c r="F267" s="1" t="s">
        <v>646</v>
      </c>
      <c r="G267" s="1" t="s">
        <v>569</v>
      </c>
      <c r="H267" s="3">
        <v>5.2</v>
      </c>
      <c r="I267" s="2">
        <v>33.656072000000002</v>
      </c>
      <c r="J267" s="2">
        <v>-97.148568999999995</v>
      </c>
    </row>
    <row r="268" spans="1:10" x14ac:dyDescent="0.25">
      <c r="A268" s="1">
        <v>61524</v>
      </c>
      <c r="B268" s="1" t="s">
        <v>890</v>
      </c>
      <c r="C268" s="1" t="s">
        <v>872</v>
      </c>
      <c r="D268" s="4">
        <v>61060</v>
      </c>
      <c r="E268" s="1" t="s">
        <v>891</v>
      </c>
      <c r="F268" s="1" t="s">
        <v>152</v>
      </c>
      <c r="G268" s="1" t="s">
        <v>569</v>
      </c>
      <c r="H268" s="3">
        <v>10</v>
      </c>
      <c r="I268" s="2">
        <v>33.498185999999997</v>
      </c>
      <c r="J268" s="2">
        <v>-96.378894000000003</v>
      </c>
    </row>
    <row r="269" spans="1:10" x14ac:dyDescent="0.25">
      <c r="A269" s="1">
        <v>61532</v>
      </c>
      <c r="B269" s="1" t="s">
        <v>892</v>
      </c>
      <c r="C269" s="1" t="s">
        <v>872</v>
      </c>
      <c r="D269" s="4">
        <v>61060</v>
      </c>
      <c r="E269" s="1" t="s">
        <v>134</v>
      </c>
      <c r="F269" s="1" t="s">
        <v>135</v>
      </c>
      <c r="G269" s="1" t="s">
        <v>569</v>
      </c>
      <c r="H269" s="3">
        <v>10</v>
      </c>
      <c r="I269" s="2">
        <v>33.161140000000003</v>
      </c>
      <c r="J269" s="2">
        <v>-96.239739</v>
      </c>
    </row>
    <row r="270" spans="1:10" x14ac:dyDescent="0.25">
      <c r="A270" s="1">
        <v>61625</v>
      </c>
      <c r="B270" s="1" t="s">
        <v>893</v>
      </c>
      <c r="C270" s="1" t="s">
        <v>872</v>
      </c>
      <c r="D270" s="4">
        <v>61060</v>
      </c>
      <c r="E270" s="1" t="s">
        <v>625</v>
      </c>
      <c r="F270" s="1" t="s">
        <v>181</v>
      </c>
      <c r="G270" s="1" t="s">
        <v>569</v>
      </c>
      <c r="H270" s="3">
        <v>5</v>
      </c>
      <c r="I270" s="2">
        <v>33.619</v>
      </c>
      <c r="J270" s="2">
        <v>-96.626999999999995</v>
      </c>
    </row>
    <row r="271" spans="1:10" x14ac:dyDescent="0.25">
      <c r="A271" s="1">
        <v>61810</v>
      </c>
      <c r="B271" s="1" t="s">
        <v>907</v>
      </c>
      <c r="C271" s="1" t="s">
        <v>872</v>
      </c>
      <c r="D271" s="4">
        <v>61060</v>
      </c>
      <c r="E271" s="1" t="s">
        <v>908</v>
      </c>
      <c r="F271" s="1" t="s">
        <v>233</v>
      </c>
      <c r="G271" s="1" t="s">
        <v>569</v>
      </c>
      <c r="H271" s="3">
        <v>10</v>
      </c>
      <c r="I271" s="2">
        <v>33.632910000000003</v>
      </c>
      <c r="J271" s="2">
        <v>-95.390709999999999</v>
      </c>
    </row>
    <row r="272" spans="1:10" x14ac:dyDescent="0.25">
      <c r="A272" s="1">
        <v>61867</v>
      </c>
      <c r="B272" s="1" t="s">
        <v>911</v>
      </c>
      <c r="C272" s="1" t="s">
        <v>872</v>
      </c>
      <c r="D272" s="4">
        <v>61060</v>
      </c>
      <c r="E272" s="1" t="s">
        <v>912</v>
      </c>
      <c r="F272" s="1" t="s">
        <v>81</v>
      </c>
      <c r="G272" s="1" t="s">
        <v>569</v>
      </c>
      <c r="H272" s="3">
        <v>10</v>
      </c>
      <c r="I272" s="2">
        <v>29.631323999999999</v>
      </c>
      <c r="J272" s="2">
        <v>-96.076893999999996</v>
      </c>
    </row>
    <row r="273" spans="1:10" x14ac:dyDescent="0.25">
      <c r="A273" s="1">
        <v>61868</v>
      </c>
      <c r="B273" s="1" t="s">
        <v>913</v>
      </c>
      <c r="C273" s="1" t="s">
        <v>872</v>
      </c>
      <c r="D273" s="4">
        <v>61060</v>
      </c>
      <c r="E273" s="1" t="s">
        <v>914</v>
      </c>
      <c r="F273" s="1" t="s">
        <v>56</v>
      </c>
      <c r="G273" s="1" t="s">
        <v>569</v>
      </c>
      <c r="H273" s="3">
        <v>10</v>
      </c>
      <c r="I273" s="2">
        <v>29.537482000000001</v>
      </c>
      <c r="J273" s="2">
        <v>-95.969548000000003</v>
      </c>
    </row>
    <row r="274" spans="1:10" x14ac:dyDescent="0.25">
      <c r="A274" s="1">
        <v>61871</v>
      </c>
      <c r="B274" s="1" t="s">
        <v>915</v>
      </c>
      <c r="C274" s="1" t="s">
        <v>872</v>
      </c>
      <c r="D274" s="4">
        <v>61060</v>
      </c>
      <c r="E274" s="1" t="s">
        <v>134</v>
      </c>
      <c r="F274" s="1" t="s">
        <v>135</v>
      </c>
      <c r="G274" s="1" t="s">
        <v>569</v>
      </c>
      <c r="H274" s="3">
        <v>10</v>
      </c>
      <c r="I274" s="2">
        <v>33.166173000000001</v>
      </c>
      <c r="J274" s="2">
        <v>-96.172617000000002</v>
      </c>
    </row>
    <row r="275" spans="1:10" x14ac:dyDescent="0.25">
      <c r="A275" s="1">
        <v>61872</v>
      </c>
      <c r="B275" s="1" t="s">
        <v>916</v>
      </c>
      <c r="C275" s="1" t="s">
        <v>872</v>
      </c>
      <c r="D275" s="4">
        <v>61060</v>
      </c>
      <c r="E275" s="1" t="s">
        <v>917</v>
      </c>
      <c r="F275" s="1" t="s">
        <v>918</v>
      </c>
      <c r="G275" s="1" t="s">
        <v>569</v>
      </c>
      <c r="H275" s="3">
        <v>7.5</v>
      </c>
      <c r="I275" s="2">
        <v>30.872228</v>
      </c>
      <c r="J275" s="2">
        <v>-99.537261000000001</v>
      </c>
    </row>
    <row r="276" spans="1:10" x14ac:dyDescent="0.25">
      <c r="A276" s="1">
        <v>61873</v>
      </c>
      <c r="B276" s="1" t="s">
        <v>919</v>
      </c>
      <c r="C276" s="1" t="s">
        <v>872</v>
      </c>
      <c r="D276" s="4">
        <v>61060</v>
      </c>
      <c r="E276" s="1" t="s">
        <v>920</v>
      </c>
      <c r="F276" s="1" t="s">
        <v>178</v>
      </c>
      <c r="G276" s="1" t="s">
        <v>569</v>
      </c>
      <c r="H276" s="3">
        <v>5</v>
      </c>
      <c r="I276" s="2">
        <v>31.933841000000001</v>
      </c>
      <c r="J276" s="2">
        <v>-97.653746999999996</v>
      </c>
    </row>
    <row r="277" spans="1:10" x14ac:dyDescent="0.25">
      <c r="A277" s="1">
        <v>61874</v>
      </c>
      <c r="B277" s="1" t="s">
        <v>921</v>
      </c>
      <c r="C277" s="1" t="s">
        <v>872</v>
      </c>
      <c r="D277" s="4">
        <v>61060</v>
      </c>
      <c r="E277" s="1" t="s">
        <v>922</v>
      </c>
      <c r="F277" s="1" t="s">
        <v>484</v>
      </c>
      <c r="G277" s="1" t="s">
        <v>569</v>
      </c>
      <c r="H277" s="3">
        <v>10</v>
      </c>
      <c r="I277" s="2">
        <v>31.291150999999999</v>
      </c>
      <c r="J277" s="2">
        <v>-97.260738000000003</v>
      </c>
    </row>
    <row r="278" spans="1:10" x14ac:dyDescent="0.25">
      <c r="A278" s="1">
        <v>61875</v>
      </c>
      <c r="B278" s="1" t="s">
        <v>923</v>
      </c>
      <c r="C278" s="1" t="s">
        <v>872</v>
      </c>
      <c r="D278" s="4">
        <v>61060</v>
      </c>
      <c r="E278" s="1" t="s">
        <v>243</v>
      </c>
      <c r="F278" s="1" t="s">
        <v>243</v>
      </c>
      <c r="G278" s="1" t="s">
        <v>569</v>
      </c>
      <c r="H278" s="3">
        <v>10</v>
      </c>
      <c r="I278" s="2">
        <v>29.205355000000001</v>
      </c>
      <c r="J278" s="2">
        <v>-96.023383999999993</v>
      </c>
    </row>
    <row r="279" spans="1:10" x14ac:dyDescent="0.25">
      <c r="A279" s="1">
        <v>62953</v>
      </c>
      <c r="B279" s="1" t="s">
        <v>969</v>
      </c>
      <c r="C279" s="1" t="s">
        <v>872</v>
      </c>
      <c r="D279" s="4">
        <v>61060</v>
      </c>
      <c r="E279" s="1" t="s">
        <v>970</v>
      </c>
      <c r="F279" s="1" t="s">
        <v>484</v>
      </c>
      <c r="G279" s="1" t="s">
        <v>569</v>
      </c>
      <c r="H279" s="3">
        <v>5</v>
      </c>
      <c r="I279" s="2">
        <v>31.474114</v>
      </c>
      <c r="J279" s="2">
        <v>-97.141217999999995</v>
      </c>
    </row>
    <row r="280" spans="1:10" x14ac:dyDescent="0.25">
      <c r="A280" s="1">
        <v>63027</v>
      </c>
      <c r="B280" s="1" t="s">
        <v>971</v>
      </c>
      <c r="C280" s="1" t="s">
        <v>872</v>
      </c>
      <c r="D280" s="4">
        <v>61060</v>
      </c>
      <c r="E280" s="1" t="s">
        <v>572</v>
      </c>
      <c r="F280" s="1" t="s">
        <v>30</v>
      </c>
      <c r="G280" s="1" t="s">
        <v>569</v>
      </c>
      <c r="H280" s="3">
        <v>10</v>
      </c>
      <c r="I280" s="2">
        <v>27.421552999999999</v>
      </c>
      <c r="J280" s="2">
        <v>-98.834962000000004</v>
      </c>
    </row>
    <row r="281" spans="1:10" x14ac:dyDescent="0.25">
      <c r="A281" s="1">
        <v>60123</v>
      </c>
      <c r="B281" s="1" t="s">
        <v>783</v>
      </c>
      <c r="C281" s="1" t="s">
        <v>784</v>
      </c>
      <c r="D281" s="4">
        <v>61123</v>
      </c>
      <c r="E281" s="1" t="s">
        <v>785</v>
      </c>
      <c r="F281" s="1" t="s">
        <v>403</v>
      </c>
      <c r="G281" s="1" t="s">
        <v>569</v>
      </c>
      <c r="H281" s="3">
        <v>189.9</v>
      </c>
      <c r="I281" s="2">
        <v>31.254999999999999</v>
      </c>
      <c r="J281" s="2">
        <v>-102.27200000000001</v>
      </c>
    </row>
    <row r="282" spans="1:10" x14ac:dyDescent="0.25">
      <c r="A282" s="1">
        <v>60459</v>
      </c>
      <c r="B282" s="1" t="s">
        <v>809</v>
      </c>
      <c r="C282" s="1" t="s">
        <v>810</v>
      </c>
      <c r="D282" s="4">
        <v>61199</v>
      </c>
      <c r="E282" s="1" t="s">
        <v>221</v>
      </c>
      <c r="F282" s="1" t="s">
        <v>202</v>
      </c>
      <c r="G282" s="1" t="s">
        <v>31</v>
      </c>
      <c r="H282" s="3">
        <v>121</v>
      </c>
      <c r="I282" s="2">
        <v>28.648070000000001</v>
      </c>
      <c r="J282" s="2">
        <v>-96.546210000000002</v>
      </c>
    </row>
    <row r="283" spans="1:10" x14ac:dyDescent="0.25">
      <c r="A283" s="1">
        <v>60460</v>
      </c>
      <c r="B283" s="1" t="s">
        <v>811</v>
      </c>
      <c r="C283" s="1" t="s">
        <v>810</v>
      </c>
      <c r="D283" s="4">
        <v>61199</v>
      </c>
      <c r="E283" s="1" t="s">
        <v>51</v>
      </c>
      <c r="F283" s="1" t="s">
        <v>52</v>
      </c>
      <c r="G283" s="1" t="s">
        <v>31</v>
      </c>
      <c r="H283" s="3">
        <v>121</v>
      </c>
      <c r="I283" s="2">
        <v>29.883213999999999</v>
      </c>
      <c r="J283" s="2">
        <v>-95.111345</v>
      </c>
    </row>
    <row r="284" spans="1:10" x14ac:dyDescent="0.25">
      <c r="A284" s="1">
        <v>61776</v>
      </c>
      <c r="B284" s="1" t="s">
        <v>902</v>
      </c>
      <c r="C284" s="1" t="s">
        <v>902</v>
      </c>
      <c r="D284" s="4">
        <v>61396</v>
      </c>
      <c r="E284" s="1" t="s">
        <v>550</v>
      </c>
      <c r="F284" s="1" t="s">
        <v>324</v>
      </c>
      <c r="G284" s="1" t="s">
        <v>299</v>
      </c>
      <c r="H284" s="3">
        <v>162.9</v>
      </c>
      <c r="I284" s="2">
        <v>27.954975999999998</v>
      </c>
      <c r="J284" s="2">
        <v>-97.300201999999999</v>
      </c>
    </row>
    <row r="285" spans="1:10" x14ac:dyDescent="0.25">
      <c r="A285" s="1">
        <v>61865</v>
      </c>
      <c r="B285" s="1" t="s">
        <v>909</v>
      </c>
      <c r="C285" s="1" t="s">
        <v>909</v>
      </c>
      <c r="D285" s="4">
        <v>61485</v>
      </c>
      <c r="E285" s="1" t="s">
        <v>910</v>
      </c>
      <c r="F285" s="1" t="s">
        <v>174</v>
      </c>
      <c r="G285" s="1" t="s">
        <v>299</v>
      </c>
      <c r="H285" s="3">
        <v>237.6</v>
      </c>
      <c r="I285" s="2">
        <v>26.649000000000001</v>
      </c>
      <c r="J285" s="2">
        <v>-99.038700000000006</v>
      </c>
    </row>
    <row r="286" spans="1:10" x14ac:dyDescent="0.25">
      <c r="A286" s="1">
        <v>61906</v>
      </c>
      <c r="B286" s="1" t="s">
        <v>927</v>
      </c>
      <c r="C286" s="1" t="s">
        <v>928</v>
      </c>
      <c r="D286" s="4">
        <v>61515</v>
      </c>
      <c r="E286" s="1" t="s">
        <v>929</v>
      </c>
      <c r="F286" s="1" t="s">
        <v>930</v>
      </c>
      <c r="G286" s="1" t="s">
        <v>569</v>
      </c>
      <c r="H286" s="3">
        <v>250</v>
      </c>
      <c r="I286" s="2">
        <v>31.843422</v>
      </c>
      <c r="J286" s="2">
        <v>-102.868295</v>
      </c>
    </row>
    <row r="287" spans="1:10" x14ac:dyDescent="0.25">
      <c r="A287" s="1">
        <v>61969</v>
      </c>
      <c r="B287" s="1" t="s">
        <v>931</v>
      </c>
      <c r="C287" s="1" t="s">
        <v>931</v>
      </c>
      <c r="D287" s="4">
        <v>61562</v>
      </c>
      <c r="E287" s="1" t="s">
        <v>572</v>
      </c>
      <c r="F287" s="1" t="s">
        <v>30</v>
      </c>
      <c r="G287" s="1" t="s">
        <v>299</v>
      </c>
      <c r="H287" s="3">
        <v>300</v>
      </c>
      <c r="I287" s="2">
        <v>27.614411</v>
      </c>
      <c r="J287" s="2">
        <v>-98.794499999999999</v>
      </c>
    </row>
    <row r="288" spans="1:10" x14ac:dyDescent="0.25">
      <c r="A288" s="1">
        <v>61241</v>
      </c>
      <c r="B288" s="1" t="s">
        <v>859</v>
      </c>
      <c r="C288" s="1" t="s">
        <v>860</v>
      </c>
      <c r="D288" s="4">
        <v>61608</v>
      </c>
      <c r="E288" s="1" t="s">
        <v>35</v>
      </c>
      <c r="F288" s="1" t="s">
        <v>35</v>
      </c>
      <c r="G288" s="1" t="s">
        <v>31</v>
      </c>
      <c r="H288" s="3">
        <v>100</v>
      </c>
      <c r="I288" s="2">
        <v>28.785299999999999</v>
      </c>
      <c r="J288" s="2">
        <v>-97.009299999999996</v>
      </c>
    </row>
    <row r="289" spans="1:10" x14ac:dyDescent="0.25">
      <c r="A289" s="1">
        <v>61242</v>
      </c>
      <c r="B289" s="1" t="s">
        <v>861</v>
      </c>
      <c r="C289" s="1" t="s">
        <v>860</v>
      </c>
      <c r="D289" s="4">
        <v>61608</v>
      </c>
      <c r="E289" s="1" t="s">
        <v>35</v>
      </c>
      <c r="F289" s="1" t="s">
        <v>35</v>
      </c>
      <c r="G289" s="1" t="s">
        <v>31</v>
      </c>
      <c r="H289" s="3">
        <v>100</v>
      </c>
      <c r="I289" s="2">
        <v>28.695805</v>
      </c>
      <c r="J289" s="2">
        <v>-96.945408999999998</v>
      </c>
    </row>
    <row r="290" spans="1:10" x14ac:dyDescent="0.25">
      <c r="A290" s="1">
        <v>62258</v>
      </c>
      <c r="B290" s="1" t="s">
        <v>942</v>
      </c>
      <c r="C290" s="1" t="s">
        <v>943</v>
      </c>
      <c r="D290" s="4">
        <v>61770</v>
      </c>
      <c r="E290" s="1" t="s">
        <v>726</v>
      </c>
      <c r="F290" s="1" t="s">
        <v>174</v>
      </c>
      <c r="G290" s="1" t="s">
        <v>299</v>
      </c>
      <c r="H290" s="3">
        <v>201.6</v>
      </c>
      <c r="I290" s="2">
        <v>26.523692</v>
      </c>
      <c r="J290" s="2">
        <v>-98.745521999999994</v>
      </c>
    </row>
    <row r="291" spans="1:10" x14ac:dyDescent="0.25">
      <c r="A291" s="1">
        <v>62259</v>
      </c>
      <c r="B291" s="1" t="s">
        <v>944</v>
      </c>
      <c r="C291" s="1" t="s">
        <v>944</v>
      </c>
      <c r="D291" s="4">
        <v>61771</v>
      </c>
      <c r="E291" s="1" t="s">
        <v>305</v>
      </c>
      <c r="F291" s="1" t="s">
        <v>945</v>
      </c>
      <c r="G291" s="1" t="s">
        <v>299</v>
      </c>
      <c r="H291" s="3">
        <v>300</v>
      </c>
      <c r="I291" s="2">
        <v>30.594908</v>
      </c>
      <c r="J291" s="2">
        <v>-101.45302100000001</v>
      </c>
    </row>
    <row r="292" spans="1:10" x14ac:dyDescent="0.25">
      <c r="A292" s="1">
        <v>61368</v>
      </c>
      <c r="B292" s="1" t="s">
        <v>869</v>
      </c>
      <c r="C292" s="1" t="s">
        <v>870</v>
      </c>
      <c r="D292" s="4">
        <v>61801</v>
      </c>
      <c r="E292" s="1" t="s">
        <v>522</v>
      </c>
      <c r="F292" s="1" t="s">
        <v>306</v>
      </c>
      <c r="G292" s="1" t="s">
        <v>569</v>
      </c>
      <c r="H292" s="3">
        <v>182</v>
      </c>
      <c r="I292" s="2">
        <v>30.995502999999999</v>
      </c>
      <c r="J292" s="2">
        <v>-102.22353699999999</v>
      </c>
    </row>
    <row r="293" spans="1:10" x14ac:dyDescent="0.25">
      <c r="A293" s="1">
        <v>62356</v>
      </c>
      <c r="B293" s="1" t="s">
        <v>946</v>
      </c>
      <c r="C293" s="1" t="s">
        <v>947</v>
      </c>
      <c r="D293" s="4">
        <v>61886</v>
      </c>
      <c r="E293" s="1" t="s">
        <v>656</v>
      </c>
      <c r="F293" s="1" t="s">
        <v>12</v>
      </c>
      <c r="G293" s="1" t="s">
        <v>299</v>
      </c>
      <c r="H293" s="3">
        <v>183.8</v>
      </c>
      <c r="I293" s="2">
        <v>34.072251000000001</v>
      </c>
      <c r="J293" s="2">
        <v>-99.264675999999994</v>
      </c>
    </row>
    <row r="294" spans="1:10" x14ac:dyDescent="0.25">
      <c r="A294" s="1">
        <v>62448</v>
      </c>
      <c r="B294" s="1" t="s">
        <v>950</v>
      </c>
      <c r="C294" s="1" t="s">
        <v>951</v>
      </c>
      <c r="D294" s="4">
        <v>61960</v>
      </c>
      <c r="E294" s="1" t="s">
        <v>952</v>
      </c>
      <c r="F294" s="1" t="s">
        <v>952</v>
      </c>
      <c r="G294" s="1" t="s">
        <v>569</v>
      </c>
      <c r="H294" s="3">
        <v>100</v>
      </c>
      <c r="I294" s="2">
        <v>32.460054</v>
      </c>
      <c r="J294" s="2">
        <v>-102.672809</v>
      </c>
    </row>
    <row r="295" spans="1:10" x14ac:dyDescent="0.25">
      <c r="A295" s="1">
        <v>3453</v>
      </c>
      <c r="B295" s="1" t="s">
        <v>41</v>
      </c>
      <c r="C295" s="1" t="s">
        <v>42</v>
      </c>
      <c r="D295" s="4">
        <v>62026</v>
      </c>
      <c r="E295" s="1" t="s">
        <v>40</v>
      </c>
      <c r="F295" s="1" t="s">
        <v>40</v>
      </c>
      <c r="G295" s="1" t="s">
        <v>31</v>
      </c>
      <c r="H295" s="3">
        <v>852.2</v>
      </c>
      <c r="I295" s="2">
        <v>32.723100000000002</v>
      </c>
      <c r="J295" s="2">
        <v>-96.9358</v>
      </c>
    </row>
    <row r="296" spans="1:10" x14ac:dyDescent="0.25">
      <c r="A296" s="1">
        <v>55365</v>
      </c>
      <c r="B296" s="1" t="s">
        <v>381</v>
      </c>
      <c r="C296" s="1" t="s">
        <v>382</v>
      </c>
      <c r="D296" s="4">
        <v>62027</v>
      </c>
      <c r="E296" s="1" t="s">
        <v>383</v>
      </c>
      <c r="F296" s="1" t="s">
        <v>52</v>
      </c>
      <c r="G296" s="1" t="s">
        <v>31</v>
      </c>
      <c r="H296" s="3">
        <v>236</v>
      </c>
      <c r="I296" s="2">
        <v>29.7028</v>
      </c>
      <c r="J296" s="2">
        <v>-95.071799999999996</v>
      </c>
    </row>
    <row r="297" spans="1:10" x14ac:dyDescent="0.25">
      <c r="A297" s="1">
        <v>62566</v>
      </c>
      <c r="B297" s="1" t="s">
        <v>953</v>
      </c>
      <c r="C297" s="1" t="s">
        <v>954</v>
      </c>
      <c r="D297" s="4">
        <v>62063</v>
      </c>
      <c r="E297" s="1" t="s">
        <v>955</v>
      </c>
      <c r="F297" s="1" t="s">
        <v>956</v>
      </c>
      <c r="G297" s="1" t="s">
        <v>299</v>
      </c>
      <c r="H297" s="3">
        <v>200.2</v>
      </c>
      <c r="I297" s="2">
        <v>34.170487999999999</v>
      </c>
      <c r="J297" s="2">
        <v>-99.563435999999996</v>
      </c>
    </row>
    <row r="298" spans="1:10" x14ac:dyDescent="0.25">
      <c r="A298" s="1">
        <v>57520</v>
      </c>
      <c r="B298" s="1" t="s">
        <v>587</v>
      </c>
      <c r="C298" s="1" t="s">
        <v>588</v>
      </c>
      <c r="D298" s="4">
        <v>62075</v>
      </c>
      <c r="E298" s="1" t="s">
        <v>589</v>
      </c>
      <c r="F298" s="1" t="s">
        <v>62</v>
      </c>
      <c r="G298" s="1" t="s">
        <v>299</v>
      </c>
      <c r="H298" s="3">
        <v>225</v>
      </c>
      <c r="I298" s="2">
        <v>33.383611000000002</v>
      </c>
      <c r="J298" s="2">
        <v>-98.711944000000003</v>
      </c>
    </row>
    <row r="299" spans="1:10" x14ac:dyDescent="0.25">
      <c r="A299" s="1">
        <v>57415</v>
      </c>
      <c r="B299" s="1" t="s">
        <v>578</v>
      </c>
      <c r="C299" s="1" t="s">
        <v>579</v>
      </c>
      <c r="D299" s="4">
        <v>62077</v>
      </c>
      <c r="E299" s="1" t="s">
        <v>580</v>
      </c>
      <c r="F299" s="1" t="s">
        <v>306</v>
      </c>
      <c r="G299" s="1" t="s">
        <v>299</v>
      </c>
      <c r="H299" s="3">
        <v>145</v>
      </c>
      <c r="I299" s="2">
        <v>30.772575</v>
      </c>
      <c r="J299" s="2">
        <v>-102.505808</v>
      </c>
    </row>
    <row r="300" spans="1:10" x14ac:dyDescent="0.25">
      <c r="A300" s="1">
        <v>62587</v>
      </c>
      <c r="B300" s="1" t="s">
        <v>957</v>
      </c>
      <c r="C300" s="1" t="s">
        <v>958</v>
      </c>
      <c r="D300" s="4">
        <v>62085</v>
      </c>
      <c r="E300" s="1" t="s">
        <v>446</v>
      </c>
      <c r="F300" s="1" t="s">
        <v>416</v>
      </c>
      <c r="G300" s="1" t="s">
        <v>299</v>
      </c>
      <c r="H300" s="3">
        <v>418.9</v>
      </c>
      <c r="I300" s="2">
        <v>32.255977999999999</v>
      </c>
      <c r="J300" s="2">
        <v>-100.32030899999999</v>
      </c>
    </row>
    <row r="301" spans="1:10" x14ac:dyDescent="0.25">
      <c r="A301" s="1">
        <v>56779</v>
      </c>
      <c r="B301" s="1" t="s">
        <v>520</v>
      </c>
      <c r="C301" s="1" t="s">
        <v>521</v>
      </c>
      <c r="D301" s="4">
        <v>62811</v>
      </c>
      <c r="E301" s="1" t="s">
        <v>522</v>
      </c>
      <c r="F301" s="1" t="s">
        <v>306</v>
      </c>
      <c r="G301" s="1" t="s">
        <v>299</v>
      </c>
      <c r="H301" s="3">
        <v>150</v>
      </c>
      <c r="I301" s="2">
        <v>30.807272000000001</v>
      </c>
      <c r="J301" s="2">
        <v>-102.355628</v>
      </c>
    </row>
    <row r="302" spans="1:10" x14ac:dyDescent="0.25">
      <c r="A302" s="1">
        <v>58838</v>
      </c>
      <c r="B302" s="1" t="s">
        <v>692</v>
      </c>
      <c r="C302" s="1" t="s">
        <v>693</v>
      </c>
      <c r="D302" s="4">
        <v>62969</v>
      </c>
      <c r="E302" s="1" t="s">
        <v>562</v>
      </c>
      <c r="F302" s="1" t="s">
        <v>563</v>
      </c>
      <c r="G302" s="1" t="s">
        <v>299</v>
      </c>
      <c r="H302" s="3">
        <v>110</v>
      </c>
      <c r="I302" s="2">
        <v>33.143056000000001</v>
      </c>
      <c r="J302" s="2">
        <v>-98.161111000000005</v>
      </c>
    </row>
    <row r="303" spans="1:10" x14ac:dyDescent="0.25">
      <c r="A303" s="1">
        <v>62249</v>
      </c>
      <c r="B303" s="1" t="s">
        <v>939</v>
      </c>
      <c r="C303" s="1" t="s">
        <v>940</v>
      </c>
      <c r="D303" s="4">
        <v>63048</v>
      </c>
      <c r="E303" s="1" t="s">
        <v>941</v>
      </c>
      <c r="F303" s="1" t="s">
        <v>941</v>
      </c>
      <c r="G303" s="1" t="s">
        <v>569</v>
      </c>
      <c r="H303" s="3">
        <v>240</v>
      </c>
      <c r="I303" s="2">
        <v>34.380532000000002</v>
      </c>
      <c r="J303" s="2">
        <v>-100.099625</v>
      </c>
    </row>
    <row r="304" spans="1:10" x14ac:dyDescent="0.25">
      <c r="A304" s="1">
        <v>59972</v>
      </c>
      <c r="B304" s="1" t="s">
        <v>770</v>
      </c>
      <c r="C304" s="1" t="s">
        <v>771</v>
      </c>
      <c r="D304" s="4">
        <v>63428</v>
      </c>
      <c r="E304" s="1" t="s">
        <v>772</v>
      </c>
      <c r="F304" s="1" t="s">
        <v>456</v>
      </c>
      <c r="G304" s="1" t="s">
        <v>299</v>
      </c>
      <c r="H304" s="3">
        <v>196.7</v>
      </c>
      <c r="I304" s="2">
        <v>31.727236999999999</v>
      </c>
      <c r="J304" s="2">
        <v>-101.58199999999999</v>
      </c>
    </row>
    <row r="306" spans="4:9" x14ac:dyDescent="0.25">
      <c r="H306" s="3">
        <f>SUM(H2:H305)</f>
        <v>115272.09999999992</v>
      </c>
    </row>
    <row r="307" spans="4:9" x14ac:dyDescent="0.25">
      <c r="H307" s="11">
        <f>H306/'ERCOT-plant'!H413</f>
        <v>0.97480702098583383</v>
      </c>
      <c r="I307" s="2" t="s">
        <v>979</v>
      </c>
    </row>
    <row r="309" spans="4:9" x14ac:dyDescent="0.25">
      <c r="D309" s="12">
        <f>COUNTA(_xlfn.UNIQUE(D2:D304))</f>
        <v>161</v>
      </c>
      <c r="E309" s="1" t="s">
        <v>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3"/>
  <sheetViews>
    <sheetView topLeftCell="A217" workbookViewId="0">
      <selection activeCell="G260" sqref="G260"/>
    </sheetView>
  </sheetViews>
  <sheetFormatPr defaultColWidth="10.140625" defaultRowHeight="15" x14ac:dyDescent="0.25"/>
  <cols>
    <col min="1" max="1" width="10.28515625" style="1" bestFit="1" customWidth="1"/>
    <col min="2" max="2" width="13.140625" style="1" customWidth="1"/>
    <col min="3" max="3" width="12.28515625" style="1" customWidth="1"/>
    <col min="4" max="4" width="8.7109375" style="4" bestFit="1" customWidth="1"/>
    <col min="5" max="5" width="13.7109375" style="1" bestFit="1" customWidth="1"/>
    <col min="6" max="6" width="12" style="1" bestFit="1" customWidth="1"/>
    <col min="7" max="7" width="11.7109375" style="1" bestFit="1" customWidth="1"/>
    <col min="8" max="8" width="10.28515625" style="3" bestFit="1" customWidth="1"/>
    <col min="9" max="9" width="14.7109375" style="2" bestFit="1" customWidth="1"/>
    <col min="10" max="10" width="16.2851562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</row>
    <row r="2" spans="1:12" x14ac:dyDescent="0.25">
      <c r="A2" s="1">
        <v>55139</v>
      </c>
      <c r="B2" s="1" t="s">
        <v>338</v>
      </c>
      <c r="C2" s="1" t="s">
        <v>339</v>
      </c>
      <c r="D2" s="4">
        <v>313</v>
      </c>
      <c r="E2" s="1" t="s">
        <v>193</v>
      </c>
      <c r="F2" s="1" t="s">
        <v>194</v>
      </c>
      <c r="G2" s="1" t="s">
        <v>31</v>
      </c>
      <c r="H2" s="3">
        <v>788.4</v>
      </c>
      <c r="I2" s="2">
        <v>32.334220000000002</v>
      </c>
      <c r="J2" s="2">
        <v>-97.731685999999996</v>
      </c>
      <c r="L2" s="23" t="s">
        <v>978</v>
      </c>
    </row>
    <row r="3" spans="1:12" x14ac:dyDescent="0.25">
      <c r="A3" s="1">
        <v>10298</v>
      </c>
      <c r="B3" s="1" t="s">
        <v>211</v>
      </c>
      <c r="C3" s="1" t="s">
        <v>212</v>
      </c>
      <c r="D3" s="4">
        <v>327</v>
      </c>
      <c r="E3" s="1" t="s">
        <v>213</v>
      </c>
      <c r="F3" s="1" t="s">
        <v>52</v>
      </c>
      <c r="G3" s="1" t="s">
        <v>31</v>
      </c>
      <c r="H3" s="3">
        <v>312.2</v>
      </c>
      <c r="I3" s="2">
        <v>29.622499999999999</v>
      </c>
      <c r="J3" s="2">
        <v>-95.0458</v>
      </c>
    </row>
    <row r="4" spans="1:12" x14ac:dyDescent="0.25">
      <c r="A4" s="1">
        <v>3548</v>
      </c>
      <c r="B4" s="1" t="s">
        <v>79</v>
      </c>
      <c r="C4" s="1" t="s">
        <v>80</v>
      </c>
      <c r="D4" s="4">
        <v>1015</v>
      </c>
      <c r="E4" s="1" t="s">
        <v>81</v>
      </c>
      <c r="F4" s="1" t="s">
        <v>82</v>
      </c>
      <c r="G4" s="1" t="s">
        <v>31</v>
      </c>
      <c r="H4" s="3">
        <v>932</v>
      </c>
      <c r="I4" s="2">
        <v>30.3033</v>
      </c>
      <c r="J4" s="2">
        <v>-97.612799999999993</v>
      </c>
    </row>
    <row r="5" spans="1:12" x14ac:dyDescent="0.25">
      <c r="A5" s="1">
        <v>7900</v>
      </c>
      <c r="B5" s="1" t="s">
        <v>191</v>
      </c>
      <c r="C5" s="1" t="s">
        <v>80</v>
      </c>
      <c r="D5" s="4">
        <v>1015</v>
      </c>
      <c r="E5" s="1" t="s">
        <v>81</v>
      </c>
      <c r="F5" s="1" t="s">
        <v>82</v>
      </c>
      <c r="G5" s="1" t="s">
        <v>31</v>
      </c>
      <c r="H5" s="3">
        <v>696.4</v>
      </c>
      <c r="I5" s="2">
        <v>30.209800000000001</v>
      </c>
      <c r="J5" s="2">
        <v>-97.612899999999996</v>
      </c>
    </row>
    <row r="6" spans="1:12" x14ac:dyDescent="0.25">
      <c r="A6" s="1">
        <v>55708</v>
      </c>
      <c r="B6" s="1" t="s">
        <v>404</v>
      </c>
      <c r="C6" s="1" t="s">
        <v>80</v>
      </c>
      <c r="D6" s="4">
        <v>1015</v>
      </c>
      <c r="E6" s="1" t="s">
        <v>405</v>
      </c>
      <c r="F6" s="1" t="s">
        <v>406</v>
      </c>
      <c r="G6" s="1" t="s">
        <v>262</v>
      </c>
      <c r="H6" s="3">
        <v>114</v>
      </c>
      <c r="I6" s="2">
        <v>31.832132000000001</v>
      </c>
      <c r="J6" s="2">
        <v>-94.900639999999996</v>
      </c>
    </row>
    <row r="7" spans="1:12" x14ac:dyDescent="0.25">
      <c r="A7" s="1">
        <v>56374</v>
      </c>
      <c r="B7" s="1" t="s">
        <v>452</v>
      </c>
      <c r="C7" s="1" t="s">
        <v>80</v>
      </c>
      <c r="D7" s="4">
        <v>1015</v>
      </c>
      <c r="E7" s="1" t="s">
        <v>81</v>
      </c>
      <c r="F7" s="1" t="s">
        <v>82</v>
      </c>
      <c r="G7" s="1" t="s">
        <v>31</v>
      </c>
      <c r="H7" s="3">
        <v>6.1</v>
      </c>
      <c r="I7" s="2">
        <v>30.304994000000001</v>
      </c>
      <c r="J7" s="2">
        <v>-97.707674999999995</v>
      </c>
    </row>
    <row r="8" spans="1:12" x14ac:dyDescent="0.25">
      <c r="A8" s="1">
        <v>61741</v>
      </c>
      <c r="B8" s="1" t="s">
        <v>900</v>
      </c>
      <c r="C8" s="1" t="s">
        <v>80</v>
      </c>
      <c r="D8" s="4">
        <v>1015</v>
      </c>
      <c r="E8" s="1" t="s">
        <v>81</v>
      </c>
      <c r="F8" s="1" t="s">
        <v>82</v>
      </c>
      <c r="G8" s="1" t="s">
        <v>820</v>
      </c>
      <c r="H8" s="3">
        <v>1.5</v>
      </c>
      <c r="I8" s="2">
        <v>30.266027999999999</v>
      </c>
      <c r="J8" s="2">
        <v>-97.686138999999997</v>
      </c>
    </row>
    <row r="9" spans="1:12" x14ac:dyDescent="0.25">
      <c r="A9" s="1">
        <v>61742</v>
      </c>
      <c r="B9" s="1" t="s">
        <v>901</v>
      </c>
      <c r="C9" s="1" t="s">
        <v>80</v>
      </c>
      <c r="D9" s="4">
        <v>1015</v>
      </c>
      <c r="E9" s="1" t="s">
        <v>81</v>
      </c>
      <c r="F9" s="1" t="s">
        <v>82</v>
      </c>
      <c r="G9" s="1" t="s">
        <v>216</v>
      </c>
      <c r="H9" s="3">
        <v>5</v>
      </c>
      <c r="I9" s="2">
        <v>30.219946</v>
      </c>
      <c r="J9" s="2">
        <v>-97.708808000000005</v>
      </c>
    </row>
    <row r="10" spans="1:12" x14ac:dyDescent="0.25">
      <c r="A10" s="1">
        <v>55144</v>
      </c>
      <c r="B10" s="1" t="s">
        <v>340</v>
      </c>
      <c r="C10" s="1" t="s">
        <v>341</v>
      </c>
      <c r="D10" s="4">
        <v>1074</v>
      </c>
      <c r="E10" s="1" t="s">
        <v>342</v>
      </c>
      <c r="F10" s="1" t="s">
        <v>343</v>
      </c>
      <c r="G10" s="1" t="s">
        <v>31</v>
      </c>
      <c r="H10" s="3">
        <v>989</v>
      </c>
      <c r="I10" s="2">
        <v>29.7806</v>
      </c>
      <c r="J10" s="2">
        <v>-97.989400000000003</v>
      </c>
    </row>
    <row r="11" spans="1:12" x14ac:dyDescent="0.25">
      <c r="A11" s="1">
        <v>55357</v>
      </c>
      <c r="B11" s="1" t="s">
        <v>379</v>
      </c>
      <c r="C11" s="1" t="s">
        <v>380</v>
      </c>
      <c r="D11" s="4">
        <v>2171</v>
      </c>
      <c r="E11" s="1" t="s">
        <v>55</v>
      </c>
      <c r="F11" s="1" t="s">
        <v>56</v>
      </c>
      <c r="G11" s="1" t="s">
        <v>31</v>
      </c>
      <c r="H11" s="3">
        <v>675.6</v>
      </c>
      <c r="I11" s="2">
        <v>29.473099999999999</v>
      </c>
      <c r="J11" s="2">
        <v>-95.624399999999994</v>
      </c>
    </row>
    <row r="12" spans="1:12" x14ac:dyDescent="0.25">
      <c r="A12" s="1">
        <v>3628</v>
      </c>
      <c r="B12" s="1" t="s">
        <v>124</v>
      </c>
      <c r="C12" s="1" t="s">
        <v>125</v>
      </c>
      <c r="D12" s="4">
        <v>2172</v>
      </c>
      <c r="E12" s="1" t="s">
        <v>126</v>
      </c>
      <c r="F12" s="1" t="s">
        <v>126</v>
      </c>
      <c r="G12" s="1" t="s">
        <v>31</v>
      </c>
      <c r="H12" s="3">
        <v>603.6</v>
      </c>
      <c r="I12" s="2">
        <v>32.658099999999997</v>
      </c>
      <c r="J12" s="2">
        <v>-98.310299999999998</v>
      </c>
    </row>
    <row r="13" spans="1:12" x14ac:dyDescent="0.25">
      <c r="A13" s="1">
        <v>54817</v>
      </c>
      <c r="B13" s="1" t="s">
        <v>294</v>
      </c>
      <c r="C13" s="1" t="s">
        <v>125</v>
      </c>
      <c r="D13" s="4">
        <v>2172</v>
      </c>
      <c r="E13" s="1" t="s">
        <v>295</v>
      </c>
      <c r="F13" s="1" t="s">
        <v>296</v>
      </c>
      <c r="G13" s="1" t="s">
        <v>31</v>
      </c>
      <c r="H13" s="3">
        <v>282.60000000000002</v>
      </c>
      <c r="I13" s="2">
        <v>32.3994</v>
      </c>
      <c r="J13" s="2">
        <v>-97.407799999999995</v>
      </c>
    </row>
    <row r="14" spans="1:12" x14ac:dyDescent="0.25">
      <c r="A14" s="1">
        <v>55230</v>
      </c>
      <c r="B14" s="1" t="s">
        <v>367</v>
      </c>
      <c r="C14" s="1" t="s">
        <v>125</v>
      </c>
      <c r="D14" s="4">
        <v>2172</v>
      </c>
      <c r="E14" s="1" t="s">
        <v>315</v>
      </c>
      <c r="F14" s="1" t="s">
        <v>316</v>
      </c>
      <c r="G14" s="1" t="s">
        <v>31</v>
      </c>
      <c r="H14" s="3">
        <v>1280</v>
      </c>
      <c r="I14" s="2">
        <v>33.100999999999999</v>
      </c>
      <c r="J14" s="2">
        <v>-97.957400000000007</v>
      </c>
    </row>
    <row r="15" spans="1:12" x14ac:dyDescent="0.25">
      <c r="A15" s="1">
        <v>3561</v>
      </c>
      <c r="B15" s="1" t="s">
        <v>87</v>
      </c>
      <c r="C15" s="1" t="s">
        <v>88</v>
      </c>
      <c r="D15" s="4">
        <v>2442</v>
      </c>
      <c r="E15" s="1" t="s">
        <v>89</v>
      </c>
      <c r="F15" s="1" t="s">
        <v>90</v>
      </c>
      <c r="G15" s="1" t="s">
        <v>31</v>
      </c>
      <c r="H15" s="3">
        <v>22</v>
      </c>
      <c r="I15" s="2">
        <v>30.647410000000001</v>
      </c>
      <c r="J15" s="2">
        <v>-96.372315999999998</v>
      </c>
    </row>
    <row r="16" spans="1:12" x14ac:dyDescent="0.25">
      <c r="A16" s="1">
        <v>6243</v>
      </c>
      <c r="B16" s="1" t="s">
        <v>166</v>
      </c>
      <c r="C16" s="1" t="s">
        <v>88</v>
      </c>
      <c r="D16" s="4">
        <v>2442</v>
      </c>
      <c r="E16" s="1" t="s">
        <v>89</v>
      </c>
      <c r="F16" s="1" t="s">
        <v>90</v>
      </c>
      <c r="G16" s="1" t="s">
        <v>31</v>
      </c>
      <c r="H16" s="3">
        <v>203.2</v>
      </c>
      <c r="I16" s="2">
        <v>30.721699999999998</v>
      </c>
      <c r="J16" s="2">
        <v>-96.460800000000006</v>
      </c>
    </row>
    <row r="17" spans="1:10" x14ac:dyDescent="0.25">
      <c r="A17" s="1">
        <v>55327</v>
      </c>
      <c r="B17" s="1" t="s">
        <v>377</v>
      </c>
      <c r="C17" s="1" t="s">
        <v>378</v>
      </c>
      <c r="D17" s="4">
        <v>2838</v>
      </c>
      <c r="E17" s="1" t="s">
        <v>48</v>
      </c>
      <c r="F17" s="1" t="s">
        <v>49</v>
      </c>
      <c r="G17" s="1" t="s">
        <v>31</v>
      </c>
      <c r="H17" s="3">
        <v>932.9</v>
      </c>
      <c r="I17" s="2">
        <v>29.773099999999999</v>
      </c>
      <c r="J17" s="2">
        <v>-94.901899999999998</v>
      </c>
    </row>
    <row r="18" spans="1:10" x14ac:dyDescent="0.25">
      <c r="A18" s="1">
        <v>55123</v>
      </c>
      <c r="B18" s="1" t="s">
        <v>331</v>
      </c>
      <c r="C18" s="1" t="s">
        <v>332</v>
      </c>
      <c r="D18" s="4">
        <v>2877</v>
      </c>
      <c r="E18" s="1" t="s">
        <v>333</v>
      </c>
      <c r="F18" s="1" t="s">
        <v>286</v>
      </c>
      <c r="G18" s="1" t="s">
        <v>31</v>
      </c>
      <c r="H18" s="3">
        <v>801</v>
      </c>
      <c r="I18" s="2">
        <v>26.340299999999999</v>
      </c>
      <c r="J18" s="2">
        <v>-98.19</v>
      </c>
    </row>
    <row r="19" spans="1:10" x14ac:dyDescent="0.25">
      <c r="A19" s="1">
        <v>55545</v>
      </c>
      <c r="B19" s="1" t="s">
        <v>392</v>
      </c>
      <c r="C19" s="1" t="s">
        <v>393</v>
      </c>
      <c r="D19" s="4">
        <v>2934</v>
      </c>
      <c r="E19" s="1" t="s">
        <v>333</v>
      </c>
      <c r="F19" s="1" t="s">
        <v>286</v>
      </c>
      <c r="G19" s="1" t="s">
        <v>31</v>
      </c>
      <c r="H19" s="3">
        <v>551.29999999999995</v>
      </c>
      <c r="I19" s="2">
        <v>26.341719999999999</v>
      </c>
      <c r="J19" s="2">
        <v>-98.175758999999999</v>
      </c>
    </row>
    <row r="20" spans="1:10" x14ac:dyDescent="0.25">
      <c r="A20" s="1">
        <v>55299</v>
      </c>
      <c r="B20" s="1" t="s">
        <v>368</v>
      </c>
      <c r="C20" s="1" t="s">
        <v>368</v>
      </c>
      <c r="D20" s="4">
        <v>3370</v>
      </c>
      <c r="E20" s="1" t="s">
        <v>213</v>
      </c>
      <c r="F20" s="1" t="s">
        <v>52</v>
      </c>
      <c r="G20" s="1" t="s">
        <v>31</v>
      </c>
      <c r="H20" s="3">
        <v>923.8</v>
      </c>
      <c r="I20" s="2">
        <v>29.718900000000001</v>
      </c>
      <c r="J20" s="2">
        <v>-95.231899999999996</v>
      </c>
    </row>
    <row r="21" spans="1:10" x14ac:dyDescent="0.25">
      <c r="A21" s="1">
        <v>55206</v>
      </c>
      <c r="B21" s="1" t="s">
        <v>356</v>
      </c>
      <c r="C21" s="1" t="s">
        <v>357</v>
      </c>
      <c r="D21" s="4">
        <v>4383</v>
      </c>
      <c r="E21" s="1" t="s">
        <v>33</v>
      </c>
      <c r="F21" s="1" t="s">
        <v>34</v>
      </c>
      <c r="G21" s="1" t="s">
        <v>31</v>
      </c>
      <c r="H21" s="3">
        <v>593.29999999999995</v>
      </c>
      <c r="I21" s="2">
        <v>27.8139</v>
      </c>
      <c r="J21" s="2">
        <v>-97.428299999999993</v>
      </c>
    </row>
    <row r="22" spans="1:10" x14ac:dyDescent="0.25">
      <c r="A22" s="1">
        <v>55464</v>
      </c>
      <c r="B22" s="1" t="s">
        <v>387</v>
      </c>
      <c r="C22" s="1" t="s">
        <v>387</v>
      </c>
      <c r="D22" s="4">
        <v>4994</v>
      </c>
      <c r="E22" s="1" t="s">
        <v>255</v>
      </c>
      <c r="F22" s="1" t="s">
        <v>52</v>
      </c>
      <c r="G22" s="1" t="s">
        <v>31</v>
      </c>
      <c r="H22" s="3">
        <v>1176</v>
      </c>
      <c r="I22" s="2">
        <v>29.713414</v>
      </c>
      <c r="J22" s="2">
        <v>-95.134507999999997</v>
      </c>
    </row>
    <row r="23" spans="1:10" x14ac:dyDescent="0.25">
      <c r="A23" s="1">
        <v>61643</v>
      </c>
      <c r="B23" s="1" t="s">
        <v>894</v>
      </c>
      <c r="C23" s="1" t="s">
        <v>895</v>
      </c>
      <c r="D23" s="4">
        <v>5063</v>
      </c>
      <c r="E23" s="1" t="s">
        <v>24</v>
      </c>
      <c r="F23" s="1" t="s">
        <v>24</v>
      </c>
      <c r="G23" s="1" t="s">
        <v>31</v>
      </c>
      <c r="H23" s="3">
        <v>225.6</v>
      </c>
      <c r="I23" s="2">
        <v>33.214869</v>
      </c>
      <c r="J23" s="2">
        <v>-97.209692000000004</v>
      </c>
    </row>
    <row r="24" spans="1:10" x14ac:dyDescent="0.25">
      <c r="A24" s="1">
        <v>56152</v>
      </c>
      <c r="B24" s="1" t="s">
        <v>425</v>
      </c>
      <c r="C24" s="1" t="s">
        <v>426</v>
      </c>
      <c r="D24" s="4">
        <v>5338</v>
      </c>
      <c r="E24" s="1" t="s">
        <v>274</v>
      </c>
      <c r="F24" s="1" t="s">
        <v>198</v>
      </c>
      <c r="G24" s="1" t="s">
        <v>31</v>
      </c>
      <c r="H24" s="3">
        <v>260</v>
      </c>
      <c r="I24" s="2">
        <v>28.988761</v>
      </c>
      <c r="J24" s="2">
        <v>-95.395416999999995</v>
      </c>
    </row>
    <row r="25" spans="1:10" x14ac:dyDescent="0.25">
      <c r="A25" s="1">
        <v>54676</v>
      </c>
      <c r="B25" s="1" t="s">
        <v>292</v>
      </c>
      <c r="C25" s="1" t="s">
        <v>293</v>
      </c>
      <c r="D25" s="4">
        <v>5374</v>
      </c>
      <c r="E25" s="1" t="s">
        <v>274</v>
      </c>
      <c r="F25" s="1" t="s">
        <v>198</v>
      </c>
      <c r="G25" s="1" t="s">
        <v>31</v>
      </c>
      <c r="H25" s="3">
        <v>497.9</v>
      </c>
      <c r="I25" s="2">
        <v>28.9802</v>
      </c>
      <c r="J25" s="2">
        <v>-95.341999999999999</v>
      </c>
    </row>
    <row r="26" spans="1:10" x14ac:dyDescent="0.25">
      <c r="A26" s="1">
        <v>55223</v>
      </c>
      <c r="B26" s="1" t="s">
        <v>361</v>
      </c>
      <c r="C26" s="1" t="s">
        <v>361</v>
      </c>
      <c r="D26" s="4">
        <v>5761</v>
      </c>
      <c r="E26" s="1" t="s">
        <v>362</v>
      </c>
      <c r="F26" s="1" t="s">
        <v>328</v>
      </c>
      <c r="G26" s="1" t="s">
        <v>31</v>
      </c>
      <c r="H26" s="3">
        <v>418</v>
      </c>
      <c r="I26" s="2">
        <v>32.32</v>
      </c>
      <c r="J26" s="2">
        <v>-96.674999999999997</v>
      </c>
    </row>
    <row r="27" spans="1:10" x14ac:dyDescent="0.25">
      <c r="A27" s="1">
        <v>3491</v>
      </c>
      <c r="B27" s="1" t="s">
        <v>63</v>
      </c>
      <c r="C27" s="1" t="s">
        <v>64</v>
      </c>
      <c r="D27" s="4">
        <v>6035</v>
      </c>
      <c r="E27" s="1" t="s">
        <v>65</v>
      </c>
      <c r="F27" s="1" t="s">
        <v>66</v>
      </c>
      <c r="G27" s="1" t="s">
        <v>31</v>
      </c>
      <c r="H27" s="3">
        <v>1314.8</v>
      </c>
      <c r="I27" s="2">
        <v>32.728299999999997</v>
      </c>
      <c r="J27" s="2">
        <v>-97.219200000000001</v>
      </c>
    </row>
    <row r="28" spans="1:10" x14ac:dyDescent="0.25">
      <c r="A28" s="1">
        <v>59812</v>
      </c>
      <c r="B28" s="1" t="s">
        <v>762</v>
      </c>
      <c r="C28" s="1" t="s">
        <v>64</v>
      </c>
      <c r="D28" s="4">
        <v>6035</v>
      </c>
      <c r="E28" s="1" t="s">
        <v>193</v>
      </c>
      <c r="F28" s="1" t="s">
        <v>194</v>
      </c>
      <c r="G28" s="1" t="s">
        <v>31</v>
      </c>
      <c r="H28" s="3">
        <v>1231.2</v>
      </c>
      <c r="I28" s="2">
        <v>32.337679000000001</v>
      </c>
      <c r="J28" s="2">
        <v>-97.734611999999998</v>
      </c>
    </row>
    <row r="29" spans="1:10" x14ac:dyDescent="0.25">
      <c r="A29" s="1">
        <v>60122</v>
      </c>
      <c r="B29" s="1" t="s">
        <v>782</v>
      </c>
      <c r="C29" s="1" t="s">
        <v>64</v>
      </c>
      <c r="D29" s="4">
        <v>6035</v>
      </c>
      <c r="E29" s="1" t="s">
        <v>243</v>
      </c>
      <c r="F29" s="1" t="s">
        <v>243</v>
      </c>
      <c r="G29" s="1" t="s">
        <v>31</v>
      </c>
      <c r="H29" s="3">
        <v>1230.3</v>
      </c>
      <c r="I29" s="2">
        <v>29.289415000000002</v>
      </c>
      <c r="J29" s="2">
        <v>-96.065398999999999</v>
      </c>
    </row>
    <row r="30" spans="1:10" x14ac:dyDescent="0.25">
      <c r="A30" s="1">
        <v>10436</v>
      </c>
      <c r="B30" s="1" t="s">
        <v>217</v>
      </c>
      <c r="C30" s="1" t="s">
        <v>218</v>
      </c>
      <c r="D30" s="4">
        <v>6091</v>
      </c>
      <c r="E30" s="1" t="s">
        <v>48</v>
      </c>
      <c r="F30" s="1" t="s">
        <v>52</v>
      </c>
      <c r="G30" s="1" t="s">
        <v>31</v>
      </c>
      <c r="H30" s="3">
        <v>177.3</v>
      </c>
      <c r="I30" s="2">
        <v>29.753516999999999</v>
      </c>
      <c r="J30" s="2">
        <v>-94.997276999999997</v>
      </c>
    </row>
    <row r="31" spans="1:10" x14ac:dyDescent="0.25">
      <c r="A31" s="1">
        <v>10692</v>
      </c>
      <c r="B31" s="1" t="s">
        <v>222</v>
      </c>
      <c r="C31" s="1" t="s">
        <v>218</v>
      </c>
      <c r="D31" s="4">
        <v>6091</v>
      </c>
      <c r="E31" s="1" t="s">
        <v>48</v>
      </c>
      <c r="F31" s="1" t="s">
        <v>52</v>
      </c>
      <c r="G31" s="1" t="s">
        <v>31</v>
      </c>
      <c r="H31" s="3">
        <v>381.8</v>
      </c>
      <c r="I31" s="2">
        <v>29.759124</v>
      </c>
      <c r="J31" s="2">
        <v>-95.009647999999999</v>
      </c>
    </row>
    <row r="32" spans="1:10" x14ac:dyDescent="0.25">
      <c r="A32" s="1">
        <v>55581</v>
      </c>
      <c r="B32" s="1" t="s">
        <v>400</v>
      </c>
      <c r="C32" s="1" t="s">
        <v>401</v>
      </c>
      <c r="D32" s="4">
        <v>6354</v>
      </c>
      <c r="E32" s="1" t="s">
        <v>402</v>
      </c>
      <c r="F32" s="1" t="s">
        <v>403</v>
      </c>
      <c r="G32" s="1" t="s">
        <v>299</v>
      </c>
      <c r="H32" s="3">
        <v>278</v>
      </c>
      <c r="I32" s="2">
        <v>31.209199999999999</v>
      </c>
      <c r="J32" s="2">
        <v>-102.24169999999999</v>
      </c>
    </row>
    <row r="33" spans="1:10" x14ac:dyDescent="0.25">
      <c r="A33" s="1">
        <v>10554</v>
      </c>
      <c r="B33" s="1" t="s">
        <v>219</v>
      </c>
      <c r="C33" s="1" t="s">
        <v>220</v>
      </c>
      <c r="D33" s="4">
        <v>6541</v>
      </c>
      <c r="E33" s="1" t="s">
        <v>221</v>
      </c>
      <c r="F33" s="1" t="s">
        <v>202</v>
      </c>
      <c r="G33" s="1" t="s">
        <v>31</v>
      </c>
      <c r="H33" s="3">
        <v>689.4</v>
      </c>
      <c r="I33" s="2">
        <v>28.691700000000001</v>
      </c>
      <c r="J33" s="2">
        <v>-96.541700000000006</v>
      </c>
    </row>
    <row r="34" spans="1:10" x14ac:dyDescent="0.25">
      <c r="A34" s="1">
        <v>56708</v>
      </c>
      <c r="B34" s="1" t="s">
        <v>504</v>
      </c>
      <c r="C34" s="1" t="s">
        <v>220</v>
      </c>
      <c r="D34" s="4">
        <v>6541</v>
      </c>
      <c r="E34" s="1" t="s">
        <v>221</v>
      </c>
      <c r="F34" s="1" t="s">
        <v>202</v>
      </c>
      <c r="G34" s="1" t="s">
        <v>31</v>
      </c>
      <c r="H34" s="3">
        <v>310</v>
      </c>
      <c r="I34" s="2">
        <v>28.650278</v>
      </c>
      <c r="J34" s="2">
        <v>-96.539721999999998</v>
      </c>
    </row>
    <row r="35" spans="1:10" x14ac:dyDescent="0.25">
      <c r="A35" s="1">
        <v>55226</v>
      </c>
      <c r="B35" s="1" t="s">
        <v>363</v>
      </c>
      <c r="C35" s="1" t="s">
        <v>364</v>
      </c>
      <c r="D35" s="4">
        <v>6763</v>
      </c>
      <c r="E35" s="1" t="s">
        <v>365</v>
      </c>
      <c r="F35" s="1" t="s">
        <v>366</v>
      </c>
      <c r="G35" s="1" t="s">
        <v>31</v>
      </c>
      <c r="H35" s="3">
        <v>1036</v>
      </c>
      <c r="I35" s="2">
        <v>31.890699999999999</v>
      </c>
      <c r="J35" s="2">
        <v>-96.113100000000003</v>
      </c>
    </row>
    <row r="36" spans="1:10" x14ac:dyDescent="0.25">
      <c r="A36" s="1">
        <v>794</v>
      </c>
      <c r="B36" s="1" t="s">
        <v>22</v>
      </c>
      <c r="C36" s="1" t="s">
        <v>23</v>
      </c>
      <c r="D36" s="4">
        <v>6958</v>
      </c>
      <c r="E36" s="1" t="s">
        <v>22</v>
      </c>
      <c r="F36" s="1" t="s">
        <v>24</v>
      </c>
      <c r="G36" s="1" t="s">
        <v>21</v>
      </c>
      <c r="H36" s="3">
        <v>2.8</v>
      </c>
      <c r="I36" s="2">
        <v>33.068472999999997</v>
      </c>
      <c r="J36" s="2">
        <v>-96.963806000000005</v>
      </c>
    </row>
    <row r="37" spans="1:10" x14ac:dyDescent="0.25">
      <c r="A37" s="1">
        <v>3576</v>
      </c>
      <c r="B37" s="1" t="s">
        <v>91</v>
      </c>
      <c r="C37" s="1" t="s">
        <v>23</v>
      </c>
      <c r="D37" s="4">
        <v>6958</v>
      </c>
      <c r="E37" s="1" t="s">
        <v>92</v>
      </c>
      <c r="F37" s="1" t="s">
        <v>93</v>
      </c>
      <c r="G37" s="1" t="s">
        <v>31</v>
      </c>
      <c r="H37" s="3">
        <v>427.7</v>
      </c>
      <c r="I37" s="2">
        <v>33.068055000000001</v>
      </c>
      <c r="J37" s="2">
        <v>-96.452481000000006</v>
      </c>
    </row>
    <row r="38" spans="1:10" x14ac:dyDescent="0.25">
      <c r="A38" s="1">
        <v>4266</v>
      </c>
      <c r="B38" s="1" t="s">
        <v>136</v>
      </c>
      <c r="C38" s="1" t="s">
        <v>23</v>
      </c>
      <c r="D38" s="4">
        <v>6958</v>
      </c>
      <c r="E38" s="1" t="s">
        <v>24</v>
      </c>
      <c r="F38" s="1" t="s">
        <v>24</v>
      </c>
      <c r="G38" s="1" t="s">
        <v>31</v>
      </c>
      <c r="H38" s="3">
        <v>126.5</v>
      </c>
      <c r="I38" s="2">
        <v>33.197499999999998</v>
      </c>
      <c r="J38" s="2">
        <v>-97.106099999999998</v>
      </c>
    </row>
    <row r="39" spans="1:10" x14ac:dyDescent="0.25">
      <c r="A39" s="1">
        <v>55086</v>
      </c>
      <c r="B39" s="1" t="s">
        <v>321</v>
      </c>
      <c r="C39" s="1" t="s">
        <v>322</v>
      </c>
      <c r="D39" s="4">
        <v>7667</v>
      </c>
      <c r="E39" s="1" t="s">
        <v>323</v>
      </c>
      <c r="F39" s="1" t="s">
        <v>324</v>
      </c>
      <c r="G39" s="1" t="s">
        <v>31</v>
      </c>
      <c r="H39" s="3">
        <v>432</v>
      </c>
      <c r="I39" s="2">
        <v>27.889289999999999</v>
      </c>
      <c r="J39" s="2">
        <v>-97.258416999999994</v>
      </c>
    </row>
    <row r="40" spans="1:10" x14ac:dyDescent="0.25">
      <c r="A40" s="1">
        <v>55047</v>
      </c>
      <c r="B40" s="1" t="s">
        <v>307</v>
      </c>
      <c r="C40" s="1" t="s">
        <v>308</v>
      </c>
      <c r="D40" s="4">
        <v>11059</v>
      </c>
      <c r="E40" s="1" t="s">
        <v>213</v>
      </c>
      <c r="F40" s="1" t="s">
        <v>52</v>
      </c>
      <c r="G40" s="1" t="s">
        <v>31</v>
      </c>
      <c r="H40" s="3">
        <v>815</v>
      </c>
      <c r="I40" s="2">
        <v>29.72475</v>
      </c>
      <c r="J40" s="2">
        <v>-95.176479</v>
      </c>
    </row>
    <row r="41" spans="1:10" x14ac:dyDescent="0.25">
      <c r="A41" s="1">
        <v>3594</v>
      </c>
      <c r="B41" s="1" t="s">
        <v>81</v>
      </c>
      <c r="C41" s="1" t="s">
        <v>106</v>
      </c>
      <c r="D41" s="4">
        <v>11269</v>
      </c>
      <c r="E41" s="1" t="s">
        <v>81</v>
      </c>
      <c r="F41" s="1" t="s">
        <v>82</v>
      </c>
      <c r="G41" s="1" t="s">
        <v>21</v>
      </c>
      <c r="H41" s="3">
        <v>18</v>
      </c>
      <c r="I41" s="2">
        <v>30.293424000000002</v>
      </c>
      <c r="J41" s="2">
        <v>-97.784407999999999</v>
      </c>
    </row>
    <row r="42" spans="1:10" x14ac:dyDescent="0.25">
      <c r="A42" s="1">
        <v>3595</v>
      </c>
      <c r="B42" s="1" t="s">
        <v>107</v>
      </c>
      <c r="C42" s="1" t="s">
        <v>106</v>
      </c>
      <c r="D42" s="4">
        <v>11269</v>
      </c>
      <c r="E42" s="1" t="s">
        <v>108</v>
      </c>
      <c r="F42" s="1" t="s">
        <v>109</v>
      </c>
      <c r="G42" s="1" t="s">
        <v>21</v>
      </c>
      <c r="H42" s="3">
        <v>54.9</v>
      </c>
      <c r="I42" s="2">
        <v>30.750699999999998</v>
      </c>
      <c r="J42" s="2">
        <v>-98.417599999999993</v>
      </c>
    </row>
    <row r="43" spans="1:10" x14ac:dyDescent="0.25">
      <c r="A43" s="1">
        <v>3597</v>
      </c>
      <c r="B43" s="1" t="s">
        <v>110</v>
      </c>
      <c r="C43" s="1" t="s">
        <v>106</v>
      </c>
      <c r="D43" s="4">
        <v>11269</v>
      </c>
      <c r="E43" s="1" t="s">
        <v>111</v>
      </c>
      <c r="F43" s="1" t="s">
        <v>112</v>
      </c>
      <c r="G43" s="1" t="s">
        <v>21</v>
      </c>
      <c r="H43" s="3">
        <v>54</v>
      </c>
      <c r="I43" s="2">
        <v>30.556000000000001</v>
      </c>
      <c r="J43" s="2">
        <v>-98.338399999999993</v>
      </c>
    </row>
    <row r="44" spans="1:10" x14ac:dyDescent="0.25">
      <c r="A44" s="1">
        <v>3598</v>
      </c>
      <c r="B44" s="1" t="s">
        <v>113</v>
      </c>
      <c r="C44" s="1" t="s">
        <v>106</v>
      </c>
      <c r="D44" s="4">
        <v>11269</v>
      </c>
      <c r="E44" s="1" t="s">
        <v>108</v>
      </c>
      <c r="F44" s="1" t="s">
        <v>112</v>
      </c>
      <c r="G44" s="1" t="s">
        <v>21</v>
      </c>
      <c r="H44" s="3">
        <v>15</v>
      </c>
      <c r="I44" s="2">
        <v>30.731598999999999</v>
      </c>
      <c r="J44" s="2">
        <v>-98.385422000000005</v>
      </c>
    </row>
    <row r="45" spans="1:10" x14ac:dyDescent="0.25">
      <c r="A45" s="1">
        <v>3599</v>
      </c>
      <c r="B45" s="1" t="s">
        <v>111</v>
      </c>
      <c r="C45" s="1" t="s">
        <v>106</v>
      </c>
      <c r="D45" s="4">
        <v>11269</v>
      </c>
      <c r="E45" s="1" t="s">
        <v>111</v>
      </c>
      <c r="F45" s="1" t="s">
        <v>112</v>
      </c>
      <c r="G45" s="1" t="s">
        <v>21</v>
      </c>
      <c r="H45" s="3">
        <v>39.6</v>
      </c>
      <c r="I45" s="2">
        <v>30.555288000000001</v>
      </c>
      <c r="J45" s="2">
        <v>-98.257593</v>
      </c>
    </row>
    <row r="46" spans="1:10" x14ac:dyDescent="0.25">
      <c r="A46" s="1">
        <v>3600</v>
      </c>
      <c r="B46" s="1" t="s">
        <v>114</v>
      </c>
      <c r="C46" s="1" t="s">
        <v>106</v>
      </c>
      <c r="D46" s="4">
        <v>11269</v>
      </c>
      <c r="E46" s="1" t="s">
        <v>81</v>
      </c>
      <c r="F46" s="1" t="s">
        <v>82</v>
      </c>
      <c r="G46" s="1" t="s">
        <v>21</v>
      </c>
      <c r="H46" s="3">
        <v>108</v>
      </c>
      <c r="I46" s="2">
        <v>30.389900000000001</v>
      </c>
      <c r="J46" s="2">
        <v>-97.907300000000006</v>
      </c>
    </row>
    <row r="47" spans="1:10" x14ac:dyDescent="0.25">
      <c r="A47" s="1">
        <v>3601</v>
      </c>
      <c r="B47" s="1" t="s">
        <v>115</v>
      </c>
      <c r="C47" s="1" t="s">
        <v>106</v>
      </c>
      <c r="D47" s="4">
        <v>11269</v>
      </c>
      <c r="E47" s="1" t="s">
        <v>116</v>
      </c>
      <c r="F47" s="1" t="s">
        <v>116</v>
      </c>
      <c r="G47" s="1" t="s">
        <v>31</v>
      </c>
      <c r="H47" s="3">
        <v>623</v>
      </c>
      <c r="I47" s="2">
        <v>30.145600000000002</v>
      </c>
      <c r="J47" s="2">
        <v>-97.270799999999994</v>
      </c>
    </row>
    <row r="48" spans="1:10" x14ac:dyDescent="0.25">
      <c r="A48" s="1">
        <v>4937</v>
      </c>
      <c r="B48" s="1" t="s">
        <v>137</v>
      </c>
      <c r="C48" s="1" t="s">
        <v>106</v>
      </c>
      <c r="D48" s="4">
        <v>11269</v>
      </c>
      <c r="E48" s="1" t="s">
        <v>111</v>
      </c>
      <c r="F48" s="1" t="s">
        <v>109</v>
      </c>
      <c r="G48" s="1" t="s">
        <v>31</v>
      </c>
      <c r="H48" s="3">
        <v>574.6</v>
      </c>
      <c r="I48" s="2">
        <v>30.558</v>
      </c>
      <c r="J48" s="2">
        <v>-98.370500000000007</v>
      </c>
    </row>
    <row r="49" spans="1:10" x14ac:dyDescent="0.25">
      <c r="A49" s="1">
        <v>6179</v>
      </c>
      <c r="B49" s="1" t="s">
        <v>154</v>
      </c>
      <c r="C49" s="1" t="s">
        <v>106</v>
      </c>
      <c r="D49" s="4">
        <v>11269</v>
      </c>
      <c r="E49" s="1" t="s">
        <v>155</v>
      </c>
      <c r="F49" s="1" t="s">
        <v>156</v>
      </c>
      <c r="G49" s="1" t="s">
        <v>13</v>
      </c>
      <c r="H49" s="3">
        <v>1690</v>
      </c>
      <c r="I49" s="2">
        <v>29.917200000000001</v>
      </c>
      <c r="J49" s="2">
        <v>-96.750600000000006</v>
      </c>
    </row>
    <row r="50" spans="1:10" x14ac:dyDescent="0.25">
      <c r="A50" s="1">
        <v>55154</v>
      </c>
      <c r="B50" s="1" t="s">
        <v>347</v>
      </c>
      <c r="C50" s="1" t="s">
        <v>106</v>
      </c>
      <c r="D50" s="4">
        <v>11269</v>
      </c>
      <c r="E50" s="1" t="s">
        <v>116</v>
      </c>
      <c r="F50" s="1" t="s">
        <v>116</v>
      </c>
      <c r="G50" s="1" t="s">
        <v>31</v>
      </c>
      <c r="H50" s="3">
        <v>609</v>
      </c>
      <c r="I50" s="2">
        <v>30.1478</v>
      </c>
      <c r="J50" s="2">
        <v>-97.2714</v>
      </c>
    </row>
    <row r="51" spans="1:10" x14ac:dyDescent="0.25">
      <c r="A51" s="1">
        <v>56674</v>
      </c>
      <c r="B51" s="1" t="s">
        <v>502</v>
      </c>
      <c r="C51" s="1" t="s">
        <v>106</v>
      </c>
      <c r="D51" s="4">
        <v>11269</v>
      </c>
      <c r="E51" s="1" t="s">
        <v>503</v>
      </c>
      <c r="F51" s="1" t="s">
        <v>156</v>
      </c>
      <c r="G51" s="1" t="s">
        <v>31</v>
      </c>
      <c r="H51" s="3">
        <v>242</v>
      </c>
      <c r="I51" s="2">
        <v>30.0381</v>
      </c>
      <c r="J51" s="2">
        <v>-96.987499999999997</v>
      </c>
    </row>
    <row r="52" spans="1:10" x14ac:dyDescent="0.25">
      <c r="A52" s="1">
        <v>55091</v>
      </c>
      <c r="B52" s="1" t="s">
        <v>325</v>
      </c>
      <c r="C52" s="1" t="s">
        <v>326</v>
      </c>
      <c r="D52" s="4">
        <v>12501</v>
      </c>
      <c r="E52" s="1" t="s">
        <v>327</v>
      </c>
      <c r="F52" s="1" t="s">
        <v>328</v>
      </c>
      <c r="G52" s="1" t="s">
        <v>31</v>
      </c>
      <c r="H52" s="3">
        <v>1734</v>
      </c>
      <c r="I52" s="2">
        <v>32.430199999999999</v>
      </c>
      <c r="J52" s="2">
        <v>-97.053700000000006</v>
      </c>
    </row>
    <row r="53" spans="1:10" x14ac:dyDescent="0.25">
      <c r="A53" s="1">
        <v>50043</v>
      </c>
      <c r="B53" s="1" t="s">
        <v>227</v>
      </c>
      <c r="C53" s="1" t="s">
        <v>228</v>
      </c>
      <c r="D53" s="4">
        <v>14254</v>
      </c>
      <c r="E53" s="1" t="s">
        <v>51</v>
      </c>
      <c r="F53" s="1" t="s">
        <v>52</v>
      </c>
      <c r="G53" s="1" t="s">
        <v>31</v>
      </c>
      <c r="H53" s="3">
        <v>380.7</v>
      </c>
      <c r="I53" s="2">
        <v>29.731400000000001</v>
      </c>
      <c r="J53" s="2">
        <v>-95.0839</v>
      </c>
    </row>
    <row r="54" spans="1:10" x14ac:dyDescent="0.25">
      <c r="A54" s="1">
        <v>52176</v>
      </c>
      <c r="B54" s="1" t="s">
        <v>277</v>
      </c>
      <c r="C54" s="1" t="s">
        <v>278</v>
      </c>
      <c r="D54" s="4">
        <v>15300</v>
      </c>
      <c r="E54" s="1" t="s">
        <v>279</v>
      </c>
      <c r="F54" s="1" t="s">
        <v>280</v>
      </c>
      <c r="G54" s="1" t="s">
        <v>31</v>
      </c>
      <c r="H54" s="3">
        <v>230</v>
      </c>
      <c r="I54" s="2">
        <v>32.273178000000001</v>
      </c>
      <c r="J54" s="2">
        <v>-101.422386</v>
      </c>
    </row>
    <row r="55" spans="1:10" x14ac:dyDescent="0.25">
      <c r="A55" s="1">
        <v>56795</v>
      </c>
      <c r="B55" s="1" t="s">
        <v>525</v>
      </c>
      <c r="C55" s="1" t="s">
        <v>526</v>
      </c>
      <c r="D55" s="4">
        <v>15399</v>
      </c>
      <c r="E55" s="1" t="s">
        <v>527</v>
      </c>
      <c r="F55" s="1" t="s">
        <v>497</v>
      </c>
      <c r="G55" s="1" t="s">
        <v>299</v>
      </c>
      <c r="H55" s="3">
        <v>201.6</v>
      </c>
      <c r="I55" s="2">
        <v>27.0702</v>
      </c>
      <c r="J55" s="2">
        <v>-97.5077</v>
      </c>
    </row>
    <row r="56" spans="1:10" x14ac:dyDescent="0.25">
      <c r="A56" s="1">
        <v>57095</v>
      </c>
      <c r="B56" s="1" t="s">
        <v>556</v>
      </c>
      <c r="C56" s="1" t="s">
        <v>526</v>
      </c>
      <c r="D56" s="4">
        <v>15399</v>
      </c>
      <c r="E56" s="1" t="s">
        <v>527</v>
      </c>
      <c r="F56" s="1" t="s">
        <v>497</v>
      </c>
      <c r="G56" s="1" t="s">
        <v>299</v>
      </c>
      <c r="H56" s="3">
        <v>201</v>
      </c>
      <c r="I56" s="2">
        <v>27.119700000000002</v>
      </c>
      <c r="J56" s="2">
        <v>-97.549899999999994</v>
      </c>
    </row>
    <row r="57" spans="1:10" x14ac:dyDescent="0.25">
      <c r="A57" s="1">
        <v>57156</v>
      </c>
      <c r="B57" s="1" t="s">
        <v>561</v>
      </c>
      <c r="C57" s="1" t="s">
        <v>526</v>
      </c>
      <c r="D57" s="4">
        <v>15399</v>
      </c>
      <c r="E57" s="1" t="s">
        <v>562</v>
      </c>
      <c r="F57" s="1" t="s">
        <v>563</v>
      </c>
      <c r="G57" s="1" t="s">
        <v>299</v>
      </c>
      <c r="H57" s="3">
        <v>120</v>
      </c>
      <c r="I57" s="2">
        <v>33.067970000000003</v>
      </c>
      <c r="J57" s="2">
        <v>-98.337652000000006</v>
      </c>
    </row>
    <row r="58" spans="1:10" x14ac:dyDescent="0.25">
      <c r="A58" s="1">
        <v>57927</v>
      </c>
      <c r="B58" s="1" t="s">
        <v>606</v>
      </c>
      <c r="C58" s="1" t="s">
        <v>526</v>
      </c>
      <c r="D58" s="4">
        <v>15399</v>
      </c>
      <c r="E58" s="1" t="s">
        <v>527</v>
      </c>
      <c r="F58" s="1" t="s">
        <v>497</v>
      </c>
      <c r="G58" s="1" t="s">
        <v>299</v>
      </c>
      <c r="H58" s="3">
        <v>188</v>
      </c>
      <c r="I58" s="2">
        <v>27.223056</v>
      </c>
      <c r="J58" s="2">
        <v>-97.789167000000006</v>
      </c>
    </row>
    <row r="59" spans="1:10" x14ac:dyDescent="0.25">
      <c r="A59" s="1">
        <v>58614</v>
      </c>
      <c r="B59" s="1" t="s">
        <v>670</v>
      </c>
      <c r="C59" s="1" t="s">
        <v>526</v>
      </c>
      <c r="D59" s="4">
        <v>15399</v>
      </c>
      <c r="E59" s="1" t="s">
        <v>671</v>
      </c>
      <c r="F59" s="1" t="s">
        <v>34</v>
      </c>
      <c r="G59" s="1" t="s">
        <v>299</v>
      </c>
      <c r="H59" s="3">
        <v>226.1</v>
      </c>
      <c r="I59" s="2">
        <v>27.592777999999999</v>
      </c>
      <c r="J59" s="2">
        <v>-97.648055999999997</v>
      </c>
    </row>
    <row r="60" spans="1:10" x14ac:dyDescent="0.25">
      <c r="A60" s="1">
        <v>61343</v>
      </c>
      <c r="B60" s="1" t="s">
        <v>864</v>
      </c>
      <c r="C60" s="1" t="s">
        <v>526</v>
      </c>
      <c r="D60" s="4">
        <v>15399</v>
      </c>
      <c r="E60" s="1" t="s">
        <v>865</v>
      </c>
      <c r="F60" s="1" t="s">
        <v>324</v>
      </c>
      <c r="G60" s="1" t="s">
        <v>299</v>
      </c>
      <c r="H60" s="3">
        <v>200</v>
      </c>
      <c r="I60" s="2">
        <v>28.109303000000001</v>
      </c>
      <c r="J60" s="2">
        <v>-97.750480999999994</v>
      </c>
    </row>
    <row r="61" spans="1:10" x14ac:dyDescent="0.25">
      <c r="A61" s="1">
        <v>127</v>
      </c>
      <c r="B61" s="1" t="s">
        <v>10</v>
      </c>
      <c r="C61" s="1" t="s">
        <v>11</v>
      </c>
      <c r="D61" s="4">
        <v>15474</v>
      </c>
      <c r="E61" s="1" t="s">
        <v>10</v>
      </c>
      <c r="F61" s="1" t="s">
        <v>12</v>
      </c>
      <c r="G61" s="1" t="s">
        <v>13</v>
      </c>
      <c r="H61" s="3">
        <v>720</v>
      </c>
      <c r="I61" s="2">
        <v>34.082500000000003</v>
      </c>
      <c r="J61" s="2">
        <v>-99.175299999999993</v>
      </c>
    </row>
    <row r="62" spans="1:10" x14ac:dyDescent="0.25">
      <c r="A62" s="1">
        <v>3609</v>
      </c>
      <c r="B62" s="1" t="s">
        <v>117</v>
      </c>
      <c r="C62" s="1" t="s">
        <v>118</v>
      </c>
      <c r="D62" s="4">
        <v>16604</v>
      </c>
      <c r="E62" s="1" t="s">
        <v>119</v>
      </c>
      <c r="F62" s="1" t="s">
        <v>120</v>
      </c>
      <c r="G62" s="1" t="s">
        <v>31</v>
      </c>
      <c r="H62" s="3">
        <v>229.6</v>
      </c>
      <c r="I62" s="2">
        <v>29.352499999999999</v>
      </c>
      <c r="J62" s="2">
        <v>-98.576099999999997</v>
      </c>
    </row>
    <row r="63" spans="1:10" x14ac:dyDescent="0.25">
      <c r="A63" s="1">
        <v>3611</v>
      </c>
      <c r="B63" s="1" t="s">
        <v>121</v>
      </c>
      <c r="C63" s="1" t="s">
        <v>118</v>
      </c>
      <c r="D63" s="4">
        <v>16604</v>
      </c>
      <c r="E63" s="1" t="s">
        <v>119</v>
      </c>
      <c r="F63" s="1" t="s">
        <v>120</v>
      </c>
      <c r="G63" s="1" t="s">
        <v>31</v>
      </c>
      <c r="H63" s="3">
        <v>892</v>
      </c>
      <c r="I63" s="2">
        <v>29.308056000000001</v>
      </c>
      <c r="J63" s="2">
        <v>-98.324200000000005</v>
      </c>
    </row>
    <row r="64" spans="1:10" x14ac:dyDescent="0.25">
      <c r="A64" s="1">
        <v>3612</v>
      </c>
      <c r="B64" s="1" t="s">
        <v>122</v>
      </c>
      <c r="C64" s="1" t="s">
        <v>118</v>
      </c>
      <c r="D64" s="4">
        <v>16604</v>
      </c>
      <c r="E64" s="1" t="s">
        <v>123</v>
      </c>
      <c r="F64" s="1" t="s">
        <v>120</v>
      </c>
      <c r="G64" s="1" t="s">
        <v>31</v>
      </c>
      <c r="H64" s="3">
        <v>1138</v>
      </c>
      <c r="I64" s="2">
        <v>29.256699999999999</v>
      </c>
      <c r="J64" s="2">
        <v>-98.382499999999993</v>
      </c>
    </row>
    <row r="65" spans="1:10" x14ac:dyDescent="0.25">
      <c r="A65" s="1">
        <v>6181</v>
      </c>
      <c r="B65" s="1" t="s">
        <v>160</v>
      </c>
      <c r="C65" s="1" t="s">
        <v>118</v>
      </c>
      <c r="D65" s="4">
        <v>16604</v>
      </c>
      <c r="E65" s="1" t="s">
        <v>119</v>
      </c>
      <c r="F65" s="1" t="s">
        <v>120</v>
      </c>
      <c r="G65" s="1" t="s">
        <v>13</v>
      </c>
      <c r="H65" s="3">
        <v>932</v>
      </c>
      <c r="I65" s="2">
        <v>29.308056000000001</v>
      </c>
      <c r="J65" s="2">
        <v>-98.322800000000001</v>
      </c>
    </row>
    <row r="66" spans="1:10" x14ac:dyDescent="0.25">
      <c r="A66" s="1">
        <v>7097</v>
      </c>
      <c r="B66" s="1" t="s">
        <v>185</v>
      </c>
      <c r="C66" s="1" t="s">
        <v>118</v>
      </c>
      <c r="D66" s="4">
        <v>16604</v>
      </c>
      <c r="E66" s="1" t="s">
        <v>119</v>
      </c>
      <c r="F66" s="1" t="s">
        <v>120</v>
      </c>
      <c r="G66" s="1" t="s">
        <v>13</v>
      </c>
      <c r="H66" s="3">
        <v>1444</v>
      </c>
      <c r="I66" s="2">
        <v>29.309722000000001</v>
      </c>
      <c r="J66" s="2">
        <v>-98.320300000000003</v>
      </c>
    </row>
    <row r="67" spans="1:10" x14ac:dyDescent="0.25">
      <c r="A67" s="1">
        <v>7512</v>
      </c>
      <c r="B67" s="1" t="s">
        <v>190</v>
      </c>
      <c r="C67" s="1" t="s">
        <v>118</v>
      </c>
      <c r="D67" s="4">
        <v>16604</v>
      </c>
      <c r="E67" s="1" t="s">
        <v>123</v>
      </c>
      <c r="F67" s="1" t="s">
        <v>120</v>
      </c>
      <c r="G67" s="1" t="s">
        <v>31</v>
      </c>
      <c r="H67" s="3">
        <v>575</v>
      </c>
      <c r="I67" s="2">
        <v>29.257045999999999</v>
      </c>
      <c r="J67" s="2">
        <v>-98.384045</v>
      </c>
    </row>
    <row r="68" spans="1:10" x14ac:dyDescent="0.25">
      <c r="A68" s="1">
        <v>55137</v>
      </c>
      <c r="B68" s="1" t="s">
        <v>337</v>
      </c>
      <c r="C68" s="1" t="s">
        <v>118</v>
      </c>
      <c r="D68" s="4">
        <v>16604</v>
      </c>
      <c r="E68" s="1" t="s">
        <v>104</v>
      </c>
      <c r="F68" s="1" t="s">
        <v>96</v>
      </c>
      <c r="G68" s="1" t="s">
        <v>31</v>
      </c>
      <c r="H68" s="3">
        <v>940.2</v>
      </c>
      <c r="I68" s="2">
        <v>29.593056000000001</v>
      </c>
      <c r="J68" s="2">
        <v>-97.973214999999996</v>
      </c>
    </row>
    <row r="69" spans="1:10" x14ac:dyDescent="0.25">
      <c r="A69" s="1">
        <v>62609</v>
      </c>
      <c r="B69" s="1" t="s">
        <v>959</v>
      </c>
      <c r="C69" s="1" t="s">
        <v>118</v>
      </c>
      <c r="D69" s="4">
        <v>16604</v>
      </c>
      <c r="E69" s="1" t="s">
        <v>119</v>
      </c>
      <c r="F69" s="1" t="s">
        <v>120</v>
      </c>
      <c r="G69" s="1" t="s">
        <v>820</v>
      </c>
      <c r="H69" s="3">
        <v>10</v>
      </c>
      <c r="I69" s="2">
        <v>29.434449999999998</v>
      </c>
      <c r="J69" s="2">
        <v>-98.617649999999998</v>
      </c>
    </row>
    <row r="70" spans="1:10" x14ac:dyDescent="0.25">
      <c r="A70" s="1">
        <v>62610</v>
      </c>
      <c r="B70" s="1" t="s">
        <v>960</v>
      </c>
      <c r="C70" s="1" t="s">
        <v>118</v>
      </c>
      <c r="D70" s="4">
        <v>16604</v>
      </c>
      <c r="E70" s="1" t="s">
        <v>119</v>
      </c>
      <c r="F70" s="1" t="s">
        <v>120</v>
      </c>
      <c r="G70" s="1" t="s">
        <v>569</v>
      </c>
      <c r="H70" s="3">
        <v>5</v>
      </c>
      <c r="I70" s="2">
        <v>29.434449999999998</v>
      </c>
      <c r="J70" s="2">
        <v>-98.617649999999998</v>
      </c>
    </row>
    <row r="71" spans="1:10" x14ac:dyDescent="0.25">
      <c r="A71" s="1">
        <v>6183</v>
      </c>
      <c r="B71" s="1" t="s">
        <v>161</v>
      </c>
      <c r="C71" s="1" t="s">
        <v>162</v>
      </c>
      <c r="D71" s="4">
        <v>16624</v>
      </c>
      <c r="E71" s="1" t="s">
        <v>163</v>
      </c>
      <c r="F71" s="1" t="s">
        <v>164</v>
      </c>
      <c r="G71" s="1" t="s">
        <v>13</v>
      </c>
      <c r="H71" s="3">
        <v>410</v>
      </c>
      <c r="I71" s="2">
        <v>28.7044</v>
      </c>
      <c r="J71" s="2">
        <v>-98.477500000000006</v>
      </c>
    </row>
    <row r="72" spans="1:10" x14ac:dyDescent="0.25">
      <c r="A72" s="1">
        <v>50304</v>
      </c>
      <c r="B72" s="1" t="s">
        <v>253</v>
      </c>
      <c r="C72" s="1" t="s">
        <v>254</v>
      </c>
      <c r="D72" s="4">
        <v>17139</v>
      </c>
      <c r="E72" s="1" t="s">
        <v>255</v>
      </c>
      <c r="F72" s="1" t="s">
        <v>52</v>
      </c>
      <c r="G72" s="1" t="s">
        <v>216</v>
      </c>
      <c r="H72" s="3">
        <v>274</v>
      </c>
      <c r="I72" s="2">
        <v>29.723185000000001</v>
      </c>
      <c r="J72" s="2">
        <v>-95.128855999999999</v>
      </c>
    </row>
    <row r="73" spans="1:10" x14ac:dyDescent="0.25">
      <c r="A73" s="1">
        <v>52132</v>
      </c>
      <c r="B73" s="1" t="s">
        <v>275</v>
      </c>
      <c r="C73" s="1" t="s">
        <v>276</v>
      </c>
      <c r="D73" s="4">
        <v>17566</v>
      </c>
      <c r="E73" s="1" t="s">
        <v>249</v>
      </c>
      <c r="F73" s="1" t="s">
        <v>250</v>
      </c>
      <c r="G73" s="1" t="s">
        <v>31</v>
      </c>
      <c r="H73" s="3">
        <v>191.1</v>
      </c>
      <c r="I73" s="2">
        <v>29.378164000000002</v>
      </c>
      <c r="J73" s="2">
        <v>-94.921949999999995</v>
      </c>
    </row>
    <row r="74" spans="1:10" x14ac:dyDescent="0.25">
      <c r="A74" s="1">
        <v>55470</v>
      </c>
      <c r="B74" s="1" t="s">
        <v>388</v>
      </c>
      <c r="C74" s="1" t="s">
        <v>276</v>
      </c>
      <c r="D74" s="4">
        <v>17566</v>
      </c>
      <c r="E74" s="1" t="s">
        <v>249</v>
      </c>
      <c r="F74" s="1" t="s">
        <v>250</v>
      </c>
      <c r="G74" s="1" t="s">
        <v>31</v>
      </c>
      <c r="H74" s="3">
        <v>861</v>
      </c>
      <c r="I74" s="2">
        <v>29.378097</v>
      </c>
      <c r="J74" s="2">
        <v>-94.932772999999997</v>
      </c>
    </row>
    <row r="75" spans="1:10" x14ac:dyDescent="0.25">
      <c r="A75" s="1">
        <v>3630</v>
      </c>
      <c r="B75" s="1" t="s">
        <v>127</v>
      </c>
      <c r="C75" s="1" t="s">
        <v>128</v>
      </c>
      <c r="D75" s="4">
        <v>17583</v>
      </c>
      <c r="E75" s="1" t="s">
        <v>127</v>
      </c>
      <c r="F75" s="1" t="s">
        <v>129</v>
      </c>
      <c r="G75" s="1" t="s">
        <v>31</v>
      </c>
      <c r="H75" s="3">
        <v>201.6</v>
      </c>
      <c r="I75" s="2">
        <v>28.927499999999998</v>
      </c>
      <c r="J75" s="2">
        <v>-99.091899999999995</v>
      </c>
    </row>
    <row r="76" spans="1:10" x14ac:dyDescent="0.25">
      <c r="A76" s="1">
        <v>3631</v>
      </c>
      <c r="B76" s="1" t="s">
        <v>130</v>
      </c>
      <c r="C76" s="1" t="s">
        <v>128</v>
      </c>
      <c r="D76" s="4">
        <v>17583</v>
      </c>
      <c r="E76" s="1" t="s">
        <v>131</v>
      </c>
      <c r="F76" s="1" t="s">
        <v>35</v>
      </c>
      <c r="G76" s="1" t="s">
        <v>31</v>
      </c>
      <c r="H76" s="3">
        <v>215.2</v>
      </c>
      <c r="I76" s="2">
        <v>28.8947</v>
      </c>
      <c r="J76" s="2">
        <v>-97.135000000000005</v>
      </c>
    </row>
    <row r="77" spans="1:10" x14ac:dyDescent="0.25">
      <c r="A77" s="1">
        <v>59391</v>
      </c>
      <c r="B77" s="1" t="s">
        <v>737</v>
      </c>
      <c r="C77" s="1" t="s">
        <v>128</v>
      </c>
      <c r="D77" s="4">
        <v>17583</v>
      </c>
      <c r="E77" s="1" t="s">
        <v>333</v>
      </c>
      <c r="F77" s="1" t="s">
        <v>286</v>
      </c>
      <c r="G77" s="1" t="s">
        <v>31</v>
      </c>
      <c r="H77" s="3">
        <v>224.4</v>
      </c>
      <c r="I77" s="2">
        <v>26.451111000000001</v>
      </c>
      <c r="J77" s="2">
        <v>-98.177499999999995</v>
      </c>
    </row>
    <row r="78" spans="1:10" x14ac:dyDescent="0.25">
      <c r="A78" s="1">
        <v>58766</v>
      </c>
      <c r="B78" s="1" t="s">
        <v>681</v>
      </c>
      <c r="C78" s="1" t="s">
        <v>682</v>
      </c>
      <c r="D78" s="4">
        <v>17650</v>
      </c>
      <c r="E78" s="1" t="s">
        <v>500</v>
      </c>
      <c r="F78" s="1" t="s">
        <v>584</v>
      </c>
      <c r="G78" s="1" t="s">
        <v>299</v>
      </c>
      <c r="H78" s="3">
        <v>257</v>
      </c>
      <c r="I78" s="2">
        <v>33.825000000000003</v>
      </c>
      <c r="J78" s="2">
        <v>-101.099722</v>
      </c>
    </row>
    <row r="79" spans="1:10" x14ac:dyDescent="0.25">
      <c r="A79" s="1">
        <v>59994</v>
      </c>
      <c r="B79" s="1" t="s">
        <v>773</v>
      </c>
      <c r="C79" s="1" t="s">
        <v>682</v>
      </c>
      <c r="D79" s="4">
        <v>17650</v>
      </c>
      <c r="E79" s="1" t="s">
        <v>522</v>
      </c>
      <c r="F79" s="1" t="s">
        <v>306</v>
      </c>
      <c r="G79" s="1" t="s">
        <v>569</v>
      </c>
      <c r="H79" s="3">
        <v>160</v>
      </c>
      <c r="I79" s="2">
        <v>30.960208999999999</v>
      </c>
      <c r="J79" s="2">
        <v>-103.306662</v>
      </c>
    </row>
    <row r="80" spans="1:10" x14ac:dyDescent="0.25">
      <c r="A80" s="1">
        <v>60372</v>
      </c>
      <c r="B80" s="1" t="s">
        <v>801</v>
      </c>
      <c r="C80" s="1" t="s">
        <v>682</v>
      </c>
      <c r="D80" s="4">
        <v>17650</v>
      </c>
      <c r="E80" s="1" t="s">
        <v>731</v>
      </c>
      <c r="F80" s="1" t="s">
        <v>732</v>
      </c>
      <c r="G80" s="1" t="s">
        <v>569</v>
      </c>
      <c r="H80" s="3">
        <v>100</v>
      </c>
      <c r="I80" s="2">
        <v>32.715611000000003</v>
      </c>
      <c r="J80" s="2">
        <v>-101.92652200000001</v>
      </c>
    </row>
    <row r="81" spans="1:10" x14ac:dyDescent="0.25">
      <c r="A81" s="1">
        <v>60414</v>
      </c>
      <c r="B81" s="1" t="s">
        <v>802</v>
      </c>
      <c r="C81" s="1" t="s">
        <v>682</v>
      </c>
      <c r="D81" s="4">
        <v>17650</v>
      </c>
      <c r="E81" s="1" t="s">
        <v>803</v>
      </c>
      <c r="F81" s="1" t="s">
        <v>804</v>
      </c>
      <c r="G81" s="1" t="s">
        <v>299</v>
      </c>
      <c r="H81" s="3">
        <v>276</v>
      </c>
      <c r="I81" s="2">
        <v>34.575310999999999</v>
      </c>
      <c r="J81" s="2">
        <v>-102.474698</v>
      </c>
    </row>
    <row r="82" spans="1:10" x14ac:dyDescent="0.25">
      <c r="A82" s="1">
        <v>60436</v>
      </c>
      <c r="B82" s="1" t="s">
        <v>808</v>
      </c>
      <c r="C82" s="1" t="s">
        <v>682</v>
      </c>
      <c r="D82" s="4">
        <v>17650</v>
      </c>
      <c r="E82" s="1" t="s">
        <v>402</v>
      </c>
      <c r="F82" s="1" t="s">
        <v>306</v>
      </c>
      <c r="G82" s="1" t="s">
        <v>569</v>
      </c>
      <c r="H82" s="3">
        <v>118.5</v>
      </c>
      <c r="I82" s="2">
        <v>31.000883000000002</v>
      </c>
      <c r="J82" s="2">
        <v>-102.281744</v>
      </c>
    </row>
    <row r="83" spans="1:10" x14ac:dyDescent="0.25">
      <c r="A83" s="1">
        <v>60502</v>
      </c>
      <c r="B83" s="1" t="s">
        <v>817</v>
      </c>
      <c r="C83" s="1" t="s">
        <v>682</v>
      </c>
      <c r="D83" s="4">
        <v>17650</v>
      </c>
      <c r="E83" s="1" t="s">
        <v>645</v>
      </c>
      <c r="F83" s="1" t="s">
        <v>646</v>
      </c>
      <c r="G83" s="1" t="s">
        <v>299</v>
      </c>
      <c r="H83" s="3">
        <v>125.6</v>
      </c>
      <c r="I83" s="2">
        <v>33.703851</v>
      </c>
      <c r="J83" s="2">
        <v>-97.372009000000006</v>
      </c>
    </row>
    <row r="84" spans="1:10" x14ac:dyDescent="0.25">
      <c r="A84" s="1">
        <v>61001</v>
      </c>
      <c r="B84" s="1" t="s">
        <v>849</v>
      </c>
      <c r="C84" s="1" t="s">
        <v>682</v>
      </c>
      <c r="D84" s="4">
        <v>17650</v>
      </c>
      <c r="E84" s="1" t="s">
        <v>850</v>
      </c>
      <c r="F84" s="1" t="s">
        <v>851</v>
      </c>
      <c r="G84" s="1" t="s">
        <v>299</v>
      </c>
      <c r="H84" s="3">
        <v>150</v>
      </c>
      <c r="I84" s="2">
        <v>31.112473999999999</v>
      </c>
      <c r="J84" s="2">
        <v>-100.028142</v>
      </c>
    </row>
    <row r="85" spans="1:10" x14ac:dyDescent="0.25">
      <c r="A85" s="1">
        <v>6139</v>
      </c>
      <c r="B85" s="1" t="s">
        <v>139</v>
      </c>
      <c r="C85" s="1" t="s">
        <v>140</v>
      </c>
      <c r="D85" s="4">
        <v>17698</v>
      </c>
      <c r="E85" s="1" t="s">
        <v>141</v>
      </c>
      <c r="F85" s="1" t="s">
        <v>142</v>
      </c>
      <c r="G85" s="1" t="s">
        <v>13</v>
      </c>
      <c r="H85" s="3">
        <v>1116</v>
      </c>
      <c r="I85" s="2">
        <v>33.055219999999998</v>
      </c>
      <c r="J85" s="2">
        <v>-94.839993000000007</v>
      </c>
    </row>
    <row r="86" spans="1:10" x14ac:dyDescent="0.25">
      <c r="A86" s="1">
        <v>3484</v>
      </c>
      <c r="B86" s="1" t="s">
        <v>57</v>
      </c>
      <c r="C86" s="1" t="s">
        <v>58</v>
      </c>
      <c r="D86" s="4">
        <v>17718</v>
      </c>
      <c r="E86" s="1" t="s">
        <v>59</v>
      </c>
      <c r="F86" s="1" t="s">
        <v>60</v>
      </c>
      <c r="G86" s="1" t="s">
        <v>31</v>
      </c>
      <c r="H86" s="3">
        <v>474.7</v>
      </c>
      <c r="I86" s="2">
        <v>35.283357000000002</v>
      </c>
      <c r="J86" s="2">
        <v>-101.74642299999999</v>
      </c>
    </row>
    <row r="87" spans="1:10" x14ac:dyDescent="0.25">
      <c r="A87" s="1">
        <v>6193</v>
      </c>
      <c r="B87" s="1" t="s">
        <v>165</v>
      </c>
      <c r="C87" s="1" t="s">
        <v>58</v>
      </c>
      <c r="D87" s="4">
        <v>17718</v>
      </c>
      <c r="E87" s="1" t="s">
        <v>59</v>
      </c>
      <c r="F87" s="1" t="s">
        <v>60</v>
      </c>
      <c r="G87" s="1" t="s">
        <v>13</v>
      </c>
      <c r="H87" s="3">
        <v>1080</v>
      </c>
      <c r="I87" s="2">
        <v>35.298160000000003</v>
      </c>
      <c r="J87" s="2">
        <v>-101.747187</v>
      </c>
    </row>
    <row r="88" spans="1:10" x14ac:dyDescent="0.25">
      <c r="A88" s="1">
        <v>55132</v>
      </c>
      <c r="B88" s="1" t="s">
        <v>334</v>
      </c>
      <c r="C88" s="1" t="s">
        <v>335</v>
      </c>
      <c r="D88" s="4">
        <v>18518</v>
      </c>
      <c r="E88" s="1" t="s">
        <v>336</v>
      </c>
      <c r="F88" s="1" t="s">
        <v>149</v>
      </c>
      <c r="G88" s="1" t="s">
        <v>31</v>
      </c>
      <c r="H88" s="3">
        <v>939.6</v>
      </c>
      <c r="I88" s="2">
        <v>32.017825999999999</v>
      </c>
      <c r="J88" s="2">
        <v>-94.619743</v>
      </c>
    </row>
    <row r="89" spans="1:10" x14ac:dyDescent="0.25">
      <c r="A89" s="1">
        <v>55062</v>
      </c>
      <c r="B89" s="1" t="s">
        <v>317</v>
      </c>
      <c r="C89" s="1" t="s">
        <v>318</v>
      </c>
      <c r="D89" s="4">
        <v>18611</v>
      </c>
      <c r="E89" s="1" t="s">
        <v>319</v>
      </c>
      <c r="F89" s="1" t="s">
        <v>320</v>
      </c>
      <c r="G89" s="1" t="s">
        <v>31</v>
      </c>
      <c r="H89" s="3">
        <v>939.7</v>
      </c>
      <c r="I89" s="2">
        <v>30.592400000000001</v>
      </c>
      <c r="J89" s="2">
        <v>-95.9178</v>
      </c>
    </row>
    <row r="90" spans="1:10" x14ac:dyDescent="0.25">
      <c r="A90" s="1">
        <v>56240</v>
      </c>
      <c r="B90" s="1" t="s">
        <v>434</v>
      </c>
      <c r="C90" s="1" t="s">
        <v>435</v>
      </c>
      <c r="D90" s="4">
        <v>19740</v>
      </c>
      <c r="E90" s="1" t="s">
        <v>436</v>
      </c>
      <c r="F90" s="1" t="s">
        <v>437</v>
      </c>
      <c r="G90" s="1" t="s">
        <v>299</v>
      </c>
      <c r="H90" s="3">
        <v>120.6</v>
      </c>
      <c r="I90" s="2">
        <v>32.311556000000003</v>
      </c>
      <c r="J90" s="2">
        <v>-100.061589</v>
      </c>
    </row>
    <row r="91" spans="1:10" x14ac:dyDescent="0.25">
      <c r="A91" s="1">
        <v>56484</v>
      </c>
      <c r="B91" s="1" t="s">
        <v>470</v>
      </c>
      <c r="C91" s="1" t="s">
        <v>435</v>
      </c>
      <c r="D91" s="4">
        <v>19740</v>
      </c>
      <c r="E91" s="1" t="s">
        <v>436</v>
      </c>
      <c r="F91" s="1" t="s">
        <v>416</v>
      </c>
      <c r="G91" s="1" t="s">
        <v>299</v>
      </c>
      <c r="H91" s="3">
        <v>232.5</v>
      </c>
      <c r="I91" s="2">
        <v>32.318221000000001</v>
      </c>
      <c r="J91" s="2">
        <v>-100.176986</v>
      </c>
    </row>
    <row r="92" spans="1:10" x14ac:dyDescent="0.25">
      <c r="A92" s="1">
        <v>56638</v>
      </c>
      <c r="B92" s="1" t="s">
        <v>485</v>
      </c>
      <c r="C92" s="1" t="s">
        <v>435</v>
      </c>
      <c r="D92" s="4">
        <v>19740</v>
      </c>
      <c r="E92" s="1" t="s">
        <v>416</v>
      </c>
      <c r="F92" s="1" t="s">
        <v>416</v>
      </c>
      <c r="G92" s="1" t="s">
        <v>299</v>
      </c>
      <c r="H92" s="3">
        <v>170.2</v>
      </c>
      <c r="I92" s="2">
        <v>32.287799999999997</v>
      </c>
      <c r="J92" s="2">
        <v>-100.1</v>
      </c>
    </row>
    <row r="93" spans="1:10" x14ac:dyDescent="0.25">
      <c r="A93" s="1">
        <v>6251</v>
      </c>
      <c r="B93" s="1" t="s">
        <v>167</v>
      </c>
      <c r="C93" s="1" t="s">
        <v>168</v>
      </c>
      <c r="D93" s="4">
        <v>21535</v>
      </c>
      <c r="E93" s="1" t="s">
        <v>169</v>
      </c>
      <c r="F93" s="1" t="s">
        <v>170</v>
      </c>
      <c r="G93" s="1" t="s">
        <v>146</v>
      </c>
      <c r="H93" s="3">
        <v>2708.6</v>
      </c>
      <c r="I93" s="2">
        <v>28.795000000000002</v>
      </c>
      <c r="J93" s="2">
        <v>-96.048100000000005</v>
      </c>
    </row>
    <row r="94" spans="1:10" x14ac:dyDescent="0.25">
      <c r="A94" s="1">
        <v>55320</v>
      </c>
      <c r="B94" s="1" t="s">
        <v>374</v>
      </c>
      <c r="C94" s="1" t="s">
        <v>375</v>
      </c>
      <c r="D94" s="4">
        <v>21668</v>
      </c>
      <c r="E94" s="1" t="s">
        <v>376</v>
      </c>
      <c r="F94" s="1" t="s">
        <v>316</v>
      </c>
      <c r="G94" s="1" t="s">
        <v>31</v>
      </c>
      <c r="H94" s="3">
        <v>821.7</v>
      </c>
      <c r="I94" s="2">
        <v>33.058300000000003</v>
      </c>
      <c r="J94" s="2">
        <v>-97.910300000000007</v>
      </c>
    </row>
    <row r="95" spans="1:10" x14ac:dyDescent="0.25">
      <c r="A95" s="1">
        <v>55015</v>
      </c>
      <c r="B95" s="1" t="s">
        <v>300</v>
      </c>
      <c r="C95" s="1" t="s">
        <v>301</v>
      </c>
      <c r="D95" s="4">
        <v>22214</v>
      </c>
      <c r="E95" s="1" t="s">
        <v>302</v>
      </c>
      <c r="F95" s="1" t="s">
        <v>198</v>
      </c>
      <c r="G95" s="1" t="s">
        <v>31</v>
      </c>
      <c r="H95" s="3">
        <v>572</v>
      </c>
      <c r="I95" s="2">
        <v>29.072800000000001</v>
      </c>
      <c r="J95" s="2">
        <v>-95.745000000000005</v>
      </c>
    </row>
    <row r="96" spans="1:10" x14ac:dyDescent="0.25">
      <c r="A96" s="1">
        <v>52088</v>
      </c>
      <c r="B96" s="1" t="s">
        <v>270</v>
      </c>
      <c r="C96" s="1" t="s">
        <v>271</v>
      </c>
      <c r="D96" s="4">
        <v>22652</v>
      </c>
      <c r="E96" s="1" t="s">
        <v>249</v>
      </c>
      <c r="F96" s="1" t="s">
        <v>250</v>
      </c>
      <c r="G96" s="1" t="s">
        <v>31</v>
      </c>
      <c r="H96" s="3">
        <v>450</v>
      </c>
      <c r="I96" s="2">
        <v>29.378696999999999</v>
      </c>
      <c r="J96" s="2">
        <v>-94.943828999999994</v>
      </c>
    </row>
    <row r="97" spans="1:10" x14ac:dyDescent="0.25">
      <c r="A97" s="1">
        <v>55313</v>
      </c>
      <c r="B97" s="1" t="s">
        <v>372</v>
      </c>
      <c r="C97" s="1" t="s">
        <v>373</v>
      </c>
      <c r="D97" s="4">
        <v>26469</v>
      </c>
      <c r="E97" s="1" t="s">
        <v>51</v>
      </c>
      <c r="F97" s="1" t="s">
        <v>324</v>
      </c>
      <c r="G97" s="1" t="s">
        <v>31</v>
      </c>
      <c r="H97" s="3">
        <v>517</v>
      </c>
      <c r="I97" s="2">
        <v>27.882777999999998</v>
      </c>
      <c r="J97" s="2">
        <v>-97.242778000000001</v>
      </c>
    </row>
    <row r="98" spans="1:10" x14ac:dyDescent="0.25">
      <c r="A98" s="1">
        <v>55168</v>
      </c>
      <c r="B98" s="1" t="s">
        <v>348</v>
      </c>
      <c r="C98" s="1" t="s">
        <v>349</v>
      </c>
      <c r="D98" s="4">
        <v>49768</v>
      </c>
      <c r="E98" s="1" t="s">
        <v>350</v>
      </c>
      <c r="F98" s="1" t="s">
        <v>116</v>
      </c>
      <c r="G98" s="1" t="s">
        <v>31</v>
      </c>
      <c r="H98" s="3">
        <v>618.70000000000005</v>
      </c>
      <c r="I98" s="2">
        <v>30.145800000000001</v>
      </c>
      <c r="J98" s="2">
        <v>-97.55</v>
      </c>
    </row>
    <row r="99" spans="1:10" x14ac:dyDescent="0.25">
      <c r="A99" s="1">
        <v>56506</v>
      </c>
      <c r="B99" s="1" t="s">
        <v>471</v>
      </c>
      <c r="C99" s="1" t="s">
        <v>472</v>
      </c>
      <c r="D99" s="4">
        <v>49893</v>
      </c>
      <c r="E99" s="1" t="s">
        <v>433</v>
      </c>
      <c r="F99" s="1" t="s">
        <v>422</v>
      </c>
      <c r="G99" s="1" t="s">
        <v>299</v>
      </c>
      <c r="H99" s="3">
        <v>130.5</v>
      </c>
      <c r="I99" s="2">
        <v>32.720399999999998</v>
      </c>
      <c r="J99" s="2">
        <v>-100.9952</v>
      </c>
    </row>
    <row r="100" spans="1:10" x14ac:dyDescent="0.25">
      <c r="A100" s="1">
        <v>56644</v>
      </c>
      <c r="B100" s="1" t="s">
        <v>486</v>
      </c>
      <c r="C100" s="1" t="s">
        <v>472</v>
      </c>
      <c r="D100" s="4">
        <v>49893</v>
      </c>
      <c r="E100" s="1" t="s">
        <v>487</v>
      </c>
      <c r="F100" s="1" t="s">
        <v>488</v>
      </c>
      <c r="G100" s="1" t="s">
        <v>299</v>
      </c>
      <c r="H100" s="3">
        <v>120</v>
      </c>
      <c r="I100" s="2">
        <v>32.235300000000002</v>
      </c>
      <c r="J100" s="2">
        <v>-101.83669999999999</v>
      </c>
    </row>
    <row r="101" spans="1:10" x14ac:dyDescent="0.25">
      <c r="A101" s="1">
        <v>56773</v>
      </c>
      <c r="B101" s="1" t="s">
        <v>513</v>
      </c>
      <c r="C101" s="1" t="s">
        <v>472</v>
      </c>
      <c r="D101" s="4">
        <v>49893</v>
      </c>
      <c r="E101" s="1" t="s">
        <v>514</v>
      </c>
      <c r="F101" s="1" t="s">
        <v>515</v>
      </c>
      <c r="G101" s="1" t="s">
        <v>299</v>
      </c>
      <c r="H101" s="3">
        <v>150</v>
      </c>
      <c r="I101" s="2">
        <v>33.752200999999999</v>
      </c>
      <c r="J101" s="2">
        <v>-100.96740200000001</v>
      </c>
    </row>
    <row r="102" spans="1:10" x14ac:dyDescent="0.25">
      <c r="A102" s="1">
        <v>56774</v>
      </c>
      <c r="B102" s="1" t="s">
        <v>516</v>
      </c>
      <c r="C102" s="1" t="s">
        <v>472</v>
      </c>
      <c r="D102" s="4">
        <v>49893</v>
      </c>
      <c r="E102" s="1" t="s">
        <v>517</v>
      </c>
      <c r="F102" s="1" t="s">
        <v>416</v>
      </c>
      <c r="G102" s="1" t="s">
        <v>299</v>
      </c>
      <c r="H102" s="3">
        <v>169.5</v>
      </c>
      <c r="I102" s="2">
        <v>32.198099999999997</v>
      </c>
      <c r="J102" s="2">
        <v>-100.26860000000001</v>
      </c>
    </row>
    <row r="103" spans="1:10" x14ac:dyDescent="0.25">
      <c r="A103" s="1">
        <v>56775</v>
      </c>
      <c r="B103" s="1" t="s">
        <v>518</v>
      </c>
      <c r="C103" s="1" t="s">
        <v>472</v>
      </c>
      <c r="D103" s="4">
        <v>49893</v>
      </c>
      <c r="E103" s="1" t="s">
        <v>433</v>
      </c>
      <c r="F103" s="1" t="s">
        <v>422</v>
      </c>
      <c r="G103" s="1" t="s">
        <v>299</v>
      </c>
      <c r="H103" s="3">
        <v>120</v>
      </c>
      <c r="I103" s="2">
        <v>32.718055999999997</v>
      </c>
      <c r="J103" s="2">
        <v>-100.793333</v>
      </c>
    </row>
    <row r="104" spans="1:10" x14ac:dyDescent="0.25">
      <c r="A104" s="1">
        <v>56776</v>
      </c>
      <c r="B104" s="1" t="s">
        <v>519</v>
      </c>
      <c r="C104" s="1" t="s">
        <v>472</v>
      </c>
      <c r="D104" s="4">
        <v>49893</v>
      </c>
      <c r="E104" s="1" t="s">
        <v>279</v>
      </c>
      <c r="F104" s="1" t="s">
        <v>280</v>
      </c>
      <c r="G104" s="1" t="s">
        <v>299</v>
      </c>
      <c r="H104" s="3">
        <v>120</v>
      </c>
      <c r="I104" s="2">
        <v>32.240278000000004</v>
      </c>
      <c r="J104" s="2">
        <v>-101.47361100000001</v>
      </c>
    </row>
    <row r="105" spans="1:10" x14ac:dyDescent="0.25">
      <c r="A105" s="1">
        <v>58321</v>
      </c>
      <c r="B105" s="1" t="s">
        <v>651</v>
      </c>
      <c r="C105" s="1" t="s">
        <v>472</v>
      </c>
      <c r="D105" s="4">
        <v>49893</v>
      </c>
      <c r="E105" s="1" t="s">
        <v>652</v>
      </c>
      <c r="F105" s="1" t="s">
        <v>653</v>
      </c>
      <c r="G105" s="1" t="s">
        <v>299</v>
      </c>
      <c r="H105" s="3">
        <v>150</v>
      </c>
      <c r="I105" s="2">
        <v>31.383333</v>
      </c>
      <c r="J105" s="2">
        <v>-98.466667000000001</v>
      </c>
    </row>
    <row r="106" spans="1:10" x14ac:dyDescent="0.25">
      <c r="A106" s="1">
        <v>58471</v>
      </c>
      <c r="B106" s="1" t="s">
        <v>663</v>
      </c>
      <c r="C106" s="1" t="s">
        <v>472</v>
      </c>
      <c r="D106" s="4">
        <v>49893</v>
      </c>
      <c r="E106" s="1" t="s">
        <v>544</v>
      </c>
      <c r="F106" s="1" t="s">
        <v>360</v>
      </c>
      <c r="G106" s="1" t="s">
        <v>31</v>
      </c>
      <c r="H106" s="3">
        <v>358.8</v>
      </c>
      <c r="I106" s="2">
        <v>32.069167</v>
      </c>
      <c r="J106" s="2">
        <v>-102.585556</v>
      </c>
    </row>
    <row r="107" spans="1:10" x14ac:dyDescent="0.25">
      <c r="A107" s="1">
        <v>62038</v>
      </c>
      <c r="B107" s="1" t="s">
        <v>933</v>
      </c>
      <c r="C107" s="1" t="s">
        <v>472</v>
      </c>
      <c r="D107" s="4">
        <v>49893</v>
      </c>
      <c r="E107" s="1" t="s">
        <v>934</v>
      </c>
      <c r="F107" s="1" t="s">
        <v>935</v>
      </c>
      <c r="G107" s="1" t="s">
        <v>299</v>
      </c>
      <c r="H107" s="3">
        <v>302.39999999999998</v>
      </c>
      <c r="I107" s="2">
        <v>31.207988</v>
      </c>
      <c r="J107" s="2">
        <v>-101.110787</v>
      </c>
    </row>
    <row r="108" spans="1:10" x14ac:dyDescent="0.25">
      <c r="A108" s="1">
        <v>3439</v>
      </c>
      <c r="B108" s="1" t="s">
        <v>28</v>
      </c>
      <c r="C108" s="1" t="s">
        <v>29</v>
      </c>
      <c r="D108" s="4">
        <v>49979</v>
      </c>
      <c r="E108" s="1" t="s">
        <v>28</v>
      </c>
      <c r="F108" s="1" t="s">
        <v>30</v>
      </c>
      <c r="G108" s="1" t="s">
        <v>31</v>
      </c>
      <c r="H108" s="3">
        <v>263.60000000000002</v>
      </c>
      <c r="I108" s="2">
        <v>27.566700000000001</v>
      </c>
      <c r="J108" s="2">
        <v>-99.508899999999997</v>
      </c>
    </row>
    <row r="109" spans="1:10" x14ac:dyDescent="0.25">
      <c r="A109" s="1">
        <v>3441</v>
      </c>
      <c r="B109" s="1" t="s">
        <v>32</v>
      </c>
      <c r="C109" s="1" t="s">
        <v>29</v>
      </c>
      <c r="D109" s="4">
        <v>49979</v>
      </c>
      <c r="E109" s="1" t="s">
        <v>33</v>
      </c>
      <c r="F109" s="1" t="s">
        <v>34</v>
      </c>
      <c r="G109" s="1" t="s">
        <v>31</v>
      </c>
      <c r="H109" s="3">
        <v>730.2</v>
      </c>
      <c r="I109" s="2">
        <v>27.819412</v>
      </c>
      <c r="J109" s="2">
        <v>-97.419202999999996</v>
      </c>
    </row>
    <row r="110" spans="1:10" x14ac:dyDescent="0.25">
      <c r="A110" s="1">
        <v>4939</v>
      </c>
      <c r="B110" s="1" t="s">
        <v>138</v>
      </c>
      <c r="C110" s="1" t="s">
        <v>29</v>
      </c>
      <c r="D110" s="4">
        <v>49979</v>
      </c>
      <c r="E110" s="1" t="s">
        <v>33</v>
      </c>
      <c r="F110" s="1" t="s">
        <v>34</v>
      </c>
      <c r="G110" s="1" t="s">
        <v>31</v>
      </c>
      <c r="H110" s="3">
        <v>1082.2</v>
      </c>
      <c r="I110" s="2">
        <v>27.606400000000001</v>
      </c>
      <c r="J110" s="2">
        <v>-97.311700000000002</v>
      </c>
    </row>
    <row r="111" spans="1:10" x14ac:dyDescent="0.25">
      <c r="A111" s="1">
        <v>56291</v>
      </c>
      <c r="B111" s="1" t="s">
        <v>441</v>
      </c>
      <c r="C111" s="1" t="s">
        <v>442</v>
      </c>
      <c r="D111" s="4">
        <v>50063</v>
      </c>
      <c r="E111" s="1" t="s">
        <v>443</v>
      </c>
      <c r="F111" s="1" t="s">
        <v>437</v>
      </c>
      <c r="G111" s="1" t="s">
        <v>299</v>
      </c>
      <c r="H111" s="3">
        <v>735.5</v>
      </c>
      <c r="I111" s="2">
        <v>32.214024000000002</v>
      </c>
      <c r="J111" s="2">
        <v>-100.05712</v>
      </c>
    </row>
    <row r="112" spans="1:10" x14ac:dyDescent="0.25">
      <c r="A112" s="1">
        <v>56211</v>
      </c>
      <c r="B112" s="1" t="s">
        <v>427</v>
      </c>
      <c r="C112" s="1" t="s">
        <v>428</v>
      </c>
      <c r="D112" s="4">
        <v>50123</v>
      </c>
      <c r="E112" s="1" t="s">
        <v>429</v>
      </c>
      <c r="F112" s="1" t="s">
        <v>416</v>
      </c>
      <c r="G112" s="1" t="s">
        <v>299</v>
      </c>
      <c r="H112" s="3">
        <v>37.5</v>
      </c>
      <c r="I112" s="2">
        <v>32.360599999999998</v>
      </c>
      <c r="J112" s="2">
        <v>-100.3389</v>
      </c>
    </row>
    <row r="113" spans="1:10" x14ac:dyDescent="0.25">
      <c r="A113" s="1">
        <v>56212</v>
      </c>
      <c r="B113" s="1" t="s">
        <v>430</v>
      </c>
      <c r="C113" s="1" t="s">
        <v>428</v>
      </c>
      <c r="D113" s="4">
        <v>50123</v>
      </c>
      <c r="E113" s="1" t="s">
        <v>429</v>
      </c>
      <c r="F113" s="1" t="s">
        <v>416</v>
      </c>
      <c r="G113" s="1" t="s">
        <v>299</v>
      </c>
      <c r="H113" s="3">
        <v>98.8</v>
      </c>
      <c r="I113" s="2">
        <v>32.347200000000001</v>
      </c>
      <c r="J113" s="2">
        <v>-100.3703</v>
      </c>
    </row>
    <row r="114" spans="1:10" x14ac:dyDescent="0.25">
      <c r="A114" s="1">
        <v>56311</v>
      </c>
      <c r="B114" s="1" t="s">
        <v>444</v>
      </c>
      <c r="C114" s="1" t="s">
        <v>428</v>
      </c>
      <c r="D114" s="4">
        <v>50123</v>
      </c>
      <c r="E114" s="1" t="s">
        <v>429</v>
      </c>
      <c r="F114" s="1" t="s">
        <v>416</v>
      </c>
      <c r="G114" s="1" t="s">
        <v>299</v>
      </c>
      <c r="H114" s="3">
        <v>135</v>
      </c>
      <c r="I114" s="2">
        <v>32.290832999999999</v>
      </c>
      <c r="J114" s="2">
        <v>-100.42189999999999</v>
      </c>
    </row>
    <row r="115" spans="1:10" x14ac:dyDescent="0.25">
      <c r="A115" s="1">
        <v>56337</v>
      </c>
      <c r="B115" s="1" t="s">
        <v>445</v>
      </c>
      <c r="C115" s="1" t="s">
        <v>428</v>
      </c>
      <c r="D115" s="4">
        <v>50123</v>
      </c>
      <c r="E115" s="1" t="s">
        <v>446</v>
      </c>
      <c r="F115" s="1" t="s">
        <v>416</v>
      </c>
      <c r="G115" s="1" t="s">
        <v>299</v>
      </c>
      <c r="H115" s="3">
        <v>241</v>
      </c>
      <c r="I115" s="2">
        <v>32.312199999999997</v>
      </c>
      <c r="J115" s="2">
        <v>-100.5303</v>
      </c>
    </row>
    <row r="116" spans="1:10" x14ac:dyDescent="0.25">
      <c r="A116" s="1">
        <v>56372</v>
      </c>
      <c r="B116" s="1" t="s">
        <v>451</v>
      </c>
      <c r="C116" s="1" t="s">
        <v>428</v>
      </c>
      <c r="D116" s="4">
        <v>50123</v>
      </c>
      <c r="E116" s="1" t="s">
        <v>446</v>
      </c>
      <c r="F116" s="1" t="s">
        <v>416</v>
      </c>
      <c r="G116" s="1" t="s">
        <v>299</v>
      </c>
      <c r="H116" s="3">
        <v>80.5</v>
      </c>
      <c r="I116" s="2">
        <v>32.236944000000001</v>
      </c>
      <c r="J116" s="2">
        <v>-100.4833</v>
      </c>
    </row>
    <row r="117" spans="1:10" x14ac:dyDescent="0.25">
      <c r="A117" s="1">
        <v>50109</v>
      </c>
      <c r="B117" s="1" t="s">
        <v>230</v>
      </c>
      <c r="C117" s="1" t="s">
        <v>231</v>
      </c>
      <c r="D117" s="4">
        <v>54700</v>
      </c>
      <c r="E117" s="1" t="s">
        <v>232</v>
      </c>
      <c r="F117" s="1" t="s">
        <v>233</v>
      </c>
      <c r="G117" s="1" t="s">
        <v>31</v>
      </c>
      <c r="H117" s="3">
        <v>265.60000000000002</v>
      </c>
      <c r="I117" s="2">
        <v>33.696800000000003</v>
      </c>
      <c r="J117" s="2">
        <v>-95.557699999999997</v>
      </c>
    </row>
    <row r="118" spans="1:10" x14ac:dyDescent="0.25">
      <c r="A118" s="1">
        <v>56395</v>
      </c>
      <c r="B118" s="1" t="s">
        <v>457</v>
      </c>
      <c r="C118" s="1" t="s">
        <v>458</v>
      </c>
      <c r="D118" s="4">
        <v>54759</v>
      </c>
      <c r="E118" s="1" t="s">
        <v>459</v>
      </c>
      <c r="F118" s="1" t="s">
        <v>460</v>
      </c>
      <c r="G118" s="1" t="s">
        <v>299</v>
      </c>
      <c r="H118" s="3">
        <v>200</v>
      </c>
      <c r="I118" s="2">
        <v>32.625599999999999</v>
      </c>
      <c r="J118" s="2">
        <v>-99.492800000000003</v>
      </c>
    </row>
    <row r="119" spans="1:10" x14ac:dyDescent="0.25">
      <c r="A119" s="1">
        <v>56483</v>
      </c>
      <c r="B119" s="1" t="s">
        <v>469</v>
      </c>
      <c r="C119" s="1" t="s">
        <v>458</v>
      </c>
      <c r="D119" s="4">
        <v>54759</v>
      </c>
      <c r="E119" s="1" t="s">
        <v>459</v>
      </c>
      <c r="F119" s="1" t="s">
        <v>460</v>
      </c>
      <c r="G119" s="1" t="s">
        <v>299</v>
      </c>
      <c r="H119" s="3">
        <v>200</v>
      </c>
      <c r="I119" s="2">
        <v>32.514400000000002</v>
      </c>
      <c r="J119" s="2">
        <v>-99.656400000000005</v>
      </c>
    </row>
    <row r="120" spans="1:10" x14ac:dyDescent="0.25">
      <c r="A120" s="1">
        <v>298</v>
      </c>
      <c r="B120" s="1" t="s">
        <v>14</v>
      </c>
      <c r="C120" s="1" t="s">
        <v>15</v>
      </c>
      <c r="D120" s="4">
        <v>54888</v>
      </c>
      <c r="E120" s="1" t="s">
        <v>16</v>
      </c>
      <c r="F120" s="1" t="s">
        <v>14</v>
      </c>
      <c r="G120" s="1" t="s">
        <v>13</v>
      </c>
      <c r="H120" s="3">
        <v>1849.8</v>
      </c>
      <c r="I120" s="2">
        <v>31.421900000000001</v>
      </c>
      <c r="J120" s="2">
        <v>-96.252499999999998</v>
      </c>
    </row>
    <row r="121" spans="1:10" x14ac:dyDescent="0.25">
      <c r="A121" s="1">
        <v>3460</v>
      </c>
      <c r="B121" s="1" t="s">
        <v>47</v>
      </c>
      <c r="C121" s="1" t="s">
        <v>15</v>
      </c>
      <c r="D121" s="4">
        <v>54888</v>
      </c>
      <c r="E121" s="1" t="s">
        <v>48</v>
      </c>
      <c r="F121" s="1" t="s">
        <v>49</v>
      </c>
      <c r="G121" s="1" t="s">
        <v>31</v>
      </c>
      <c r="H121" s="3">
        <v>1530</v>
      </c>
      <c r="I121" s="2">
        <v>29.75</v>
      </c>
      <c r="J121" s="2">
        <v>-94.925600000000003</v>
      </c>
    </row>
    <row r="122" spans="1:10" x14ac:dyDescent="0.25">
      <c r="A122" s="1">
        <v>3464</v>
      </c>
      <c r="B122" s="1" t="s">
        <v>50</v>
      </c>
      <c r="C122" s="1" t="s">
        <v>15</v>
      </c>
      <c r="D122" s="4">
        <v>54888</v>
      </c>
      <c r="E122" s="1" t="s">
        <v>51</v>
      </c>
      <c r="F122" s="1" t="s">
        <v>52</v>
      </c>
      <c r="G122" s="1" t="s">
        <v>31</v>
      </c>
      <c r="H122" s="3">
        <v>432</v>
      </c>
      <c r="I122" s="2">
        <v>29.822201</v>
      </c>
      <c r="J122" s="2">
        <v>-95.219429000000005</v>
      </c>
    </row>
    <row r="123" spans="1:10" x14ac:dyDescent="0.25">
      <c r="A123" s="1">
        <v>3469</v>
      </c>
      <c r="B123" s="1" t="s">
        <v>53</v>
      </c>
      <c r="C123" s="1" t="s">
        <v>15</v>
      </c>
      <c r="D123" s="4">
        <v>54888</v>
      </c>
      <c r="E123" s="1" t="s">
        <v>51</v>
      </c>
      <c r="F123" s="1" t="s">
        <v>52</v>
      </c>
      <c r="G123" s="1" t="s">
        <v>31</v>
      </c>
      <c r="H123" s="3">
        <v>1189.9000000000001</v>
      </c>
      <c r="I123" s="2">
        <v>29.941700000000001</v>
      </c>
      <c r="J123" s="2">
        <v>-95.530600000000007</v>
      </c>
    </row>
    <row r="124" spans="1:10" x14ac:dyDescent="0.25">
      <c r="A124" s="1">
        <v>3470</v>
      </c>
      <c r="B124" s="1" t="s">
        <v>54</v>
      </c>
      <c r="C124" s="1" t="s">
        <v>15</v>
      </c>
      <c r="D124" s="4">
        <v>54888</v>
      </c>
      <c r="E124" s="1" t="s">
        <v>55</v>
      </c>
      <c r="F124" s="1" t="s">
        <v>56</v>
      </c>
      <c r="G124" s="1" t="s">
        <v>13</v>
      </c>
      <c r="H124" s="3">
        <v>4008.4</v>
      </c>
      <c r="I124" s="2">
        <v>29.482800000000001</v>
      </c>
      <c r="J124" s="2">
        <v>-95.631100000000004</v>
      </c>
    </row>
    <row r="125" spans="1:10" x14ac:dyDescent="0.25">
      <c r="A125" s="1">
        <v>7325</v>
      </c>
      <c r="B125" s="1" t="s">
        <v>186</v>
      </c>
      <c r="C125" s="1" t="s">
        <v>15</v>
      </c>
      <c r="D125" s="4">
        <v>54888</v>
      </c>
      <c r="E125" s="1" t="s">
        <v>187</v>
      </c>
      <c r="F125" s="1" t="s">
        <v>52</v>
      </c>
      <c r="G125" s="1" t="s">
        <v>31</v>
      </c>
      <c r="H125" s="3">
        <v>176.4</v>
      </c>
      <c r="I125" s="2">
        <v>29.694838000000001</v>
      </c>
      <c r="J125" s="2">
        <v>-95.040621999999999</v>
      </c>
    </row>
    <row r="126" spans="1:10" x14ac:dyDescent="0.25">
      <c r="A126" s="1">
        <v>61362</v>
      </c>
      <c r="B126" s="1" t="s">
        <v>868</v>
      </c>
      <c r="C126" s="1" t="s">
        <v>15</v>
      </c>
      <c r="D126" s="4">
        <v>54888</v>
      </c>
      <c r="E126" s="1" t="s">
        <v>279</v>
      </c>
      <c r="F126" s="1" t="s">
        <v>280</v>
      </c>
      <c r="G126" s="1" t="s">
        <v>820</v>
      </c>
      <c r="H126" s="3">
        <v>2</v>
      </c>
      <c r="I126" s="2">
        <v>32.167574999999999</v>
      </c>
      <c r="J126" s="2">
        <v>-101.47921700000001</v>
      </c>
    </row>
    <row r="127" spans="1:10" x14ac:dyDescent="0.25">
      <c r="A127" s="1">
        <v>56611</v>
      </c>
      <c r="B127" s="1" t="s">
        <v>481</v>
      </c>
      <c r="C127" s="1" t="s">
        <v>482</v>
      </c>
      <c r="D127" s="4">
        <v>55861</v>
      </c>
      <c r="E127" s="1" t="s">
        <v>483</v>
      </c>
      <c r="F127" s="1" t="s">
        <v>484</v>
      </c>
      <c r="G127" s="1" t="s">
        <v>13</v>
      </c>
      <c r="H127" s="3">
        <v>1008</v>
      </c>
      <c r="I127" s="2">
        <v>31.474378000000002</v>
      </c>
      <c r="J127" s="2">
        <v>-96.957149000000001</v>
      </c>
    </row>
    <row r="128" spans="1:10" x14ac:dyDescent="0.25">
      <c r="A128" s="1">
        <v>50815</v>
      </c>
      <c r="B128" s="1" t="s">
        <v>263</v>
      </c>
      <c r="C128" s="1" t="s">
        <v>264</v>
      </c>
      <c r="D128" s="4">
        <v>55879</v>
      </c>
      <c r="E128" s="1" t="s">
        <v>265</v>
      </c>
      <c r="F128" s="1" t="s">
        <v>52</v>
      </c>
      <c r="G128" s="1" t="s">
        <v>31</v>
      </c>
      <c r="H128" s="3">
        <v>643.6</v>
      </c>
      <c r="I128" s="2">
        <v>29.816099999999999</v>
      </c>
      <c r="J128" s="2">
        <v>-95.107730000000004</v>
      </c>
    </row>
    <row r="129" spans="1:10" x14ac:dyDescent="0.25">
      <c r="A129" s="1">
        <v>55172</v>
      </c>
      <c r="B129" s="1" t="s">
        <v>351</v>
      </c>
      <c r="C129" s="1" t="s">
        <v>352</v>
      </c>
      <c r="D129" s="4">
        <v>55899</v>
      </c>
      <c r="E129" s="1" t="s">
        <v>353</v>
      </c>
      <c r="F129" s="1" t="s">
        <v>178</v>
      </c>
      <c r="G129" s="1" t="s">
        <v>31</v>
      </c>
      <c r="H129" s="3">
        <v>807</v>
      </c>
      <c r="I129" s="2">
        <v>31.859400000000001</v>
      </c>
      <c r="J129" s="2">
        <v>-97.358599999999996</v>
      </c>
    </row>
    <row r="130" spans="1:10" x14ac:dyDescent="0.25">
      <c r="A130" s="1">
        <v>3457</v>
      </c>
      <c r="B130" s="1" t="s">
        <v>43</v>
      </c>
      <c r="C130" s="1" t="s">
        <v>44</v>
      </c>
      <c r="D130" s="4">
        <v>55937</v>
      </c>
      <c r="E130" s="1" t="s">
        <v>45</v>
      </c>
      <c r="F130" s="1" t="s">
        <v>46</v>
      </c>
      <c r="G130" s="1" t="s">
        <v>31</v>
      </c>
      <c r="H130" s="3">
        <v>542.79999999999995</v>
      </c>
      <c r="I130" s="2">
        <v>30.435600000000001</v>
      </c>
      <c r="J130" s="2">
        <v>-95.5214</v>
      </c>
    </row>
    <row r="131" spans="1:10" x14ac:dyDescent="0.25">
      <c r="A131" s="1">
        <v>56763</v>
      </c>
      <c r="B131" s="1" t="s">
        <v>508</v>
      </c>
      <c r="C131" s="1" t="s">
        <v>508</v>
      </c>
      <c r="D131" s="4">
        <v>55958</v>
      </c>
      <c r="E131" s="1" t="s">
        <v>506</v>
      </c>
      <c r="F131" s="1" t="s">
        <v>507</v>
      </c>
      <c r="G131" s="1" t="s">
        <v>299</v>
      </c>
      <c r="H131" s="3">
        <v>662.5</v>
      </c>
      <c r="I131" s="2">
        <v>31.951958000000001</v>
      </c>
      <c r="J131" s="2">
        <v>-101.018936</v>
      </c>
    </row>
    <row r="132" spans="1:10" x14ac:dyDescent="0.25">
      <c r="A132" s="1">
        <v>3452</v>
      </c>
      <c r="B132" s="1" t="s">
        <v>37</v>
      </c>
      <c r="C132" s="1" t="s">
        <v>38</v>
      </c>
      <c r="D132" s="4">
        <v>55983</v>
      </c>
      <c r="E132" s="1" t="s">
        <v>39</v>
      </c>
      <c r="F132" s="1" t="s">
        <v>40</v>
      </c>
      <c r="G132" s="1" t="s">
        <v>31</v>
      </c>
      <c r="H132" s="3">
        <v>927.5</v>
      </c>
      <c r="I132" s="2">
        <v>32.835799999999999</v>
      </c>
      <c r="J132" s="2">
        <v>-96.5458</v>
      </c>
    </row>
    <row r="133" spans="1:10" x14ac:dyDescent="0.25">
      <c r="A133" s="1">
        <v>3490</v>
      </c>
      <c r="B133" s="1" t="s">
        <v>61</v>
      </c>
      <c r="C133" s="1" t="s">
        <v>38</v>
      </c>
      <c r="D133" s="4">
        <v>55983</v>
      </c>
      <c r="E133" s="1" t="s">
        <v>61</v>
      </c>
      <c r="F133" s="1" t="s">
        <v>62</v>
      </c>
      <c r="G133" s="1" t="s">
        <v>31</v>
      </c>
      <c r="H133" s="3">
        <v>634.70000000000005</v>
      </c>
      <c r="I133" s="2">
        <v>33.134399999999999</v>
      </c>
      <c r="J133" s="2">
        <v>-98.611699999999999</v>
      </c>
    </row>
    <row r="134" spans="1:10" x14ac:dyDescent="0.25">
      <c r="A134" s="1">
        <v>3492</v>
      </c>
      <c r="B134" s="1" t="s">
        <v>67</v>
      </c>
      <c r="C134" s="1" t="s">
        <v>38</v>
      </c>
      <c r="D134" s="4">
        <v>55983</v>
      </c>
      <c r="E134" s="1" t="s">
        <v>68</v>
      </c>
      <c r="F134" s="1" t="s">
        <v>69</v>
      </c>
      <c r="G134" s="1" t="s">
        <v>31</v>
      </c>
      <c r="H134" s="3">
        <v>536.4</v>
      </c>
      <c r="I134" s="2">
        <v>32.335799999999999</v>
      </c>
      <c r="J134" s="2">
        <v>-100.9156</v>
      </c>
    </row>
    <row r="135" spans="1:10" x14ac:dyDescent="0.25">
      <c r="A135" s="1">
        <v>3494</v>
      </c>
      <c r="B135" s="1" t="s">
        <v>70</v>
      </c>
      <c r="C135" s="1" t="s">
        <v>38</v>
      </c>
      <c r="D135" s="4">
        <v>55983</v>
      </c>
      <c r="E135" s="1" t="s">
        <v>71</v>
      </c>
      <c r="F135" s="1" t="s">
        <v>72</v>
      </c>
      <c r="G135" s="1" t="s">
        <v>31</v>
      </c>
      <c r="H135" s="3">
        <v>447</v>
      </c>
      <c r="I135" s="2">
        <v>31.5839</v>
      </c>
      <c r="J135" s="2">
        <v>-102.9633</v>
      </c>
    </row>
    <row r="136" spans="1:10" x14ac:dyDescent="0.25">
      <c r="A136" s="1">
        <v>3504</v>
      </c>
      <c r="B136" s="1" t="s">
        <v>73</v>
      </c>
      <c r="C136" s="1" t="s">
        <v>38</v>
      </c>
      <c r="D136" s="4">
        <v>55983</v>
      </c>
      <c r="E136" s="1" t="s">
        <v>74</v>
      </c>
      <c r="F136" s="1" t="s">
        <v>75</v>
      </c>
      <c r="G136" s="1" t="s">
        <v>31</v>
      </c>
      <c r="H136" s="3">
        <v>713.4</v>
      </c>
      <c r="I136" s="2">
        <v>31.93985</v>
      </c>
      <c r="J136" s="2">
        <v>-94.989834000000002</v>
      </c>
    </row>
    <row r="137" spans="1:10" x14ac:dyDescent="0.25">
      <c r="A137" s="1">
        <v>3507</v>
      </c>
      <c r="B137" s="1" t="s">
        <v>76</v>
      </c>
      <c r="C137" s="1" t="s">
        <v>38</v>
      </c>
      <c r="D137" s="4">
        <v>55983</v>
      </c>
      <c r="E137" s="1" t="s">
        <v>77</v>
      </c>
      <c r="F137" s="1" t="s">
        <v>78</v>
      </c>
      <c r="G137" s="1" t="s">
        <v>31</v>
      </c>
      <c r="H137" s="3">
        <v>243.3</v>
      </c>
      <c r="I137" s="2">
        <v>32.124518999999999</v>
      </c>
      <c r="J137" s="2">
        <v>-96.101276999999996</v>
      </c>
    </row>
    <row r="138" spans="1:10" x14ac:dyDescent="0.25">
      <c r="A138" s="1">
        <v>6145</v>
      </c>
      <c r="B138" s="1" t="s">
        <v>143</v>
      </c>
      <c r="C138" s="1" t="s">
        <v>38</v>
      </c>
      <c r="D138" s="4">
        <v>55983</v>
      </c>
      <c r="E138" s="1" t="s">
        <v>144</v>
      </c>
      <c r="F138" s="1" t="s">
        <v>145</v>
      </c>
      <c r="G138" s="1" t="s">
        <v>146</v>
      </c>
      <c r="H138" s="3">
        <v>2430</v>
      </c>
      <c r="I138" s="2">
        <v>32.298364999999997</v>
      </c>
      <c r="J138" s="2">
        <v>-97.785515000000004</v>
      </c>
    </row>
    <row r="139" spans="1:10" x14ac:dyDescent="0.25">
      <c r="A139" s="1">
        <v>6146</v>
      </c>
      <c r="B139" s="1" t="s">
        <v>147</v>
      </c>
      <c r="C139" s="1" t="s">
        <v>38</v>
      </c>
      <c r="D139" s="4">
        <v>55983</v>
      </c>
      <c r="E139" s="1" t="s">
        <v>148</v>
      </c>
      <c r="F139" s="1" t="s">
        <v>149</v>
      </c>
      <c r="G139" s="1" t="s">
        <v>13</v>
      </c>
      <c r="H139" s="3">
        <v>2379.6</v>
      </c>
      <c r="I139" s="2">
        <v>32.260599999999997</v>
      </c>
      <c r="J139" s="2">
        <v>-94.570599999999999</v>
      </c>
    </row>
    <row r="140" spans="1:10" x14ac:dyDescent="0.25">
      <c r="A140" s="1">
        <v>6180</v>
      </c>
      <c r="B140" s="1" t="s">
        <v>157</v>
      </c>
      <c r="C140" s="1" t="s">
        <v>38</v>
      </c>
      <c r="D140" s="4">
        <v>55983</v>
      </c>
      <c r="E140" s="1" t="s">
        <v>158</v>
      </c>
      <c r="F140" s="1" t="s">
        <v>159</v>
      </c>
      <c r="G140" s="1" t="s">
        <v>13</v>
      </c>
      <c r="H140" s="3">
        <v>1795.4</v>
      </c>
      <c r="I140" s="2">
        <v>31.180299999999999</v>
      </c>
      <c r="J140" s="2">
        <v>-96.486599999999996</v>
      </c>
    </row>
    <row r="141" spans="1:10" x14ac:dyDescent="0.25">
      <c r="A141" s="1">
        <v>8063</v>
      </c>
      <c r="B141" s="1" t="s">
        <v>192</v>
      </c>
      <c r="C141" s="1" t="s">
        <v>38</v>
      </c>
      <c r="D141" s="4">
        <v>55983</v>
      </c>
      <c r="E141" s="1" t="s">
        <v>193</v>
      </c>
      <c r="F141" s="1" t="s">
        <v>194</v>
      </c>
      <c r="G141" s="1" t="s">
        <v>31</v>
      </c>
      <c r="H141" s="3">
        <v>357.6</v>
      </c>
      <c r="I141" s="2">
        <v>32.403055999999999</v>
      </c>
      <c r="J141" s="2">
        <v>-97.700556000000006</v>
      </c>
    </row>
    <row r="142" spans="1:10" x14ac:dyDescent="0.25">
      <c r="A142" s="1">
        <v>50137</v>
      </c>
      <c r="B142" s="1" t="s">
        <v>241</v>
      </c>
      <c r="C142" s="1" t="s">
        <v>38</v>
      </c>
      <c r="D142" s="4">
        <v>55983</v>
      </c>
      <c r="E142" s="1" t="s">
        <v>242</v>
      </c>
      <c r="F142" s="1" t="s">
        <v>243</v>
      </c>
      <c r="G142" s="1" t="s">
        <v>31</v>
      </c>
      <c r="H142" s="3">
        <v>101.9</v>
      </c>
      <c r="I142" s="2">
        <v>29.2639</v>
      </c>
      <c r="J142" s="2">
        <v>-95.899699999999996</v>
      </c>
    </row>
    <row r="143" spans="1:10" x14ac:dyDescent="0.25">
      <c r="A143" s="1">
        <v>56806</v>
      </c>
      <c r="B143" s="1" t="s">
        <v>528</v>
      </c>
      <c r="C143" s="1" t="s">
        <v>529</v>
      </c>
      <c r="D143" s="4">
        <v>56020</v>
      </c>
      <c r="E143" s="1" t="s">
        <v>530</v>
      </c>
      <c r="F143" s="1" t="s">
        <v>49</v>
      </c>
      <c r="G143" s="1" t="s">
        <v>31</v>
      </c>
      <c r="H143" s="3">
        <v>535.5</v>
      </c>
      <c r="I143" s="2">
        <v>29.751645</v>
      </c>
      <c r="J143" s="2">
        <v>-94.923119999999997</v>
      </c>
    </row>
    <row r="144" spans="1:10" x14ac:dyDescent="0.25">
      <c r="A144" s="1">
        <v>61782</v>
      </c>
      <c r="B144" s="1" t="s">
        <v>903</v>
      </c>
      <c r="C144" s="1" t="s">
        <v>904</v>
      </c>
      <c r="D144" s="4">
        <v>56201</v>
      </c>
      <c r="E144" s="1" t="s">
        <v>905</v>
      </c>
      <c r="F144" s="1" t="s">
        <v>906</v>
      </c>
      <c r="G144" s="1" t="s">
        <v>299</v>
      </c>
      <c r="H144" s="3">
        <v>199.5</v>
      </c>
      <c r="I144" s="2">
        <v>31.048556999999999</v>
      </c>
      <c r="J144" s="2">
        <v>-100.623114</v>
      </c>
    </row>
    <row r="145" spans="1:10" x14ac:dyDescent="0.25">
      <c r="A145" s="1">
        <v>62227</v>
      </c>
      <c r="B145" s="1" t="s">
        <v>938</v>
      </c>
      <c r="C145" s="1" t="s">
        <v>904</v>
      </c>
      <c r="D145" s="4">
        <v>56201</v>
      </c>
      <c r="E145" s="1" t="s">
        <v>755</v>
      </c>
      <c r="F145" s="1" t="s">
        <v>756</v>
      </c>
      <c r="G145" s="1" t="s">
        <v>299</v>
      </c>
      <c r="H145" s="3">
        <v>30.2</v>
      </c>
      <c r="I145" s="2">
        <v>33.578240000000001</v>
      </c>
      <c r="J145" s="2">
        <v>-99.192099999999996</v>
      </c>
    </row>
    <row r="146" spans="1:10" x14ac:dyDescent="0.25">
      <c r="A146" s="1">
        <v>62630</v>
      </c>
      <c r="B146" s="1" t="s">
        <v>963</v>
      </c>
      <c r="C146" s="1" t="s">
        <v>904</v>
      </c>
      <c r="D146" s="4">
        <v>56201</v>
      </c>
      <c r="E146" s="1" t="s">
        <v>952</v>
      </c>
      <c r="F146" s="1" t="s">
        <v>952</v>
      </c>
      <c r="G146" s="1" t="s">
        <v>299</v>
      </c>
      <c r="H146" s="3">
        <v>160.69999999999999</v>
      </c>
      <c r="I146" s="2">
        <v>32.386000000000003</v>
      </c>
      <c r="J146" s="2">
        <v>-102.949</v>
      </c>
    </row>
    <row r="147" spans="1:10" x14ac:dyDescent="0.25">
      <c r="A147" s="1">
        <v>56394</v>
      </c>
      <c r="B147" s="1" t="s">
        <v>453</v>
      </c>
      <c r="C147" s="1" t="s">
        <v>454</v>
      </c>
      <c r="D147" s="4">
        <v>56215</v>
      </c>
      <c r="E147" s="1" t="s">
        <v>455</v>
      </c>
      <c r="F147" s="1" t="s">
        <v>456</v>
      </c>
      <c r="G147" s="1" t="s">
        <v>299</v>
      </c>
      <c r="H147" s="3">
        <v>124.2</v>
      </c>
      <c r="I147" s="2">
        <v>32.039000000000001</v>
      </c>
      <c r="J147" s="2">
        <v>-101.22</v>
      </c>
    </row>
    <row r="148" spans="1:10" x14ac:dyDescent="0.25">
      <c r="A148" s="1">
        <v>56479</v>
      </c>
      <c r="B148" s="1" t="s">
        <v>468</v>
      </c>
      <c r="C148" s="1" t="s">
        <v>454</v>
      </c>
      <c r="D148" s="4">
        <v>56215</v>
      </c>
      <c r="E148" s="1" t="s">
        <v>279</v>
      </c>
      <c r="F148" s="1" t="s">
        <v>456</v>
      </c>
      <c r="G148" s="1" t="s">
        <v>299</v>
      </c>
      <c r="H148" s="3">
        <v>90</v>
      </c>
      <c r="I148" s="2">
        <v>31.991441999999999</v>
      </c>
      <c r="J148" s="2">
        <v>-101.302637</v>
      </c>
    </row>
    <row r="149" spans="1:10" x14ac:dyDescent="0.25">
      <c r="A149" s="1">
        <v>56592</v>
      </c>
      <c r="B149" s="1" t="s">
        <v>476</v>
      </c>
      <c r="C149" s="1" t="s">
        <v>454</v>
      </c>
      <c r="D149" s="4">
        <v>56215</v>
      </c>
      <c r="E149" s="1" t="s">
        <v>446</v>
      </c>
      <c r="F149" s="1" t="s">
        <v>416</v>
      </c>
      <c r="G149" s="1" t="s">
        <v>299</v>
      </c>
      <c r="H149" s="3">
        <v>126.5</v>
      </c>
      <c r="I149" s="2">
        <v>32.398299999999999</v>
      </c>
      <c r="J149" s="2">
        <v>-100.6481</v>
      </c>
    </row>
    <row r="150" spans="1:10" x14ac:dyDescent="0.25">
      <c r="A150" s="1">
        <v>56593</v>
      </c>
      <c r="B150" s="1" t="s">
        <v>477</v>
      </c>
      <c r="C150" s="1" t="s">
        <v>454</v>
      </c>
      <c r="D150" s="4">
        <v>56215</v>
      </c>
      <c r="E150" s="1" t="s">
        <v>446</v>
      </c>
      <c r="F150" s="1" t="s">
        <v>416</v>
      </c>
      <c r="G150" s="1" t="s">
        <v>299</v>
      </c>
      <c r="H150" s="3">
        <v>209</v>
      </c>
      <c r="I150" s="2">
        <v>32.4694</v>
      </c>
      <c r="J150" s="2">
        <v>-100.6664</v>
      </c>
    </row>
    <row r="151" spans="1:10" x14ac:dyDescent="0.25">
      <c r="A151" s="1">
        <v>56920</v>
      </c>
      <c r="B151" s="1" t="s">
        <v>535</v>
      </c>
      <c r="C151" s="1" t="s">
        <v>454</v>
      </c>
      <c r="D151" s="4">
        <v>56215</v>
      </c>
      <c r="E151" s="1" t="s">
        <v>279</v>
      </c>
      <c r="F151" s="1" t="s">
        <v>280</v>
      </c>
      <c r="G151" s="1" t="s">
        <v>299</v>
      </c>
      <c r="H151" s="3">
        <v>142.5</v>
      </c>
      <c r="I151" s="2">
        <v>32.100822999999998</v>
      </c>
      <c r="J151" s="2">
        <v>-101.451385</v>
      </c>
    </row>
    <row r="152" spans="1:10" x14ac:dyDescent="0.25">
      <c r="A152" s="1">
        <v>56921</v>
      </c>
      <c r="B152" s="1" t="s">
        <v>536</v>
      </c>
      <c r="C152" s="1" t="s">
        <v>454</v>
      </c>
      <c r="D152" s="4">
        <v>56215</v>
      </c>
      <c r="E152" s="1" t="s">
        <v>279</v>
      </c>
      <c r="F152" s="1" t="s">
        <v>456</v>
      </c>
      <c r="G152" s="1" t="s">
        <v>299</v>
      </c>
      <c r="H152" s="3">
        <v>115.5</v>
      </c>
      <c r="I152" s="2">
        <v>31.9361</v>
      </c>
      <c r="J152" s="2">
        <v>-101.2983</v>
      </c>
    </row>
    <row r="153" spans="1:10" x14ac:dyDescent="0.25">
      <c r="A153" s="1">
        <v>56979</v>
      </c>
      <c r="B153" s="1" t="s">
        <v>545</v>
      </c>
      <c r="C153" s="1" t="s">
        <v>454</v>
      </c>
      <c r="D153" s="4">
        <v>56215</v>
      </c>
      <c r="E153" s="1" t="s">
        <v>279</v>
      </c>
      <c r="F153" s="1" t="s">
        <v>507</v>
      </c>
      <c r="G153" s="1" t="s">
        <v>299</v>
      </c>
      <c r="H153" s="3">
        <v>199.5</v>
      </c>
      <c r="I153" s="2">
        <v>31.9925</v>
      </c>
      <c r="J153" s="2">
        <v>-101.11669999999999</v>
      </c>
    </row>
    <row r="154" spans="1:10" x14ac:dyDescent="0.25">
      <c r="A154" s="1">
        <v>56981</v>
      </c>
      <c r="B154" s="1" t="s">
        <v>546</v>
      </c>
      <c r="C154" s="1" t="s">
        <v>454</v>
      </c>
      <c r="D154" s="4">
        <v>56215</v>
      </c>
      <c r="E154" s="1" t="s">
        <v>547</v>
      </c>
      <c r="F154" s="1" t="s">
        <v>548</v>
      </c>
      <c r="G154" s="1" t="s">
        <v>299</v>
      </c>
      <c r="H154" s="3">
        <v>258.89999999999998</v>
      </c>
      <c r="I154" s="2">
        <v>32.5886</v>
      </c>
      <c r="J154" s="2">
        <v>-100.6728</v>
      </c>
    </row>
    <row r="155" spans="1:10" x14ac:dyDescent="0.25">
      <c r="A155" s="1">
        <v>56983</v>
      </c>
      <c r="B155" s="1" t="s">
        <v>549</v>
      </c>
      <c r="C155" s="1" t="s">
        <v>454</v>
      </c>
      <c r="D155" s="4">
        <v>56215</v>
      </c>
      <c r="E155" s="1" t="s">
        <v>550</v>
      </c>
      <c r="F155" s="1" t="s">
        <v>324</v>
      </c>
      <c r="G155" s="1" t="s">
        <v>299</v>
      </c>
      <c r="H155" s="3">
        <v>180</v>
      </c>
      <c r="I155" s="2">
        <v>27.938600000000001</v>
      </c>
      <c r="J155" s="2">
        <v>-97.458600000000004</v>
      </c>
    </row>
    <row r="156" spans="1:10" x14ac:dyDescent="0.25">
      <c r="A156" s="1">
        <v>56984</v>
      </c>
      <c r="B156" s="1" t="s">
        <v>551</v>
      </c>
      <c r="C156" s="1" t="s">
        <v>454</v>
      </c>
      <c r="D156" s="4">
        <v>56215</v>
      </c>
      <c r="E156" s="1" t="s">
        <v>446</v>
      </c>
      <c r="F156" s="1" t="s">
        <v>416</v>
      </c>
      <c r="G156" s="1" t="s">
        <v>299</v>
      </c>
      <c r="H156" s="3">
        <v>206.9</v>
      </c>
      <c r="I156" s="2">
        <v>32.496899999999997</v>
      </c>
      <c r="J156" s="2">
        <v>-100.5797</v>
      </c>
    </row>
    <row r="157" spans="1:10" x14ac:dyDescent="0.25">
      <c r="A157" s="1">
        <v>57212</v>
      </c>
      <c r="B157" s="1" t="s">
        <v>570</v>
      </c>
      <c r="C157" s="1" t="s">
        <v>454</v>
      </c>
      <c r="D157" s="4">
        <v>56215</v>
      </c>
      <c r="E157" s="1" t="s">
        <v>550</v>
      </c>
      <c r="F157" s="1" t="s">
        <v>324</v>
      </c>
      <c r="G157" s="1" t="s">
        <v>299</v>
      </c>
      <c r="H157" s="3">
        <v>200.1</v>
      </c>
      <c r="I157" s="2">
        <v>27.995799999999999</v>
      </c>
      <c r="J157" s="2">
        <v>-97.296700000000001</v>
      </c>
    </row>
    <row r="158" spans="1:10" x14ac:dyDescent="0.25">
      <c r="A158" s="1">
        <v>57802</v>
      </c>
      <c r="B158" s="1" t="s">
        <v>600</v>
      </c>
      <c r="C158" s="1" t="s">
        <v>454</v>
      </c>
      <c r="D158" s="4">
        <v>56215</v>
      </c>
      <c r="E158" s="1" t="s">
        <v>601</v>
      </c>
      <c r="F158" s="1" t="s">
        <v>602</v>
      </c>
      <c r="G158" s="1" t="s">
        <v>299</v>
      </c>
      <c r="H158" s="3">
        <v>203</v>
      </c>
      <c r="I158" s="2">
        <v>26.475277999999999</v>
      </c>
      <c r="J158" s="2">
        <v>-97.691111000000006</v>
      </c>
    </row>
    <row r="159" spans="1:10" x14ac:dyDescent="0.25">
      <c r="A159" s="1">
        <v>58000</v>
      </c>
      <c r="B159" s="1" t="s">
        <v>616</v>
      </c>
      <c r="C159" s="1" t="s">
        <v>454</v>
      </c>
      <c r="D159" s="4">
        <v>56215</v>
      </c>
      <c r="E159" s="1" t="s">
        <v>617</v>
      </c>
      <c r="F159" s="1" t="s">
        <v>618</v>
      </c>
      <c r="G159" s="1" t="s">
        <v>299</v>
      </c>
      <c r="H159" s="3">
        <v>99.8</v>
      </c>
      <c r="I159" s="2">
        <v>29.234722000000001</v>
      </c>
      <c r="J159" s="2">
        <v>-100.20916699999999</v>
      </c>
    </row>
    <row r="160" spans="1:10" x14ac:dyDescent="0.25">
      <c r="A160" s="1">
        <v>58596</v>
      </c>
      <c r="B160" s="1" t="s">
        <v>669</v>
      </c>
      <c r="C160" s="1" t="s">
        <v>454</v>
      </c>
      <c r="D160" s="4">
        <v>56215</v>
      </c>
      <c r="E160" s="1" t="s">
        <v>491</v>
      </c>
      <c r="F160" s="1" t="s">
        <v>399</v>
      </c>
      <c r="G160" s="1" t="s">
        <v>299</v>
      </c>
      <c r="H160" s="3">
        <v>211.2</v>
      </c>
      <c r="I160" s="2">
        <v>35.238332999999997</v>
      </c>
      <c r="J160" s="2">
        <v>-101.310833</v>
      </c>
    </row>
    <row r="161" spans="1:10" x14ac:dyDescent="0.25">
      <c r="A161" s="1">
        <v>59063</v>
      </c>
      <c r="B161" s="1" t="s">
        <v>701</v>
      </c>
      <c r="C161" s="1" t="s">
        <v>454</v>
      </c>
      <c r="D161" s="4">
        <v>56215</v>
      </c>
      <c r="E161" s="1" t="s">
        <v>496</v>
      </c>
      <c r="F161" s="1" t="s">
        <v>497</v>
      </c>
      <c r="G161" s="1" t="s">
        <v>299</v>
      </c>
      <c r="H161" s="3">
        <v>201</v>
      </c>
      <c r="I161" s="2">
        <v>26.941666999999999</v>
      </c>
      <c r="J161" s="2">
        <v>-97.642499999999998</v>
      </c>
    </row>
    <row r="162" spans="1:10" x14ac:dyDescent="0.25">
      <c r="A162" s="1">
        <v>59066</v>
      </c>
      <c r="B162" s="1" t="s">
        <v>702</v>
      </c>
      <c r="C162" s="1" t="s">
        <v>454</v>
      </c>
      <c r="D162" s="4">
        <v>56215</v>
      </c>
      <c r="E162" s="1" t="s">
        <v>703</v>
      </c>
      <c r="F162" s="1" t="s">
        <v>602</v>
      </c>
      <c r="G162" s="1" t="s">
        <v>299</v>
      </c>
      <c r="H162" s="3">
        <v>228</v>
      </c>
      <c r="I162" s="2">
        <v>26.522221999999999</v>
      </c>
      <c r="J162" s="2">
        <v>-97.691111000000006</v>
      </c>
    </row>
    <row r="163" spans="1:10" x14ac:dyDescent="0.25">
      <c r="A163" s="1">
        <v>59068</v>
      </c>
      <c r="B163" s="1" t="s">
        <v>704</v>
      </c>
      <c r="C163" s="1" t="s">
        <v>454</v>
      </c>
      <c r="D163" s="4">
        <v>56215</v>
      </c>
      <c r="E163" s="1" t="s">
        <v>705</v>
      </c>
      <c r="F163" s="1" t="s">
        <v>399</v>
      </c>
      <c r="G163" s="1" t="s">
        <v>299</v>
      </c>
      <c r="H163" s="3">
        <v>200</v>
      </c>
      <c r="I163" s="2">
        <v>35.254184000000002</v>
      </c>
      <c r="J163" s="2">
        <v>-101.186622</v>
      </c>
    </row>
    <row r="164" spans="1:10" x14ac:dyDescent="0.25">
      <c r="A164" s="1">
        <v>60902</v>
      </c>
      <c r="B164" s="1" t="s">
        <v>838</v>
      </c>
      <c r="C164" s="1" t="s">
        <v>454</v>
      </c>
      <c r="D164" s="4">
        <v>56215</v>
      </c>
      <c r="E164" s="1" t="s">
        <v>433</v>
      </c>
      <c r="F164" s="1" t="s">
        <v>422</v>
      </c>
      <c r="G164" s="1" t="s">
        <v>299</v>
      </c>
      <c r="H164" s="3">
        <v>253</v>
      </c>
      <c r="I164" s="2">
        <v>32.863768999999998</v>
      </c>
      <c r="J164" s="2">
        <v>-100.975128</v>
      </c>
    </row>
    <row r="165" spans="1:10" x14ac:dyDescent="0.25">
      <c r="A165" s="1">
        <v>62415</v>
      </c>
      <c r="B165" s="1" t="s">
        <v>948</v>
      </c>
      <c r="C165" s="1" t="s">
        <v>454</v>
      </c>
      <c r="D165" s="4">
        <v>56215</v>
      </c>
      <c r="E165" s="1" t="s">
        <v>671</v>
      </c>
      <c r="F165" s="1" t="s">
        <v>949</v>
      </c>
      <c r="G165" s="1" t="s">
        <v>569</v>
      </c>
      <c r="H165" s="3">
        <v>100</v>
      </c>
      <c r="I165" s="2">
        <v>31.430800000000001</v>
      </c>
      <c r="J165" s="2">
        <v>-103.7289</v>
      </c>
    </row>
    <row r="166" spans="1:10" x14ac:dyDescent="0.25">
      <c r="A166" s="1">
        <v>63030</v>
      </c>
      <c r="B166" s="1" t="s">
        <v>972</v>
      </c>
      <c r="C166" s="1" t="s">
        <v>454</v>
      </c>
      <c r="D166" s="4">
        <v>56215</v>
      </c>
      <c r="E166" s="1" t="s">
        <v>463</v>
      </c>
      <c r="F166" s="1" t="s">
        <v>688</v>
      </c>
      <c r="G166" s="1" t="s">
        <v>299</v>
      </c>
      <c r="H166" s="3">
        <v>210.1</v>
      </c>
      <c r="I166" s="2">
        <v>35.200164000000001</v>
      </c>
      <c r="J166" s="2">
        <v>-102.315517</v>
      </c>
    </row>
    <row r="167" spans="1:10" x14ac:dyDescent="0.25">
      <c r="A167" s="1">
        <v>55187</v>
      </c>
      <c r="B167" s="1" t="s">
        <v>354</v>
      </c>
      <c r="C167" s="1" t="s">
        <v>355</v>
      </c>
      <c r="D167" s="4">
        <v>56380</v>
      </c>
      <c r="E167" s="1" t="s">
        <v>265</v>
      </c>
      <c r="F167" s="1" t="s">
        <v>52</v>
      </c>
      <c r="G167" s="1" t="s">
        <v>31</v>
      </c>
      <c r="H167" s="3">
        <v>918.3</v>
      </c>
      <c r="I167" s="2">
        <v>29.836952</v>
      </c>
      <c r="J167" s="2">
        <v>-95.121744000000007</v>
      </c>
    </row>
    <row r="168" spans="1:10" x14ac:dyDescent="0.25">
      <c r="A168" s="1">
        <v>56661</v>
      </c>
      <c r="B168" s="1" t="s">
        <v>494</v>
      </c>
      <c r="C168" s="1" t="s">
        <v>495</v>
      </c>
      <c r="D168" s="4">
        <v>56545</v>
      </c>
      <c r="E168" s="1" t="s">
        <v>496</v>
      </c>
      <c r="F168" s="1" t="s">
        <v>497</v>
      </c>
      <c r="G168" s="1" t="s">
        <v>299</v>
      </c>
      <c r="H168" s="3">
        <v>283.2</v>
      </c>
      <c r="I168" s="2">
        <v>27.001100000000001</v>
      </c>
      <c r="J168" s="2">
        <v>-97.599400000000003</v>
      </c>
    </row>
    <row r="169" spans="1:10" x14ac:dyDescent="0.25">
      <c r="A169" s="1">
        <v>58242</v>
      </c>
      <c r="B169" s="1" t="s">
        <v>650</v>
      </c>
      <c r="C169" s="1" t="s">
        <v>495</v>
      </c>
      <c r="D169" s="4">
        <v>56545</v>
      </c>
      <c r="E169" s="1" t="s">
        <v>491</v>
      </c>
      <c r="F169" s="1" t="s">
        <v>399</v>
      </c>
      <c r="G169" s="1" t="s">
        <v>299</v>
      </c>
      <c r="H169" s="3">
        <v>218</v>
      </c>
      <c r="I169" s="2">
        <v>35.427500000000002</v>
      </c>
      <c r="J169" s="2">
        <v>-101.253056</v>
      </c>
    </row>
    <row r="170" spans="1:10" x14ac:dyDescent="0.25">
      <c r="A170" s="1">
        <v>58720</v>
      </c>
      <c r="B170" s="1" t="s">
        <v>680</v>
      </c>
      <c r="C170" s="1" t="s">
        <v>495</v>
      </c>
      <c r="D170" s="4">
        <v>56545</v>
      </c>
      <c r="E170" s="1" t="s">
        <v>491</v>
      </c>
      <c r="F170" s="1" t="s">
        <v>399</v>
      </c>
      <c r="G170" s="1" t="s">
        <v>299</v>
      </c>
      <c r="H170" s="3">
        <v>181.7</v>
      </c>
      <c r="I170" s="2">
        <v>35.442777999999997</v>
      </c>
      <c r="J170" s="2">
        <v>-101.372778</v>
      </c>
    </row>
    <row r="171" spans="1:10" x14ac:dyDescent="0.25">
      <c r="A171" s="1">
        <v>59442</v>
      </c>
      <c r="B171" s="1" t="s">
        <v>740</v>
      </c>
      <c r="C171" s="1" t="s">
        <v>495</v>
      </c>
      <c r="D171" s="4">
        <v>56545</v>
      </c>
      <c r="E171" s="1" t="s">
        <v>741</v>
      </c>
      <c r="F171" s="1" t="s">
        <v>741</v>
      </c>
      <c r="G171" s="1" t="s">
        <v>299</v>
      </c>
      <c r="H171" s="3">
        <v>200.1</v>
      </c>
      <c r="I171" s="2">
        <v>31.822500000000002</v>
      </c>
      <c r="J171" s="2">
        <v>-98.690556000000001</v>
      </c>
    </row>
    <row r="172" spans="1:10" x14ac:dyDescent="0.25">
      <c r="A172" s="1">
        <v>6178</v>
      </c>
      <c r="B172" s="1" t="s">
        <v>150</v>
      </c>
      <c r="C172" s="1" t="s">
        <v>151</v>
      </c>
      <c r="D172" s="4">
        <v>56570</v>
      </c>
      <c r="E172" s="1" t="s">
        <v>152</v>
      </c>
      <c r="F172" s="1" t="s">
        <v>153</v>
      </c>
      <c r="G172" s="1" t="s">
        <v>13</v>
      </c>
      <c r="H172" s="3">
        <v>622.4</v>
      </c>
      <c r="I172" s="2">
        <v>28.712800000000001</v>
      </c>
      <c r="J172" s="2">
        <v>-97.214167000000003</v>
      </c>
    </row>
    <row r="173" spans="1:10" x14ac:dyDescent="0.25">
      <c r="A173" s="1">
        <v>7030</v>
      </c>
      <c r="B173" s="1" t="s">
        <v>182</v>
      </c>
      <c r="C173" s="1" t="s">
        <v>183</v>
      </c>
      <c r="D173" s="4">
        <v>56598</v>
      </c>
      <c r="E173" s="1" t="s">
        <v>184</v>
      </c>
      <c r="F173" s="1" t="s">
        <v>159</v>
      </c>
      <c r="G173" s="1" t="s">
        <v>13</v>
      </c>
      <c r="H173" s="3">
        <v>349.2</v>
      </c>
      <c r="I173" s="2">
        <v>31.091925</v>
      </c>
      <c r="J173" s="2">
        <v>-96.695030000000003</v>
      </c>
    </row>
    <row r="174" spans="1:10" x14ac:dyDescent="0.25">
      <c r="A174" s="1">
        <v>56350</v>
      </c>
      <c r="B174" s="1" t="s">
        <v>449</v>
      </c>
      <c r="C174" s="1" t="s">
        <v>450</v>
      </c>
      <c r="D174" s="4">
        <v>56765</v>
      </c>
      <c r="E174" s="1" t="s">
        <v>243</v>
      </c>
      <c r="F174" s="1" t="s">
        <v>243</v>
      </c>
      <c r="G174" s="1" t="s">
        <v>31</v>
      </c>
      <c r="H174" s="3">
        <v>580.1</v>
      </c>
      <c r="I174" s="2">
        <v>29.287800000000001</v>
      </c>
      <c r="J174" s="2">
        <v>-96.068299999999994</v>
      </c>
    </row>
    <row r="175" spans="1:10" x14ac:dyDescent="0.25">
      <c r="A175" s="1">
        <v>56349</v>
      </c>
      <c r="B175" s="1" t="s">
        <v>447</v>
      </c>
      <c r="C175" s="1" t="s">
        <v>448</v>
      </c>
      <c r="D175" s="4">
        <v>56766</v>
      </c>
      <c r="E175" s="1" t="s">
        <v>359</v>
      </c>
      <c r="F175" s="1" t="s">
        <v>360</v>
      </c>
      <c r="G175" s="1" t="s">
        <v>31</v>
      </c>
      <c r="H175" s="3">
        <v>550.4</v>
      </c>
      <c r="I175" s="2">
        <v>31.8414</v>
      </c>
      <c r="J175" s="2">
        <v>-102.315</v>
      </c>
    </row>
    <row r="176" spans="1:10" x14ac:dyDescent="0.25">
      <c r="A176" s="1">
        <v>58717</v>
      </c>
      <c r="B176" s="1" t="s">
        <v>678</v>
      </c>
      <c r="C176" s="1" t="s">
        <v>679</v>
      </c>
      <c r="D176" s="4">
        <v>56769</v>
      </c>
      <c r="E176" s="1" t="s">
        <v>617</v>
      </c>
      <c r="F176" s="1" t="s">
        <v>618</v>
      </c>
      <c r="G176" s="1" t="s">
        <v>569</v>
      </c>
      <c r="H176" s="3">
        <v>39.6</v>
      </c>
      <c r="I176" s="2">
        <v>29.328889</v>
      </c>
      <c r="J176" s="2">
        <v>-100.383889</v>
      </c>
    </row>
    <row r="177" spans="1:10" x14ac:dyDescent="0.25">
      <c r="A177" s="1">
        <v>59204</v>
      </c>
      <c r="B177" s="1" t="s">
        <v>712</v>
      </c>
      <c r="C177" s="1" t="s">
        <v>679</v>
      </c>
      <c r="D177" s="4">
        <v>56769</v>
      </c>
      <c r="E177" s="1" t="s">
        <v>119</v>
      </c>
      <c r="F177" s="1" t="s">
        <v>120</v>
      </c>
      <c r="G177" s="1" t="s">
        <v>569</v>
      </c>
      <c r="H177" s="3">
        <v>5.5</v>
      </c>
      <c r="I177" s="2">
        <v>29.479167</v>
      </c>
      <c r="J177" s="2">
        <v>-98.297222000000005</v>
      </c>
    </row>
    <row r="178" spans="1:10" x14ac:dyDescent="0.25">
      <c r="A178" s="1">
        <v>59205</v>
      </c>
      <c r="B178" s="1" t="s">
        <v>713</v>
      </c>
      <c r="C178" s="1" t="s">
        <v>679</v>
      </c>
      <c r="D178" s="4">
        <v>56769</v>
      </c>
      <c r="E178" s="1" t="s">
        <v>714</v>
      </c>
      <c r="F178" s="1" t="s">
        <v>714</v>
      </c>
      <c r="G178" s="1" t="s">
        <v>569</v>
      </c>
      <c r="H178" s="3">
        <v>100</v>
      </c>
      <c r="I178" s="2">
        <v>29.216667000000001</v>
      </c>
      <c r="J178" s="2">
        <v>-99.716110999999998</v>
      </c>
    </row>
    <row r="179" spans="1:10" x14ac:dyDescent="0.25">
      <c r="A179" s="1">
        <v>59207</v>
      </c>
      <c r="B179" s="1" t="s">
        <v>717</v>
      </c>
      <c r="C179" s="1" t="s">
        <v>679</v>
      </c>
      <c r="D179" s="4">
        <v>56769</v>
      </c>
      <c r="E179" s="1" t="s">
        <v>718</v>
      </c>
      <c r="F179" s="1" t="s">
        <v>718</v>
      </c>
      <c r="G179" s="1" t="s">
        <v>569</v>
      </c>
      <c r="H179" s="3">
        <v>100</v>
      </c>
      <c r="I179" s="2">
        <v>33.04</v>
      </c>
      <c r="J179" s="2">
        <v>-99.552499999999995</v>
      </c>
    </row>
    <row r="180" spans="1:10" x14ac:dyDescent="0.25">
      <c r="A180" s="1">
        <v>60581</v>
      </c>
      <c r="B180" s="1" t="s">
        <v>821</v>
      </c>
      <c r="C180" s="1" t="s">
        <v>679</v>
      </c>
      <c r="D180" s="4">
        <v>56769</v>
      </c>
      <c r="E180" s="1" t="s">
        <v>402</v>
      </c>
      <c r="F180" s="1" t="s">
        <v>403</v>
      </c>
      <c r="G180" s="1" t="s">
        <v>569</v>
      </c>
      <c r="H180" s="3">
        <v>150</v>
      </c>
      <c r="I180" s="2">
        <v>31.241807999999999</v>
      </c>
      <c r="J180" s="2">
        <v>-102.29027000000001</v>
      </c>
    </row>
    <row r="181" spans="1:10" x14ac:dyDescent="0.25">
      <c r="A181" s="1">
        <v>57617</v>
      </c>
      <c r="B181" s="1" t="s">
        <v>590</v>
      </c>
      <c r="C181" s="1" t="s">
        <v>590</v>
      </c>
      <c r="D181" s="4">
        <v>56946</v>
      </c>
      <c r="E181" s="1" t="s">
        <v>591</v>
      </c>
      <c r="F181" s="1" t="s">
        <v>286</v>
      </c>
      <c r="G181" s="1" t="s">
        <v>299</v>
      </c>
      <c r="H181" s="3">
        <v>250</v>
      </c>
      <c r="I181" s="2">
        <v>26.465555999999999</v>
      </c>
      <c r="J181" s="2">
        <v>-98.411111000000005</v>
      </c>
    </row>
    <row r="182" spans="1:10" x14ac:dyDescent="0.25">
      <c r="A182" s="1">
        <v>55153</v>
      </c>
      <c r="B182" s="1" t="s">
        <v>344</v>
      </c>
      <c r="C182" s="1" t="s">
        <v>345</v>
      </c>
      <c r="D182" s="4">
        <v>57045</v>
      </c>
      <c r="E182" s="1" t="s">
        <v>346</v>
      </c>
      <c r="F182" s="1" t="s">
        <v>96</v>
      </c>
      <c r="G182" s="1" t="s">
        <v>31</v>
      </c>
      <c r="H182" s="3">
        <v>1088.2</v>
      </c>
      <c r="I182" s="2">
        <v>29.624400000000001</v>
      </c>
      <c r="J182" s="2">
        <v>-98.141900000000007</v>
      </c>
    </row>
    <row r="183" spans="1:10" x14ac:dyDescent="0.25">
      <c r="A183" s="1">
        <v>57751</v>
      </c>
      <c r="B183" s="1" t="s">
        <v>595</v>
      </c>
      <c r="C183" s="1" t="s">
        <v>596</v>
      </c>
      <c r="D183" s="4">
        <v>57063</v>
      </c>
      <c r="E183" s="1" t="s">
        <v>597</v>
      </c>
      <c r="F183" s="1" t="s">
        <v>86</v>
      </c>
      <c r="G183" s="1" t="s">
        <v>299</v>
      </c>
      <c r="H183" s="3">
        <v>200</v>
      </c>
      <c r="I183" s="2">
        <v>26.330719999999999</v>
      </c>
      <c r="J183" s="2">
        <v>-97.585700000000003</v>
      </c>
    </row>
    <row r="184" spans="1:10" x14ac:dyDescent="0.25">
      <c r="A184" s="1">
        <v>57752</v>
      </c>
      <c r="B184" s="1" t="s">
        <v>598</v>
      </c>
      <c r="C184" s="1" t="s">
        <v>599</v>
      </c>
      <c r="D184" s="4">
        <v>57064</v>
      </c>
      <c r="E184" s="1" t="s">
        <v>597</v>
      </c>
      <c r="F184" s="1" t="s">
        <v>86</v>
      </c>
      <c r="G184" s="1" t="s">
        <v>299</v>
      </c>
      <c r="H184" s="3">
        <v>201.6</v>
      </c>
      <c r="I184" s="2">
        <v>26.34892</v>
      </c>
      <c r="J184" s="2">
        <v>-97.666799999999995</v>
      </c>
    </row>
    <row r="185" spans="1:10" x14ac:dyDescent="0.25">
      <c r="A185" s="1">
        <v>57973</v>
      </c>
      <c r="B185" s="1" t="s">
        <v>607</v>
      </c>
      <c r="C185" s="1" t="s">
        <v>608</v>
      </c>
      <c r="D185" s="4">
        <v>57170</v>
      </c>
      <c r="E185" s="1" t="s">
        <v>609</v>
      </c>
      <c r="F185" s="1" t="s">
        <v>464</v>
      </c>
      <c r="G185" s="1" t="s">
        <v>299</v>
      </c>
      <c r="H185" s="3">
        <v>161</v>
      </c>
      <c r="I185" s="2">
        <v>35.237499999999997</v>
      </c>
      <c r="J185" s="2">
        <v>-102.203056</v>
      </c>
    </row>
    <row r="186" spans="1:10" x14ac:dyDescent="0.25">
      <c r="A186" s="1">
        <v>57974</v>
      </c>
      <c r="B186" s="1" t="s">
        <v>610</v>
      </c>
      <c r="C186" s="1" t="s">
        <v>608</v>
      </c>
      <c r="D186" s="4">
        <v>57170</v>
      </c>
      <c r="E186" s="1" t="s">
        <v>611</v>
      </c>
      <c r="F186" s="1" t="s">
        <v>611</v>
      </c>
      <c r="G186" s="1" t="s">
        <v>299</v>
      </c>
      <c r="H186" s="3">
        <v>150</v>
      </c>
      <c r="I186" s="2">
        <v>33.493056000000003</v>
      </c>
      <c r="J186" s="2">
        <v>-98.581943999999993</v>
      </c>
    </row>
    <row r="187" spans="1:10" x14ac:dyDescent="0.25">
      <c r="A187" s="1">
        <v>58772</v>
      </c>
      <c r="B187" s="1" t="s">
        <v>683</v>
      </c>
      <c r="C187" s="1" t="s">
        <v>608</v>
      </c>
      <c r="D187" s="4">
        <v>57170</v>
      </c>
      <c r="E187" s="1" t="s">
        <v>684</v>
      </c>
      <c r="F187" s="1" t="s">
        <v>685</v>
      </c>
      <c r="G187" s="1" t="s">
        <v>299</v>
      </c>
      <c r="H187" s="3">
        <v>200</v>
      </c>
      <c r="I187" s="2">
        <v>34.311110999999997</v>
      </c>
      <c r="J187" s="2">
        <v>-101.25111099999999</v>
      </c>
    </row>
    <row r="188" spans="1:10" x14ac:dyDescent="0.25">
      <c r="A188" s="1">
        <v>58773</v>
      </c>
      <c r="B188" s="1" t="s">
        <v>686</v>
      </c>
      <c r="C188" s="1" t="s">
        <v>608</v>
      </c>
      <c r="D188" s="4">
        <v>57170</v>
      </c>
      <c r="E188" s="1" t="s">
        <v>687</v>
      </c>
      <c r="F188" s="1" t="s">
        <v>688</v>
      </c>
      <c r="G188" s="1" t="s">
        <v>299</v>
      </c>
      <c r="H188" s="3">
        <v>200</v>
      </c>
      <c r="I188" s="2">
        <v>34.748055999999998</v>
      </c>
      <c r="J188" s="2">
        <v>-102.17444399999999</v>
      </c>
    </row>
    <row r="189" spans="1:10" x14ac:dyDescent="0.25">
      <c r="A189" s="1">
        <v>58774</v>
      </c>
      <c r="B189" s="1" t="s">
        <v>689</v>
      </c>
      <c r="C189" s="1" t="s">
        <v>608</v>
      </c>
      <c r="D189" s="4">
        <v>57170</v>
      </c>
      <c r="E189" s="1" t="s">
        <v>690</v>
      </c>
      <c r="F189" s="1" t="s">
        <v>464</v>
      </c>
      <c r="G189" s="1" t="s">
        <v>299</v>
      </c>
      <c r="H189" s="3">
        <v>161</v>
      </c>
      <c r="I189" s="2">
        <v>35.276944</v>
      </c>
      <c r="J189" s="2">
        <v>-102.682778</v>
      </c>
    </row>
    <row r="190" spans="1:10" x14ac:dyDescent="0.25">
      <c r="A190" s="1">
        <v>58775</v>
      </c>
      <c r="B190" s="1" t="s">
        <v>691</v>
      </c>
      <c r="C190" s="1" t="s">
        <v>608</v>
      </c>
      <c r="D190" s="4">
        <v>57170</v>
      </c>
      <c r="E190" s="1" t="s">
        <v>690</v>
      </c>
      <c r="F190" s="1" t="s">
        <v>464</v>
      </c>
      <c r="G190" s="1" t="s">
        <v>299</v>
      </c>
      <c r="H190" s="3">
        <v>194</v>
      </c>
      <c r="I190" s="2">
        <v>35.295000000000002</v>
      </c>
      <c r="J190" s="2">
        <v>-102.72111099999999</v>
      </c>
    </row>
    <row r="191" spans="1:10" x14ac:dyDescent="0.25">
      <c r="A191" s="1">
        <v>59238</v>
      </c>
      <c r="B191" s="1" t="s">
        <v>719</v>
      </c>
      <c r="C191" s="1" t="s">
        <v>608</v>
      </c>
      <c r="D191" s="4">
        <v>57170</v>
      </c>
      <c r="E191" s="1" t="s">
        <v>611</v>
      </c>
      <c r="F191" s="1" t="s">
        <v>611</v>
      </c>
      <c r="G191" s="1" t="s">
        <v>299</v>
      </c>
      <c r="H191" s="3">
        <v>67.599999999999994</v>
      </c>
      <c r="I191" s="2">
        <v>33.495277999999999</v>
      </c>
      <c r="J191" s="2">
        <v>-98.5</v>
      </c>
    </row>
    <row r="192" spans="1:10" x14ac:dyDescent="0.25">
      <c r="A192" s="1">
        <v>57983</v>
      </c>
      <c r="B192" s="1" t="s">
        <v>615</v>
      </c>
      <c r="C192" s="1" t="s">
        <v>615</v>
      </c>
      <c r="D192" s="4">
        <v>57355</v>
      </c>
      <c r="E192" s="1" t="s">
        <v>539</v>
      </c>
      <c r="F192" s="1" t="s">
        <v>467</v>
      </c>
      <c r="G192" s="1" t="s">
        <v>299</v>
      </c>
      <c r="H192" s="3">
        <v>376</v>
      </c>
      <c r="I192" s="2">
        <v>32.926389</v>
      </c>
      <c r="J192" s="2">
        <v>-101.647778</v>
      </c>
    </row>
    <row r="193" spans="1:10" x14ac:dyDescent="0.25">
      <c r="A193" s="1">
        <v>58001</v>
      </c>
      <c r="B193" s="1" t="s">
        <v>619</v>
      </c>
      <c r="C193" s="1" t="s">
        <v>620</v>
      </c>
      <c r="D193" s="4">
        <v>57377</v>
      </c>
      <c r="E193" s="1" t="s">
        <v>621</v>
      </c>
      <c r="F193" s="1" t="s">
        <v>622</v>
      </c>
      <c r="G193" s="1" t="s">
        <v>31</v>
      </c>
      <c r="H193" s="3">
        <v>1606.4</v>
      </c>
      <c r="I193" s="2">
        <v>31.055833</v>
      </c>
      <c r="J193" s="2">
        <v>-97.317222000000001</v>
      </c>
    </row>
    <row r="194" spans="1:10" x14ac:dyDescent="0.25">
      <c r="A194" s="1">
        <v>58005</v>
      </c>
      <c r="B194" s="1" t="s">
        <v>623</v>
      </c>
      <c r="C194" s="1" t="s">
        <v>624</v>
      </c>
      <c r="D194" s="4">
        <v>57379</v>
      </c>
      <c r="E194" s="1" t="s">
        <v>625</v>
      </c>
      <c r="F194" s="1" t="s">
        <v>181</v>
      </c>
      <c r="G194" s="1" t="s">
        <v>31</v>
      </c>
      <c r="H194" s="3">
        <v>803.2</v>
      </c>
      <c r="I194" s="2">
        <v>33.582572999999996</v>
      </c>
      <c r="J194" s="2">
        <v>-96.617892999999995</v>
      </c>
    </row>
    <row r="195" spans="1:10" x14ac:dyDescent="0.25">
      <c r="A195" s="1">
        <v>59034</v>
      </c>
      <c r="B195" s="1" t="s">
        <v>697</v>
      </c>
      <c r="C195" s="1" t="s">
        <v>698</v>
      </c>
      <c r="D195" s="4">
        <v>58872</v>
      </c>
      <c r="E195" s="1" t="s">
        <v>699</v>
      </c>
      <c r="F195" s="1" t="s">
        <v>700</v>
      </c>
      <c r="G195" s="1" t="s">
        <v>299</v>
      </c>
      <c r="H195" s="3">
        <v>204</v>
      </c>
      <c r="I195" s="2">
        <v>33.509721999999996</v>
      </c>
      <c r="J195" s="2">
        <v>-98.360833</v>
      </c>
    </row>
    <row r="196" spans="1:10" x14ac:dyDescent="0.25">
      <c r="A196" s="1">
        <v>59193</v>
      </c>
      <c r="B196" s="1" t="s">
        <v>710</v>
      </c>
      <c r="C196" s="1" t="s">
        <v>711</v>
      </c>
      <c r="D196" s="4">
        <v>58998</v>
      </c>
      <c r="E196" s="1" t="s">
        <v>33</v>
      </c>
      <c r="F196" s="1" t="s">
        <v>34</v>
      </c>
      <c r="G196" s="1" t="s">
        <v>299</v>
      </c>
      <c r="H196" s="3">
        <v>236</v>
      </c>
      <c r="I196" s="2">
        <v>27.592500000000001</v>
      </c>
      <c r="J196" s="2">
        <v>-97.500833</v>
      </c>
    </row>
    <row r="197" spans="1:10" x14ac:dyDescent="0.25">
      <c r="A197" s="1">
        <v>59320</v>
      </c>
      <c r="B197" s="1" t="s">
        <v>724</v>
      </c>
      <c r="C197" s="1" t="s">
        <v>725</v>
      </c>
      <c r="D197" s="4">
        <v>59119</v>
      </c>
      <c r="E197" s="1" t="s">
        <v>726</v>
      </c>
      <c r="F197" s="1" t="s">
        <v>174</v>
      </c>
      <c r="G197" s="1" t="s">
        <v>299</v>
      </c>
      <c r="H197" s="3">
        <v>200</v>
      </c>
      <c r="I197" s="2">
        <v>26.388611000000001</v>
      </c>
      <c r="J197" s="2">
        <v>-98.806111000000001</v>
      </c>
    </row>
    <row r="198" spans="1:10" x14ac:dyDescent="0.25">
      <c r="A198" s="1">
        <v>59321</v>
      </c>
      <c r="B198" s="1" t="s">
        <v>727</v>
      </c>
      <c r="C198" s="1" t="s">
        <v>728</v>
      </c>
      <c r="D198" s="4">
        <v>59120</v>
      </c>
      <c r="E198" s="1" t="s">
        <v>726</v>
      </c>
      <c r="F198" s="1" t="s">
        <v>174</v>
      </c>
      <c r="G198" s="1" t="s">
        <v>299</v>
      </c>
      <c r="H198" s="3">
        <v>200</v>
      </c>
      <c r="I198" s="2">
        <v>26.380555999999999</v>
      </c>
      <c r="J198" s="2">
        <v>-98.818332999999996</v>
      </c>
    </row>
    <row r="199" spans="1:10" x14ac:dyDescent="0.25">
      <c r="A199" s="1">
        <v>59943</v>
      </c>
      <c r="B199" s="1" t="s">
        <v>767</v>
      </c>
      <c r="C199" s="1" t="s">
        <v>768</v>
      </c>
      <c r="D199" s="4">
        <v>59139</v>
      </c>
      <c r="E199" s="1" t="s">
        <v>769</v>
      </c>
      <c r="F199" s="1" t="s">
        <v>456</v>
      </c>
      <c r="G199" s="1" t="s">
        <v>299</v>
      </c>
      <c r="H199" s="3">
        <v>207.2</v>
      </c>
      <c r="I199" s="2">
        <v>31.74325</v>
      </c>
      <c r="J199" s="2">
        <v>-101.493407</v>
      </c>
    </row>
    <row r="200" spans="1:10" x14ac:dyDescent="0.25">
      <c r="A200" s="1">
        <v>59384</v>
      </c>
      <c r="B200" s="1" t="s">
        <v>735</v>
      </c>
      <c r="C200" s="1" t="s">
        <v>736</v>
      </c>
      <c r="D200" s="4">
        <v>59155</v>
      </c>
      <c r="E200" s="1" t="s">
        <v>500</v>
      </c>
      <c r="F200" s="1" t="s">
        <v>501</v>
      </c>
      <c r="G200" s="1" t="s">
        <v>299</v>
      </c>
      <c r="H200" s="3">
        <v>200</v>
      </c>
      <c r="I200" s="2">
        <v>34.080556000000001</v>
      </c>
      <c r="J200" s="2">
        <v>-101.323611</v>
      </c>
    </row>
    <row r="201" spans="1:10" x14ac:dyDescent="0.25">
      <c r="A201" s="1">
        <v>59206</v>
      </c>
      <c r="B201" s="1" t="s">
        <v>715</v>
      </c>
      <c r="C201" s="1" t="s">
        <v>716</v>
      </c>
      <c r="D201" s="4">
        <v>59359</v>
      </c>
      <c r="E201" s="1" t="s">
        <v>522</v>
      </c>
      <c r="F201" s="1" t="s">
        <v>306</v>
      </c>
      <c r="G201" s="1" t="s">
        <v>569</v>
      </c>
      <c r="H201" s="3">
        <v>105</v>
      </c>
      <c r="I201" s="2">
        <v>30.993055999999999</v>
      </c>
      <c r="J201" s="2">
        <v>-102.270833</v>
      </c>
    </row>
    <row r="202" spans="1:10" x14ac:dyDescent="0.25">
      <c r="A202" s="1">
        <v>60682</v>
      </c>
      <c r="B202" s="1" t="s">
        <v>826</v>
      </c>
      <c r="C202" s="1" t="s">
        <v>716</v>
      </c>
      <c r="D202" s="4">
        <v>59359</v>
      </c>
      <c r="E202" s="1" t="s">
        <v>522</v>
      </c>
      <c r="F202" s="1" t="s">
        <v>306</v>
      </c>
      <c r="G202" s="1" t="s">
        <v>569</v>
      </c>
      <c r="H202" s="3">
        <v>50</v>
      </c>
      <c r="I202" s="2">
        <v>30.987839999999998</v>
      </c>
      <c r="J202" s="2">
        <v>-102.26831</v>
      </c>
    </row>
    <row r="203" spans="1:10" x14ac:dyDescent="0.25">
      <c r="A203" s="1">
        <v>60987</v>
      </c>
      <c r="B203" s="1" t="s">
        <v>842</v>
      </c>
      <c r="C203" s="1" t="s">
        <v>716</v>
      </c>
      <c r="D203" s="4">
        <v>59359</v>
      </c>
      <c r="E203" s="1" t="s">
        <v>843</v>
      </c>
      <c r="F203" s="1" t="s">
        <v>844</v>
      </c>
      <c r="G203" s="1" t="s">
        <v>299</v>
      </c>
      <c r="H203" s="3">
        <v>300</v>
      </c>
      <c r="I203" s="2">
        <v>31.181377000000001</v>
      </c>
      <c r="J203" s="2">
        <v>-101.318787</v>
      </c>
    </row>
    <row r="204" spans="1:10" x14ac:dyDescent="0.25">
      <c r="A204" s="1">
        <v>60044</v>
      </c>
      <c r="B204" s="1" t="s">
        <v>774</v>
      </c>
      <c r="C204" s="1" t="s">
        <v>775</v>
      </c>
      <c r="D204" s="4">
        <v>59777</v>
      </c>
      <c r="E204" s="1" t="s">
        <v>580</v>
      </c>
      <c r="F204" s="1" t="s">
        <v>306</v>
      </c>
      <c r="G204" s="1" t="s">
        <v>569</v>
      </c>
      <c r="H204" s="3">
        <v>202</v>
      </c>
      <c r="I204" s="2">
        <v>30.575520000000001</v>
      </c>
      <c r="J204" s="2">
        <v>-102.551292</v>
      </c>
    </row>
    <row r="205" spans="1:10" x14ac:dyDescent="0.25">
      <c r="A205" s="1">
        <v>59621</v>
      </c>
      <c r="B205" s="1" t="s">
        <v>742</v>
      </c>
      <c r="C205" s="1" t="s">
        <v>743</v>
      </c>
      <c r="D205" s="4">
        <v>59871</v>
      </c>
      <c r="E205" s="1" t="s">
        <v>687</v>
      </c>
      <c r="F205" s="1" t="s">
        <v>688</v>
      </c>
      <c r="G205" s="1" t="s">
        <v>299</v>
      </c>
      <c r="H205" s="3">
        <v>299.7</v>
      </c>
      <c r="I205" s="2">
        <v>34.72</v>
      </c>
      <c r="J205" s="2">
        <v>-102.253333</v>
      </c>
    </row>
    <row r="206" spans="1:10" x14ac:dyDescent="0.25">
      <c r="A206" s="1">
        <v>52120</v>
      </c>
      <c r="B206" s="1" t="s">
        <v>272</v>
      </c>
      <c r="C206" s="1" t="s">
        <v>273</v>
      </c>
      <c r="D206" s="4">
        <v>59875</v>
      </c>
      <c r="E206" s="1" t="s">
        <v>274</v>
      </c>
      <c r="F206" s="1" t="s">
        <v>198</v>
      </c>
      <c r="G206" s="1" t="s">
        <v>31</v>
      </c>
      <c r="H206" s="3">
        <v>678.1</v>
      </c>
      <c r="I206" s="2">
        <v>28.991288999999998</v>
      </c>
      <c r="J206" s="2">
        <v>-95.407481000000004</v>
      </c>
    </row>
    <row r="207" spans="1:10" x14ac:dyDescent="0.25">
      <c r="A207" s="1">
        <v>60104</v>
      </c>
      <c r="B207" s="1" t="s">
        <v>780</v>
      </c>
      <c r="C207" s="1" t="s">
        <v>780</v>
      </c>
      <c r="D207" s="4">
        <v>59882</v>
      </c>
      <c r="E207" s="1" t="s">
        <v>781</v>
      </c>
      <c r="F207" s="1" t="s">
        <v>30</v>
      </c>
      <c r="G207" s="1" t="s">
        <v>299</v>
      </c>
      <c r="H207" s="3">
        <v>249.7</v>
      </c>
      <c r="I207" s="2">
        <v>27.32</v>
      </c>
      <c r="J207" s="2">
        <v>-99</v>
      </c>
    </row>
    <row r="208" spans="1:10" x14ac:dyDescent="0.25">
      <c r="A208" s="1">
        <v>56432</v>
      </c>
      <c r="B208" s="1" t="s">
        <v>461</v>
      </c>
      <c r="C208" s="1" t="s">
        <v>462</v>
      </c>
      <c r="D208" s="4">
        <v>59883</v>
      </c>
      <c r="E208" s="1" t="s">
        <v>463</v>
      </c>
      <c r="F208" s="1" t="s">
        <v>464</v>
      </c>
      <c r="G208" s="1" t="s">
        <v>299</v>
      </c>
      <c r="H208" s="3">
        <v>161</v>
      </c>
      <c r="I208" s="2">
        <v>35.291944000000001</v>
      </c>
      <c r="J208" s="2">
        <v>-102.303056</v>
      </c>
    </row>
    <row r="209" spans="1:10" x14ac:dyDescent="0.25">
      <c r="A209" s="1">
        <v>56754</v>
      </c>
      <c r="B209" s="1" t="s">
        <v>505</v>
      </c>
      <c r="C209" s="1" t="s">
        <v>462</v>
      </c>
      <c r="D209" s="4">
        <v>59883</v>
      </c>
      <c r="E209" s="1" t="s">
        <v>506</v>
      </c>
      <c r="F209" s="1" t="s">
        <v>507</v>
      </c>
      <c r="G209" s="1" t="s">
        <v>299</v>
      </c>
      <c r="H209" s="3">
        <v>149.6</v>
      </c>
      <c r="I209" s="2">
        <v>31.951944000000001</v>
      </c>
      <c r="J209" s="2">
        <v>-100.791389</v>
      </c>
    </row>
    <row r="210" spans="1:10" x14ac:dyDescent="0.25">
      <c r="A210" s="1">
        <v>57260</v>
      </c>
      <c r="B210" s="1" t="s">
        <v>571</v>
      </c>
      <c r="C210" s="1" t="s">
        <v>462</v>
      </c>
      <c r="D210" s="4">
        <v>59883</v>
      </c>
      <c r="E210" s="1" t="s">
        <v>572</v>
      </c>
      <c r="F210" s="1" t="s">
        <v>30</v>
      </c>
      <c r="G210" s="1" t="s">
        <v>299</v>
      </c>
      <c r="H210" s="3">
        <v>150</v>
      </c>
      <c r="I210" s="2">
        <v>27.576111000000001</v>
      </c>
      <c r="J210" s="2">
        <v>-98.905277999999996</v>
      </c>
    </row>
    <row r="211" spans="1:10" x14ac:dyDescent="0.25">
      <c r="A211" s="1">
        <v>59332</v>
      </c>
      <c r="B211" s="1" t="s">
        <v>729</v>
      </c>
      <c r="C211" s="1" t="s">
        <v>730</v>
      </c>
      <c r="D211" s="4">
        <v>59900</v>
      </c>
      <c r="E211" s="1" t="s">
        <v>731</v>
      </c>
      <c r="F211" s="1" t="s">
        <v>732</v>
      </c>
      <c r="G211" s="1" t="s">
        <v>299</v>
      </c>
      <c r="H211" s="3">
        <v>211.2</v>
      </c>
      <c r="I211" s="2">
        <v>32.700000000000003</v>
      </c>
      <c r="J211" s="2">
        <v>-101.741111</v>
      </c>
    </row>
    <row r="212" spans="1:10" x14ac:dyDescent="0.25">
      <c r="A212" s="1">
        <v>60264</v>
      </c>
      <c r="B212" s="1" t="s">
        <v>792</v>
      </c>
      <c r="C212" s="1" t="s">
        <v>793</v>
      </c>
      <c r="D212" s="4">
        <v>60048</v>
      </c>
      <c r="E212" s="1" t="s">
        <v>792</v>
      </c>
      <c r="F212" s="1" t="s">
        <v>250</v>
      </c>
      <c r="G212" s="1" t="s">
        <v>31</v>
      </c>
      <c r="H212" s="3">
        <v>427.2</v>
      </c>
      <c r="I212" s="2">
        <v>29.492329999999999</v>
      </c>
      <c r="J212" s="2">
        <v>-94.984830000000002</v>
      </c>
    </row>
    <row r="213" spans="1:10" x14ac:dyDescent="0.25">
      <c r="A213" s="1">
        <v>60338</v>
      </c>
      <c r="B213" s="1" t="s">
        <v>794</v>
      </c>
      <c r="C213" s="1" t="s">
        <v>795</v>
      </c>
      <c r="D213" s="4">
        <v>60128</v>
      </c>
      <c r="E213" s="1" t="s">
        <v>10</v>
      </c>
      <c r="F213" s="1" t="s">
        <v>12</v>
      </c>
      <c r="G213" s="1" t="s">
        <v>299</v>
      </c>
      <c r="H213" s="3">
        <v>230</v>
      </c>
      <c r="I213" s="2">
        <v>34.102943000000003</v>
      </c>
      <c r="J213" s="2">
        <v>-99.118746000000002</v>
      </c>
    </row>
    <row r="214" spans="1:10" x14ac:dyDescent="0.25">
      <c r="A214" s="1">
        <v>60339</v>
      </c>
      <c r="B214" s="1" t="s">
        <v>796</v>
      </c>
      <c r="C214" s="1" t="s">
        <v>797</v>
      </c>
      <c r="D214" s="4">
        <v>60129</v>
      </c>
      <c r="E214" s="1" t="s">
        <v>798</v>
      </c>
      <c r="F214" s="1" t="s">
        <v>718</v>
      </c>
      <c r="G214" s="1" t="s">
        <v>299</v>
      </c>
      <c r="H214" s="3">
        <v>230</v>
      </c>
      <c r="I214" s="2">
        <v>33.35</v>
      </c>
      <c r="J214" s="2">
        <v>-99.54</v>
      </c>
    </row>
    <row r="215" spans="1:10" x14ac:dyDescent="0.25">
      <c r="A215" s="1">
        <v>60645</v>
      </c>
      <c r="B215" s="1" t="s">
        <v>822</v>
      </c>
      <c r="C215" s="1" t="s">
        <v>822</v>
      </c>
      <c r="D215" s="4">
        <v>60384</v>
      </c>
      <c r="E215" s="1" t="s">
        <v>823</v>
      </c>
      <c r="F215" s="1" t="s">
        <v>30</v>
      </c>
      <c r="G215" s="1" t="s">
        <v>299</v>
      </c>
      <c r="H215" s="3">
        <v>200</v>
      </c>
      <c r="I215" s="2">
        <v>27.44</v>
      </c>
      <c r="J215" s="2">
        <v>-98.91</v>
      </c>
    </row>
    <row r="216" spans="1:10" x14ac:dyDescent="0.25">
      <c r="A216" s="1">
        <v>58681</v>
      </c>
      <c r="B216" s="1" t="s">
        <v>672</v>
      </c>
      <c r="C216" s="1" t="s">
        <v>673</v>
      </c>
      <c r="D216" s="4">
        <v>60453</v>
      </c>
      <c r="E216" s="1" t="s">
        <v>491</v>
      </c>
      <c r="F216" s="1" t="s">
        <v>399</v>
      </c>
      <c r="G216" s="1" t="s">
        <v>299</v>
      </c>
      <c r="H216" s="3">
        <v>150</v>
      </c>
      <c r="I216" s="2">
        <v>35.205278</v>
      </c>
      <c r="J216" s="2">
        <v>-101.434167</v>
      </c>
    </row>
    <row r="217" spans="1:10" x14ac:dyDescent="0.25">
      <c r="A217" s="1">
        <v>60087</v>
      </c>
      <c r="B217" s="1" t="s">
        <v>778</v>
      </c>
      <c r="C217" s="1" t="s">
        <v>673</v>
      </c>
      <c r="D217" s="4">
        <v>60453</v>
      </c>
      <c r="E217" s="1" t="s">
        <v>779</v>
      </c>
      <c r="F217" s="1" t="s">
        <v>501</v>
      </c>
      <c r="G217" s="1" t="s">
        <v>299</v>
      </c>
      <c r="H217" s="3">
        <v>300</v>
      </c>
      <c r="I217" s="2">
        <v>34.196961999999999</v>
      </c>
      <c r="J217" s="2">
        <v>-101.381494</v>
      </c>
    </row>
    <row r="218" spans="1:10" x14ac:dyDescent="0.25">
      <c r="A218" s="1">
        <v>55097</v>
      </c>
      <c r="B218" s="1" t="s">
        <v>329</v>
      </c>
      <c r="C218" s="1" t="s">
        <v>330</v>
      </c>
      <c r="D218" s="4">
        <v>60477</v>
      </c>
      <c r="E218" s="1" t="s">
        <v>232</v>
      </c>
      <c r="F218" s="1" t="s">
        <v>233</v>
      </c>
      <c r="G218" s="1" t="s">
        <v>31</v>
      </c>
      <c r="H218" s="3">
        <v>1112.5999999999999</v>
      </c>
      <c r="I218" s="2">
        <v>33.630800000000001</v>
      </c>
      <c r="J218" s="2">
        <v>-95.59</v>
      </c>
    </row>
    <row r="219" spans="1:10" x14ac:dyDescent="0.25">
      <c r="A219" s="1">
        <v>55215</v>
      </c>
      <c r="B219" s="1" t="s">
        <v>358</v>
      </c>
      <c r="C219" s="1" t="s">
        <v>330</v>
      </c>
      <c r="D219" s="4">
        <v>60477</v>
      </c>
      <c r="E219" s="1" t="s">
        <v>359</v>
      </c>
      <c r="F219" s="1" t="s">
        <v>360</v>
      </c>
      <c r="G219" s="1" t="s">
        <v>31</v>
      </c>
      <c r="H219" s="3">
        <v>1152.8</v>
      </c>
      <c r="I219" s="2">
        <v>31.840299999999999</v>
      </c>
      <c r="J219" s="2">
        <v>-102.32640000000001</v>
      </c>
    </row>
    <row r="220" spans="1:10" x14ac:dyDescent="0.25">
      <c r="A220" s="1">
        <v>55480</v>
      </c>
      <c r="B220" s="1" t="s">
        <v>389</v>
      </c>
      <c r="C220" s="1" t="s">
        <v>330</v>
      </c>
      <c r="D220" s="4">
        <v>60477</v>
      </c>
      <c r="E220" s="1" t="s">
        <v>390</v>
      </c>
      <c r="F220" s="1" t="s">
        <v>391</v>
      </c>
      <c r="G220" s="1" t="s">
        <v>31</v>
      </c>
      <c r="H220" s="3">
        <v>1894.2</v>
      </c>
      <c r="I220" s="2">
        <v>32.756300000000003</v>
      </c>
      <c r="J220" s="2">
        <v>-96.491600000000005</v>
      </c>
    </row>
    <row r="221" spans="1:10" x14ac:dyDescent="0.25">
      <c r="A221" s="1">
        <v>60901</v>
      </c>
      <c r="B221" s="1" t="s">
        <v>836</v>
      </c>
      <c r="C221" s="1" t="s">
        <v>837</v>
      </c>
      <c r="D221" s="4">
        <v>60542</v>
      </c>
      <c r="E221" s="1" t="s">
        <v>798</v>
      </c>
      <c r="F221" s="1" t="s">
        <v>718</v>
      </c>
      <c r="G221" s="1" t="s">
        <v>299</v>
      </c>
      <c r="H221" s="3">
        <v>250</v>
      </c>
      <c r="I221" s="2">
        <v>33.345365999999999</v>
      </c>
      <c r="J221" s="2">
        <v>-99.624257</v>
      </c>
    </row>
    <row r="222" spans="1:10" x14ac:dyDescent="0.25">
      <c r="A222" s="1">
        <v>3443</v>
      </c>
      <c r="B222" s="1" t="s">
        <v>35</v>
      </c>
      <c r="C222" s="1" t="s">
        <v>36</v>
      </c>
      <c r="D222" s="4">
        <v>60638</v>
      </c>
      <c r="E222" s="1" t="s">
        <v>35</v>
      </c>
      <c r="F222" s="1" t="s">
        <v>35</v>
      </c>
      <c r="G222" s="1" t="s">
        <v>31</v>
      </c>
      <c r="H222" s="3">
        <v>376.9</v>
      </c>
      <c r="I222" s="2">
        <v>28.7883</v>
      </c>
      <c r="J222" s="2">
        <v>-97.01</v>
      </c>
    </row>
    <row r="223" spans="1:10" x14ac:dyDescent="0.25">
      <c r="A223" s="1">
        <v>61212</v>
      </c>
      <c r="B223" s="1" t="s">
        <v>856</v>
      </c>
      <c r="C223" s="1" t="s">
        <v>857</v>
      </c>
      <c r="D223" s="4">
        <v>60844</v>
      </c>
      <c r="E223" s="1" t="s">
        <v>858</v>
      </c>
      <c r="F223" s="1" t="s">
        <v>653</v>
      </c>
      <c r="G223" s="1" t="s">
        <v>299</v>
      </c>
      <c r="H223" s="3">
        <v>200</v>
      </c>
      <c r="I223" s="2">
        <v>31.684511000000001</v>
      </c>
      <c r="J223" s="2">
        <v>-98.603358</v>
      </c>
    </row>
    <row r="224" spans="1:10" x14ac:dyDescent="0.25">
      <c r="A224" s="1">
        <v>61402</v>
      </c>
      <c r="B224" s="1" t="s">
        <v>874</v>
      </c>
      <c r="C224" s="1" t="s">
        <v>875</v>
      </c>
      <c r="D224" s="4">
        <v>61037</v>
      </c>
      <c r="E224" s="1" t="s">
        <v>876</v>
      </c>
      <c r="F224" s="1" t="s">
        <v>877</v>
      </c>
      <c r="G224" s="1" t="s">
        <v>299</v>
      </c>
      <c r="H224" s="3">
        <v>352.8</v>
      </c>
      <c r="I224" s="2">
        <v>33.915315</v>
      </c>
      <c r="J224" s="2">
        <v>-99.740278000000004</v>
      </c>
    </row>
    <row r="225" spans="1:10" x14ac:dyDescent="0.25">
      <c r="A225" s="1">
        <v>61417</v>
      </c>
      <c r="B225" s="1" t="s">
        <v>882</v>
      </c>
      <c r="C225" s="1" t="s">
        <v>883</v>
      </c>
      <c r="D225" s="4">
        <v>61054</v>
      </c>
      <c r="E225" s="1" t="s">
        <v>421</v>
      </c>
      <c r="F225" s="1" t="s">
        <v>467</v>
      </c>
      <c r="G225" s="1" t="s">
        <v>299</v>
      </c>
      <c r="H225" s="3">
        <v>158</v>
      </c>
      <c r="I225" s="2">
        <v>32.875073</v>
      </c>
      <c r="J225" s="2">
        <v>-101.208955</v>
      </c>
    </row>
    <row r="226" spans="1:10" x14ac:dyDescent="0.25">
      <c r="A226" s="1">
        <v>60459</v>
      </c>
      <c r="B226" s="1" t="s">
        <v>809</v>
      </c>
      <c r="C226" s="1" t="s">
        <v>810</v>
      </c>
      <c r="D226" s="4">
        <v>61199</v>
      </c>
      <c r="E226" s="1" t="s">
        <v>221</v>
      </c>
      <c r="F226" s="1" t="s">
        <v>202</v>
      </c>
      <c r="G226" s="1" t="s">
        <v>31</v>
      </c>
      <c r="H226" s="3">
        <v>121</v>
      </c>
      <c r="I226" s="2">
        <v>28.648070000000001</v>
      </c>
      <c r="J226" s="2">
        <v>-96.546210000000002</v>
      </c>
    </row>
    <row r="227" spans="1:10" x14ac:dyDescent="0.25">
      <c r="A227" s="1">
        <v>60460</v>
      </c>
      <c r="B227" s="1" t="s">
        <v>811</v>
      </c>
      <c r="C227" s="1" t="s">
        <v>810</v>
      </c>
      <c r="D227" s="4">
        <v>61199</v>
      </c>
      <c r="E227" s="1" t="s">
        <v>51</v>
      </c>
      <c r="F227" s="1" t="s">
        <v>52</v>
      </c>
      <c r="G227" s="1" t="s">
        <v>31</v>
      </c>
      <c r="H227" s="3">
        <v>121</v>
      </c>
      <c r="I227" s="2">
        <v>29.883213999999999</v>
      </c>
      <c r="J227" s="2">
        <v>-95.111345</v>
      </c>
    </row>
    <row r="228" spans="1:10" x14ac:dyDescent="0.25">
      <c r="A228" s="1">
        <v>61865</v>
      </c>
      <c r="B228" s="1" t="s">
        <v>909</v>
      </c>
      <c r="C228" s="1" t="s">
        <v>909</v>
      </c>
      <c r="D228" s="4">
        <v>61485</v>
      </c>
      <c r="E228" s="1" t="s">
        <v>910</v>
      </c>
      <c r="F228" s="1" t="s">
        <v>174</v>
      </c>
      <c r="G228" s="1" t="s">
        <v>299</v>
      </c>
      <c r="H228" s="3">
        <v>237.6</v>
      </c>
      <c r="I228" s="2">
        <v>26.649000000000001</v>
      </c>
      <c r="J228" s="2">
        <v>-99.038700000000006</v>
      </c>
    </row>
    <row r="229" spans="1:10" x14ac:dyDescent="0.25">
      <c r="A229" s="1">
        <v>61906</v>
      </c>
      <c r="B229" s="1" t="s">
        <v>927</v>
      </c>
      <c r="C229" s="1" t="s">
        <v>928</v>
      </c>
      <c r="D229" s="4">
        <v>61515</v>
      </c>
      <c r="E229" s="1" t="s">
        <v>929</v>
      </c>
      <c r="F229" s="1" t="s">
        <v>930</v>
      </c>
      <c r="G229" s="1" t="s">
        <v>569</v>
      </c>
      <c r="H229" s="3">
        <v>250</v>
      </c>
      <c r="I229" s="2">
        <v>31.843422</v>
      </c>
      <c r="J229" s="2">
        <v>-102.868295</v>
      </c>
    </row>
    <row r="230" spans="1:10" x14ac:dyDescent="0.25">
      <c r="A230" s="1">
        <v>61969</v>
      </c>
      <c r="B230" s="1" t="s">
        <v>931</v>
      </c>
      <c r="C230" s="1" t="s">
        <v>931</v>
      </c>
      <c r="D230" s="4">
        <v>61562</v>
      </c>
      <c r="E230" s="1" t="s">
        <v>572</v>
      </c>
      <c r="F230" s="1" t="s">
        <v>30</v>
      </c>
      <c r="G230" s="1" t="s">
        <v>299</v>
      </c>
      <c r="H230" s="3">
        <v>300</v>
      </c>
      <c r="I230" s="2">
        <v>27.614411</v>
      </c>
      <c r="J230" s="2">
        <v>-98.794499999999999</v>
      </c>
    </row>
    <row r="231" spans="1:10" x14ac:dyDescent="0.25">
      <c r="A231" s="1">
        <v>61241</v>
      </c>
      <c r="B231" s="1" t="s">
        <v>859</v>
      </c>
      <c r="C231" s="1" t="s">
        <v>860</v>
      </c>
      <c r="D231" s="4">
        <v>61608</v>
      </c>
      <c r="E231" s="1" t="s">
        <v>35</v>
      </c>
      <c r="F231" s="1" t="s">
        <v>35</v>
      </c>
      <c r="G231" s="1" t="s">
        <v>31</v>
      </c>
      <c r="H231" s="3">
        <v>100</v>
      </c>
      <c r="I231" s="2">
        <v>28.785299999999999</v>
      </c>
      <c r="J231" s="2">
        <v>-97.009299999999996</v>
      </c>
    </row>
    <row r="232" spans="1:10" x14ac:dyDescent="0.25">
      <c r="A232" s="1">
        <v>61242</v>
      </c>
      <c r="B232" s="1" t="s">
        <v>861</v>
      </c>
      <c r="C232" s="1" t="s">
        <v>860</v>
      </c>
      <c r="D232" s="4">
        <v>61608</v>
      </c>
      <c r="E232" s="1" t="s">
        <v>35</v>
      </c>
      <c r="F232" s="1" t="s">
        <v>35</v>
      </c>
      <c r="G232" s="1" t="s">
        <v>31</v>
      </c>
      <c r="H232" s="3">
        <v>100</v>
      </c>
      <c r="I232" s="2">
        <v>28.695805</v>
      </c>
      <c r="J232" s="2">
        <v>-96.945408999999998</v>
      </c>
    </row>
    <row r="233" spans="1:10" x14ac:dyDescent="0.25">
      <c r="A233" s="1">
        <v>62258</v>
      </c>
      <c r="B233" s="1" t="s">
        <v>942</v>
      </c>
      <c r="C233" s="1" t="s">
        <v>943</v>
      </c>
      <c r="D233" s="4">
        <v>61770</v>
      </c>
      <c r="E233" s="1" t="s">
        <v>726</v>
      </c>
      <c r="F233" s="1" t="s">
        <v>174</v>
      </c>
      <c r="G233" s="1" t="s">
        <v>299</v>
      </c>
      <c r="H233" s="3">
        <v>201.6</v>
      </c>
      <c r="I233" s="2">
        <v>26.523692</v>
      </c>
      <c r="J233" s="2">
        <v>-98.745521999999994</v>
      </c>
    </row>
    <row r="234" spans="1:10" x14ac:dyDescent="0.25">
      <c r="A234" s="1">
        <v>62259</v>
      </c>
      <c r="B234" s="1" t="s">
        <v>944</v>
      </c>
      <c r="C234" s="1" t="s">
        <v>944</v>
      </c>
      <c r="D234" s="4">
        <v>61771</v>
      </c>
      <c r="E234" s="1" t="s">
        <v>305</v>
      </c>
      <c r="F234" s="1" t="s">
        <v>945</v>
      </c>
      <c r="G234" s="1" t="s">
        <v>299</v>
      </c>
      <c r="H234" s="3">
        <v>300</v>
      </c>
      <c r="I234" s="2">
        <v>30.594908</v>
      </c>
      <c r="J234" s="2">
        <v>-101.45302100000001</v>
      </c>
    </row>
    <row r="235" spans="1:10" x14ac:dyDescent="0.25">
      <c r="A235" s="1">
        <v>3453</v>
      </c>
      <c r="B235" s="1" t="s">
        <v>41</v>
      </c>
      <c r="C235" s="1" t="s">
        <v>42</v>
      </c>
      <c r="D235" s="4">
        <v>62026</v>
      </c>
      <c r="E235" s="1" t="s">
        <v>40</v>
      </c>
      <c r="F235" s="1" t="s">
        <v>40</v>
      </c>
      <c r="G235" s="1" t="s">
        <v>31</v>
      </c>
      <c r="H235" s="3">
        <v>852.2</v>
      </c>
      <c r="I235" s="2">
        <v>32.723100000000002</v>
      </c>
      <c r="J235" s="2">
        <v>-96.9358</v>
      </c>
    </row>
    <row r="236" spans="1:10" x14ac:dyDescent="0.25">
      <c r="A236" s="1">
        <v>55365</v>
      </c>
      <c r="B236" s="1" t="s">
        <v>381</v>
      </c>
      <c r="C236" s="1" t="s">
        <v>382</v>
      </c>
      <c r="D236" s="4">
        <v>62027</v>
      </c>
      <c r="E236" s="1" t="s">
        <v>383</v>
      </c>
      <c r="F236" s="1" t="s">
        <v>52</v>
      </c>
      <c r="G236" s="1" t="s">
        <v>31</v>
      </c>
      <c r="H236" s="3">
        <v>236</v>
      </c>
      <c r="I236" s="2">
        <v>29.7028</v>
      </c>
      <c r="J236" s="2">
        <v>-95.071799999999996</v>
      </c>
    </row>
    <row r="237" spans="1:10" x14ac:dyDescent="0.25">
      <c r="A237" s="1">
        <v>62566</v>
      </c>
      <c r="B237" s="1" t="s">
        <v>953</v>
      </c>
      <c r="C237" s="1" t="s">
        <v>954</v>
      </c>
      <c r="D237" s="4">
        <v>62063</v>
      </c>
      <c r="E237" s="1" t="s">
        <v>955</v>
      </c>
      <c r="F237" s="1" t="s">
        <v>956</v>
      </c>
      <c r="G237" s="1" t="s">
        <v>299</v>
      </c>
      <c r="H237" s="3">
        <v>200.2</v>
      </c>
      <c r="I237" s="2">
        <v>34.170487999999999</v>
      </c>
      <c r="J237" s="2">
        <v>-99.563435999999996</v>
      </c>
    </row>
    <row r="238" spans="1:10" x14ac:dyDescent="0.25">
      <c r="A238" s="1">
        <v>57520</v>
      </c>
      <c r="B238" s="1" t="s">
        <v>587</v>
      </c>
      <c r="C238" s="1" t="s">
        <v>588</v>
      </c>
      <c r="D238" s="4">
        <v>62075</v>
      </c>
      <c r="E238" s="1" t="s">
        <v>589</v>
      </c>
      <c r="F238" s="1" t="s">
        <v>62</v>
      </c>
      <c r="G238" s="1" t="s">
        <v>299</v>
      </c>
      <c r="H238" s="3">
        <v>225</v>
      </c>
      <c r="I238" s="2">
        <v>33.383611000000002</v>
      </c>
      <c r="J238" s="2">
        <v>-98.711944000000003</v>
      </c>
    </row>
    <row r="239" spans="1:10" x14ac:dyDescent="0.25">
      <c r="A239" s="1">
        <v>62587</v>
      </c>
      <c r="B239" s="1" t="s">
        <v>957</v>
      </c>
      <c r="C239" s="1" t="s">
        <v>958</v>
      </c>
      <c r="D239" s="4">
        <v>62085</v>
      </c>
      <c r="E239" s="1" t="s">
        <v>446</v>
      </c>
      <c r="F239" s="1" t="s">
        <v>416</v>
      </c>
      <c r="G239" s="1" t="s">
        <v>299</v>
      </c>
      <c r="H239" s="3">
        <v>418.9</v>
      </c>
      <c r="I239" s="2">
        <v>32.255977999999999</v>
      </c>
      <c r="J239" s="2">
        <v>-100.32030899999999</v>
      </c>
    </row>
    <row r="240" spans="1:10" x14ac:dyDescent="0.25">
      <c r="A240" s="1">
        <v>62249</v>
      </c>
      <c r="B240" s="1" t="s">
        <v>939</v>
      </c>
      <c r="C240" s="1" t="s">
        <v>940</v>
      </c>
      <c r="D240" s="4">
        <v>63048</v>
      </c>
      <c r="E240" s="1" t="s">
        <v>941</v>
      </c>
      <c r="F240" s="1" t="s">
        <v>941</v>
      </c>
      <c r="G240" s="1" t="s">
        <v>569</v>
      </c>
      <c r="H240" s="3">
        <v>240</v>
      </c>
      <c r="I240" s="2">
        <v>34.380532000000002</v>
      </c>
      <c r="J240" s="2">
        <v>-100.099625</v>
      </c>
    </row>
    <row r="242" spans="4:9" x14ac:dyDescent="0.25">
      <c r="D242" s="12">
        <f>COUNTA(_xlfn.UNIQUE(D2:D240))</f>
        <v>116</v>
      </c>
      <c r="E242" s="1" t="s">
        <v>977</v>
      </c>
      <c r="H242" s="3">
        <f>SUM(H2:H240)</f>
        <v>108759.59999999995</v>
      </c>
    </row>
    <row r="243" spans="4:9" x14ac:dyDescent="0.25">
      <c r="H243" s="11">
        <f>H242/'ERCOT-plant'!H413</f>
        <v>0.91973358409893569</v>
      </c>
      <c r="I243" s="2" t="s">
        <v>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4"/>
  <sheetViews>
    <sheetView topLeftCell="A159" workbookViewId="0">
      <selection activeCell="G217" sqref="G217"/>
    </sheetView>
  </sheetViews>
  <sheetFormatPr defaultColWidth="10.140625" defaultRowHeight="15" x14ac:dyDescent="0.25"/>
  <cols>
    <col min="1" max="1" width="10.28515625" style="1" bestFit="1" customWidth="1"/>
    <col min="2" max="2" width="13.140625" style="1" customWidth="1"/>
    <col min="3" max="3" width="12.28515625" style="1" customWidth="1"/>
    <col min="4" max="4" width="8.7109375" style="4" bestFit="1" customWidth="1"/>
    <col min="5" max="5" width="13.7109375" style="1" bestFit="1" customWidth="1"/>
    <col min="6" max="6" width="12" style="1" bestFit="1" customWidth="1"/>
    <col min="7" max="7" width="11.7109375" style="1" bestFit="1" customWidth="1"/>
    <col min="8" max="8" width="10.28515625" style="3" bestFit="1" customWidth="1"/>
    <col min="9" max="9" width="14.7109375" style="2" bestFit="1" customWidth="1"/>
    <col min="10" max="10" width="16.2851562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</row>
    <row r="2" spans="1:12" x14ac:dyDescent="0.25">
      <c r="A2" s="1">
        <v>55139</v>
      </c>
      <c r="B2" s="1" t="s">
        <v>338</v>
      </c>
      <c r="C2" s="1" t="s">
        <v>339</v>
      </c>
      <c r="D2" s="4">
        <v>313</v>
      </c>
      <c r="E2" s="1" t="s">
        <v>193</v>
      </c>
      <c r="F2" s="1" t="s">
        <v>194</v>
      </c>
      <c r="G2" s="1" t="s">
        <v>31</v>
      </c>
      <c r="H2" s="3">
        <v>788.4</v>
      </c>
      <c r="I2" s="2">
        <v>32.334220000000002</v>
      </c>
      <c r="J2" s="2">
        <v>-97.731685999999996</v>
      </c>
      <c r="L2" s="24" t="s">
        <v>980</v>
      </c>
    </row>
    <row r="3" spans="1:12" x14ac:dyDescent="0.25">
      <c r="A3" s="1">
        <v>10298</v>
      </c>
      <c r="B3" s="1" t="s">
        <v>211</v>
      </c>
      <c r="C3" s="1" t="s">
        <v>212</v>
      </c>
      <c r="D3" s="4">
        <v>327</v>
      </c>
      <c r="E3" s="1" t="s">
        <v>213</v>
      </c>
      <c r="F3" s="1" t="s">
        <v>52</v>
      </c>
      <c r="G3" s="1" t="s">
        <v>31</v>
      </c>
      <c r="H3" s="3">
        <v>312.2</v>
      </c>
      <c r="I3" s="2">
        <v>29.622499999999999</v>
      </c>
      <c r="J3" s="2">
        <v>-95.0458</v>
      </c>
    </row>
    <row r="4" spans="1:12" x14ac:dyDescent="0.25">
      <c r="A4" s="1">
        <v>3548</v>
      </c>
      <c r="B4" s="1" t="s">
        <v>79</v>
      </c>
      <c r="C4" s="1" t="s">
        <v>80</v>
      </c>
      <c r="D4" s="4">
        <v>1015</v>
      </c>
      <c r="E4" s="1" t="s">
        <v>81</v>
      </c>
      <c r="F4" s="1" t="s">
        <v>82</v>
      </c>
      <c r="G4" s="1" t="s">
        <v>31</v>
      </c>
      <c r="H4" s="3">
        <v>932</v>
      </c>
      <c r="I4" s="2">
        <v>30.3033</v>
      </c>
      <c r="J4" s="2">
        <v>-97.612799999999993</v>
      </c>
    </row>
    <row r="5" spans="1:12" x14ac:dyDescent="0.25">
      <c r="A5" s="1">
        <v>7900</v>
      </c>
      <c r="B5" s="1" t="s">
        <v>191</v>
      </c>
      <c r="C5" s="1" t="s">
        <v>80</v>
      </c>
      <c r="D5" s="4">
        <v>1015</v>
      </c>
      <c r="E5" s="1" t="s">
        <v>81</v>
      </c>
      <c r="F5" s="1" t="s">
        <v>82</v>
      </c>
      <c r="G5" s="1" t="s">
        <v>31</v>
      </c>
      <c r="H5" s="3">
        <v>696.4</v>
      </c>
      <c r="I5" s="2">
        <v>30.209800000000001</v>
      </c>
      <c r="J5" s="2">
        <v>-97.612899999999996</v>
      </c>
    </row>
    <row r="6" spans="1:12" x14ac:dyDescent="0.25">
      <c r="A6" s="1">
        <v>55708</v>
      </c>
      <c r="B6" s="1" t="s">
        <v>404</v>
      </c>
      <c r="C6" s="1" t="s">
        <v>80</v>
      </c>
      <c r="D6" s="4">
        <v>1015</v>
      </c>
      <c r="E6" s="1" t="s">
        <v>405</v>
      </c>
      <c r="F6" s="1" t="s">
        <v>406</v>
      </c>
      <c r="G6" s="1" t="s">
        <v>262</v>
      </c>
      <c r="H6" s="3">
        <v>114</v>
      </c>
      <c r="I6" s="2">
        <v>31.832132000000001</v>
      </c>
      <c r="J6" s="2">
        <v>-94.900639999999996</v>
      </c>
    </row>
    <row r="7" spans="1:12" x14ac:dyDescent="0.25">
      <c r="A7" s="1">
        <v>56374</v>
      </c>
      <c r="B7" s="1" t="s">
        <v>452</v>
      </c>
      <c r="C7" s="1" t="s">
        <v>80</v>
      </c>
      <c r="D7" s="4">
        <v>1015</v>
      </c>
      <c r="E7" s="1" t="s">
        <v>81</v>
      </c>
      <c r="F7" s="1" t="s">
        <v>82</v>
      </c>
      <c r="G7" s="1" t="s">
        <v>31</v>
      </c>
      <c r="H7" s="3">
        <v>6.1</v>
      </c>
      <c r="I7" s="2">
        <v>30.304994000000001</v>
      </c>
      <c r="J7" s="2">
        <v>-97.707674999999995</v>
      </c>
    </row>
    <row r="8" spans="1:12" x14ac:dyDescent="0.25">
      <c r="A8" s="1">
        <v>61741</v>
      </c>
      <c r="B8" s="1" t="s">
        <v>900</v>
      </c>
      <c r="C8" s="1" t="s">
        <v>80</v>
      </c>
      <c r="D8" s="4">
        <v>1015</v>
      </c>
      <c r="E8" s="1" t="s">
        <v>81</v>
      </c>
      <c r="F8" s="1" t="s">
        <v>82</v>
      </c>
      <c r="G8" s="1" t="s">
        <v>820</v>
      </c>
      <c r="H8" s="3">
        <v>1.5</v>
      </c>
      <c r="I8" s="2">
        <v>30.266027999999999</v>
      </c>
      <c r="J8" s="2">
        <v>-97.686138999999997</v>
      </c>
    </row>
    <row r="9" spans="1:12" x14ac:dyDescent="0.25">
      <c r="A9" s="1">
        <v>61742</v>
      </c>
      <c r="B9" s="1" t="s">
        <v>901</v>
      </c>
      <c r="C9" s="1" t="s">
        <v>80</v>
      </c>
      <c r="D9" s="4">
        <v>1015</v>
      </c>
      <c r="E9" s="1" t="s">
        <v>81</v>
      </c>
      <c r="F9" s="1" t="s">
        <v>82</v>
      </c>
      <c r="G9" s="1" t="s">
        <v>216</v>
      </c>
      <c r="H9" s="3">
        <v>5</v>
      </c>
      <c r="I9" s="2">
        <v>30.219946</v>
      </c>
      <c r="J9" s="2">
        <v>-97.708808000000005</v>
      </c>
    </row>
    <row r="10" spans="1:12" x14ac:dyDescent="0.25">
      <c r="A10" s="1">
        <v>55144</v>
      </c>
      <c r="B10" s="1" t="s">
        <v>340</v>
      </c>
      <c r="C10" s="1" t="s">
        <v>341</v>
      </c>
      <c r="D10" s="4">
        <v>1074</v>
      </c>
      <c r="E10" s="1" t="s">
        <v>342</v>
      </c>
      <c r="F10" s="1" t="s">
        <v>343</v>
      </c>
      <c r="G10" s="1" t="s">
        <v>31</v>
      </c>
      <c r="H10" s="3">
        <v>989</v>
      </c>
      <c r="I10" s="2">
        <v>29.7806</v>
      </c>
      <c r="J10" s="2">
        <v>-97.989400000000003</v>
      </c>
    </row>
    <row r="11" spans="1:12" x14ac:dyDescent="0.25">
      <c r="A11" s="1">
        <v>55357</v>
      </c>
      <c r="B11" s="1" t="s">
        <v>379</v>
      </c>
      <c r="C11" s="1" t="s">
        <v>380</v>
      </c>
      <c r="D11" s="4">
        <v>2171</v>
      </c>
      <c r="E11" s="1" t="s">
        <v>55</v>
      </c>
      <c r="F11" s="1" t="s">
        <v>56</v>
      </c>
      <c r="G11" s="1" t="s">
        <v>31</v>
      </c>
      <c r="H11" s="3">
        <v>675.6</v>
      </c>
      <c r="I11" s="2">
        <v>29.473099999999999</v>
      </c>
      <c r="J11" s="2">
        <v>-95.624399999999994</v>
      </c>
    </row>
    <row r="12" spans="1:12" x14ac:dyDescent="0.25">
      <c r="A12" s="1">
        <v>3628</v>
      </c>
      <c r="B12" s="1" t="s">
        <v>124</v>
      </c>
      <c r="C12" s="1" t="s">
        <v>125</v>
      </c>
      <c r="D12" s="4">
        <v>2172</v>
      </c>
      <c r="E12" s="1" t="s">
        <v>126</v>
      </c>
      <c r="F12" s="1" t="s">
        <v>126</v>
      </c>
      <c r="G12" s="1" t="s">
        <v>31</v>
      </c>
      <c r="H12" s="3">
        <v>603.6</v>
      </c>
      <c r="I12" s="2">
        <v>32.658099999999997</v>
      </c>
      <c r="J12" s="2">
        <v>-98.310299999999998</v>
      </c>
    </row>
    <row r="13" spans="1:12" x14ac:dyDescent="0.25">
      <c r="A13" s="1">
        <v>54817</v>
      </c>
      <c r="B13" s="1" t="s">
        <v>294</v>
      </c>
      <c r="C13" s="1" t="s">
        <v>125</v>
      </c>
      <c r="D13" s="4">
        <v>2172</v>
      </c>
      <c r="E13" s="1" t="s">
        <v>295</v>
      </c>
      <c r="F13" s="1" t="s">
        <v>296</v>
      </c>
      <c r="G13" s="1" t="s">
        <v>31</v>
      </c>
      <c r="H13" s="3">
        <v>282.60000000000002</v>
      </c>
      <c r="I13" s="2">
        <v>32.3994</v>
      </c>
      <c r="J13" s="2">
        <v>-97.407799999999995</v>
      </c>
    </row>
    <row r="14" spans="1:12" x14ac:dyDescent="0.25">
      <c r="A14" s="1">
        <v>55230</v>
      </c>
      <c r="B14" s="1" t="s">
        <v>367</v>
      </c>
      <c r="C14" s="1" t="s">
        <v>125</v>
      </c>
      <c r="D14" s="4">
        <v>2172</v>
      </c>
      <c r="E14" s="1" t="s">
        <v>315</v>
      </c>
      <c r="F14" s="1" t="s">
        <v>316</v>
      </c>
      <c r="G14" s="1" t="s">
        <v>31</v>
      </c>
      <c r="H14" s="3">
        <v>1280</v>
      </c>
      <c r="I14" s="2">
        <v>33.100999999999999</v>
      </c>
      <c r="J14" s="2">
        <v>-97.957400000000007</v>
      </c>
    </row>
    <row r="15" spans="1:12" x14ac:dyDescent="0.25">
      <c r="A15" s="1">
        <v>55327</v>
      </c>
      <c r="B15" s="1" t="s">
        <v>377</v>
      </c>
      <c r="C15" s="1" t="s">
        <v>378</v>
      </c>
      <c r="D15" s="4">
        <v>2838</v>
      </c>
      <c r="E15" s="1" t="s">
        <v>48</v>
      </c>
      <c r="F15" s="1" t="s">
        <v>49</v>
      </c>
      <c r="G15" s="1" t="s">
        <v>31</v>
      </c>
      <c r="H15" s="3">
        <v>932.9</v>
      </c>
      <c r="I15" s="2">
        <v>29.773099999999999</v>
      </c>
      <c r="J15" s="2">
        <v>-94.901899999999998</v>
      </c>
    </row>
    <row r="16" spans="1:12" x14ac:dyDescent="0.25">
      <c r="A16" s="1">
        <v>55123</v>
      </c>
      <c r="B16" s="1" t="s">
        <v>331</v>
      </c>
      <c r="C16" s="1" t="s">
        <v>332</v>
      </c>
      <c r="D16" s="4">
        <v>2877</v>
      </c>
      <c r="E16" s="1" t="s">
        <v>333</v>
      </c>
      <c r="F16" s="1" t="s">
        <v>286</v>
      </c>
      <c r="G16" s="1" t="s">
        <v>31</v>
      </c>
      <c r="H16" s="3">
        <v>801</v>
      </c>
      <c r="I16" s="2">
        <v>26.340299999999999</v>
      </c>
      <c r="J16" s="2">
        <v>-98.19</v>
      </c>
    </row>
    <row r="17" spans="1:10" x14ac:dyDescent="0.25">
      <c r="A17" s="1">
        <v>55545</v>
      </c>
      <c r="B17" s="1" t="s">
        <v>392</v>
      </c>
      <c r="C17" s="1" t="s">
        <v>393</v>
      </c>
      <c r="D17" s="4">
        <v>2934</v>
      </c>
      <c r="E17" s="1" t="s">
        <v>333</v>
      </c>
      <c r="F17" s="1" t="s">
        <v>286</v>
      </c>
      <c r="G17" s="1" t="s">
        <v>31</v>
      </c>
      <c r="H17" s="3">
        <v>551.29999999999995</v>
      </c>
      <c r="I17" s="2">
        <v>26.341719999999999</v>
      </c>
      <c r="J17" s="2">
        <v>-98.175758999999999</v>
      </c>
    </row>
    <row r="18" spans="1:10" x14ac:dyDescent="0.25">
      <c r="A18" s="1">
        <v>55299</v>
      </c>
      <c r="B18" s="1" t="s">
        <v>368</v>
      </c>
      <c r="C18" s="1" t="s">
        <v>368</v>
      </c>
      <c r="D18" s="4">
        <v>3370</v>
      </c>
      <c r="E18" s="1" t="s">
        <v>213</v>
      </c>
      <c r="F18" s="1" t="s">
        <v>52</v>
      </c>
      <c r="G18" s="1" t="s">
        <v>31</v>
      </c>
      <c r="H18" s="3">
        <v>923.8</v>
      </c>
      <c r="I18" s="2">
        <v>29.718900000000001</v>
      </c>
      <c r="J18" s="2">
        <v>-95.231899999999996</v>
      </c>
    </row>
    <row r="19" spans="1:10" x14ac:dyDescent="0.25">
      <c r="A19" s="1">
        <v>55206</v>
      </c>
      <c r="B19" s="1" t="s">
        <v>356</v>
      </c>
      <c r="C19" s="1" t="s">
        <v>357</v>
      </c>
      <c r="D19" s="4">
        <v>4383</v>
      </c>
      <c r="E19" s="1" t="s">
        <v>33</v>
      </c>
      <c r="F19" s="1" t="s">
        <v>34</v>
      </c>
      <c r="G19" s="1" t="s">
        <v>31</v>
      </c>
      <c r="H19" s="3">
        <v>593.29999999999995</v>
      </c>
      <c r="I19" s="2">
        <v>27.8139</v>
      </c>
      <c r="J19" s="2">
        <v>-97.428299999999993</v>
      </c>
    </row>
    <row r="20" spans="1:10" x14ac:dyDescent="0.25">
      <c r="A20" s="1">
        <v>55464</v>
      </c>
      <c r="B20" s="1" t="s">
        <v>387</v>
      </c>
      <c r="C20" s="1" t="s">
        <v>387</v>
      </c>
      <c r="D20" s="4">
        <v>4994</v>
      </c>
      <c r="E20" s="1" t="s">
        <v>255</v>
      </c>
      <c r="F20" s="1" t="s">
        <v>52</v>
      </c>
      <c r="G20" s="1" t="s">
        <v>31</v>
      </c>
      <c r="H20" s="3">
        <v>1176</v>
      </c>
      <c r="I20" s="2">
        <v>29.713414</v>
      </c>
      <c r="J20" s="2">
        <v>-95.134507999999997</v>
      </c>
    </row>
    <row r="21" spans="1:10" x14ac:dyDescent="0.25">
      <c r="A21" s="1">
        <v>54676</v>
      </c>
      <c r="B21" s="1" t="s">
        <v>292</v>
      </c>
      <c r="C21" s="1" t="s">
        <v>293</v>
      </c>
      <c r="D21" s="4">
        <v>5374</v>
      </c>
      <c r="E21" s="1" t="s">
        <v>274</v>
      </c>
      <c r="F21" s="1" t="s">
        <v>198</v>
      </c>
      <c r="G21" s="1" t="s">
        <v>31</v>
      </c>
      <c r="H21" s="3">
        <v>497.9</v>
      </c>
      <c r="I21" s="2">
        <v>28.9802</v>
      </c>
      <c r="J21" s="2">
        <v>-95.341999999999999</v>
      </c>
    </row>
    <row r="22" spans="1:10" x14ac:dyDescent="0.25">
      <c r="A22" s="1">
        <v>55223</v>
      </c>
      <c r="B22" s="1" t="s">
        <v>361</v>
      </c>
      <c r="C22" s="1" t="s">
        <v>361</v>
      </c>
      <c r="D22" s="4">
        <v>5761</v>
      </c>
      <c r="E22" s="1" t="s">
        <v>362</v>
      </c>
      <c r="F22" s="1" t="s">
        <v>328</v>
      </c>
      <c r="G22" s="1" t="s">
        <v>31</v>
      </c>
      <c r="H22" s="3">
        <v>418</v>
      </c>
      <c r="I22" s="2">
        <v>32.32</v>
      </c>
      <c r="J22" s="2">
        <v>-96.674999999999997</v>
      </c>
    </row>
    <row r="23" spans="1:10" x14ac:dyDescent="0.25">
      <c r="A23" s="1">
        <v>3491</v>
      </c>
      <c r="B23" s="1" t="s">
        <v>63</v>
      </c>
      <c r="C23" s="1" t="s">
        <v>64</v>
      </c>
      <c r="D23" s="4">
        <v>6035</v>
      </c>
      <c r="E23" s="1" t="s">
        <v>65</v>
      </c>
      <c r="F23" s="1" t="s">
        <v>66</v>
      </c>
      <c r="G23" s="1" t="s">
        <v>31</v>
      </c>
      <c r="H23" s="3">
        <v>1314.8</v>
      </c>
      <c r="I23" s="2">
        <v>32.728299999999997</v>
      </c>
      <c r="J23" s="2">
        <v>-97.219200000000001</v>
      </c>
    </row>
    <row r="24" spans="1:10" x14ac:dyDescent="0.25">
      <c r="A24" s="1">
        <v>59812</v>
      </c>
      <c r="B24" s="1" t="s">
        <v>762</v>
      </c>
      <c r="C24" s="1" t="s">
        <v>64</v>
      </c>
      <c r="D24" s="4">
        <v>6035</v>
      </c>
      <c r="E24" s="1" t="s">
        <v>193</v>
      </c>
      <c r="F24" s="1" t="s">
        <v>194</v>
      </c>
      <c r="G24" s="1" t="s">
        <v>31</v>
      </c>
      <c r="H24" s="3">
        <v>1231.2</v>
      </c>
      <c r="I24" s="2">
        <v>32.337679000000001</v>
      </c>
      <c r="J24" s="2">
        <v>-97.734611999999998</v>
      </c>
    </row>
    <row r="25" spans="1:10" x14ac:dyDescent="0.25">
      <c r="A25" s="1">
        <v>60122</v>
      </c>
      <c r="B25" s="1" t="s">
        <v>782</v>
      </c>
      <c r="C25" s="1" t="s">
        <v>64</v>
      </c>
      <c r="D25" s="4">
        <v>6035</v>
      </c>
      <c r="E25" s="1" t="s">
        <v>243</v>
      </c>
      <c r="F25" s="1" t="s">
        <v>243</v>
      </c>
      <c r="G25" s="1" t="s">
        <v>31</v>
      </c>
      <c r="H25" s="3">
        <v>1230.3</v>
      </c>
      <c r="I25" s="2">
        <v>29.289415000000002</v>
      </c>
      <c r="J25" s="2">
        <v>-96.065398999999999</v>
      </c>
    </row>
    <row r="26" spans="1:10" x14ac:dyDescent="0.25">
      <c r="A26" s="1">
        <v>10436</v>
      </c>
      <c r="B26" s="1" t="s">
        <v>217</v>
      </c>
      <c r="C26" s="1" t="s">
        <v>218</v>
      </c>
      <c r="D26" s="4">
        <v>6091</v>
      </c>
      <c r="E26" s="1" t="s">
        <v>48</v>
      </c>
      <c r="F26" s="1" t="s">
        <v>52</v>
      </c>
      <c r="G26" s="1" t="s">
        <v>31</v>
      </c>
      <c r="H26" s="3">
        <v>177.3</v>
      </c>
      <c r="I26" s="2">
        <v>29.753516999999999</v>
      </c>
      <c r="J26" s="2">
        <v>-94.997276999999997</v>
      </c>
    </row>
    <row r="27" spans="1:10" x14ac:dyDescent="0.25">
      <c r="A27" s="1">
        <v>10692</v>
      </c>
      <c r="B27" s="1" t="s">
        <v>222</v>
      </c>
      <c r="C27" s="1" t="s">
        <v>218</v>
      </c>
      <c r="D27" s="4">
        <v>6091</v>
      </c>
      <c r="E27" s="1" t="s">
        <v>48</v>
      </c>
      <c r="F27" s="1" t="s">
        <v>52</v>
      </c>
      <c r="G27" s="1" t="s">
        <v>31</v>
      </c>
      <c r="H27" s="3">
        <v>381.8</v>
      </c>
      <c r="I27" s="2">
        <v>29.759124</v>
      </c>
      <c r="J27" s="2">
        <v>-95.009647999999999</v>
      </c>
    </row>
    <row r="28" spans="1:10" x14ac:dyDescent="0.25">
      <c r="A28" s="1">
        <v>10554</v>
      </c>
      <c r="B28" s="1" t="s">
        <v>219</v>
      </c>
      <c r="C28" s="1" t="s">
        <v>220</v>
      </c>
      <c r="D28" s="4">
        <v>6541</v>
      </c>
      <c r="E28" s="1" t="s">
        <v>221</v>
      </c>
      <c r="F28" s="1" t="s">
        <v>202</v>
      </c>
      <c r="G28" s="1" t="s">
        <v>31</v>
      </c>
      <c r="H28" s="3">
        <v>689.4</v>
      </c>
      <c r="I28" s="2">
        <v>28.691700000000001</v>
      </c>
      <c r="J28" s="2">
        <v>-96.541700000000006</v>
      </c>
    </row>
    <row r="29" spans="1:10" x14ac:dyDescent="0.25">
      <c r="A29" s="1">
        <v>56708</v>
      </c>
      <c r="B29" s="1" t="s">
        <v>504</v>
      </c>
      <c r="C29" s="1" t="s">
        <v>220</v>
      </c>
      <c r="D29" s="4">
        <v>6541</v>
      </c>
      <c r="E29" s="1" t="s">
        <v>221</v>
      </c>
      <c r="F29" s="1" t="s">
        <v>202</v>
      </c>
      <c r="G29" s="1" t="s">
        <v>31</v>
      </c>
      <c r="H29" s="3">
        <v>310</v>
      </c>
      <c r="I29" s="2">
        <v>28.650278</v>
      </c>
      <c r="J29" s="2">
        <v>-96.539721999999998</v>
      </c>
    </row>
    <row r="30" spans="1:10" x14ac:dyDescent="0.25">
      <c r="A30" s="1">
        <v>55226</v>
      </c>
      <c r="B30" s="1" t="s">
        <v>363</v>
      </c>
      <c r="C30" s="1" t="s">
        <v>364</v>
      </c>
      <c r="D30" s="4">
        <v>6763</v>
      </c>
      <c r="E30" s="1" t="s">
        <v>365</v>
      </c>
      <c r="F30" s="1" t="s">
        <v>366</v>
      </c>
      <c r="G30" s="1" t="s">
        <v>31</v>
      </c>
      <c r="H30" s="3">
        <v>1036</v>
      </c>
      <c r="I30" s="2">
        <v>31.890699999999999</v>
      </c>
      <c r="J30" s="2">
        <v>-96.113100000000003</v>
      </c>
    </row>
    <row r="31" spans="1:10" x14ac:dyDescent="0.25">
      <c r="A31" s="1">
        <v>794</v>
      </c>
      <c r="B31" s="1" t="s">
        <v>22</v>
      </c>
      <c r="C31" s="1" t="s">
        <v>23</v>
      </c>
      <c r="D31" s="4">
        <v>6958</v>
      </c>
      <c r="E31" s="1" t="s">
        <v>22</v>
      </c>
      <c r="F31" s="1" t="s">
        <v>24</v>
      </c>
      <c r="G31" s="1" t="s">
        <v>21</v>
      </c>
      <c r="H31" s="3">
        <v>2.8</v>
      </c>
      <c r="I31" s="2">
        <v>33.068472999999997</v>
      </c>
      <c r="J31" s="2">
        <v>-96.963806000000005</v>
      </c>
    </row>
    <row r="32" spans="1:10" x14ac:dyDescent="0.25">
      <c r="A32" s="1">
        <v>3576</v>
      </c>
      <c r="B32" s="1" t="s">
        <v>91</v>
      </c>
      <c r="C32" s="1" t="s">
        <v>23</v>
      </c>
      <c r="D32" s="4">
        <v>6958</v>
      </c>
      <c r="E32" s="1" t="s">
        <v>92</v>
      </c>
      <c r="F32" s="1" t="s">
        <v>93</v>
      </c>
      <c r="G32" s="1" t="s">
        <v>31</v>
      </c>
      <c r="H32" s="3">
        <v>427.7</v>
      </c>
      <c r="I32" s="2">
        <v>33.068055000000001</v>
      </c>
      <c r="J32" s="2">
        <v>-96.452481000000006</v>
      </c>
    </row>
    <row r="33" spans="1:10" x14ac:dyDescent="0.25">
      <c r="A33" s="1">
        <v>4266</v>
      </c>
      <c r="B33" s="1" t="s">
        <v>136</v>
      </c>
      <c r="C33" s="1" t="s">
        <v>23</v>
      </c>
      <c r="D33" s="4">
        <v>6958</v>
      </c>
      <c r="E33" s="1" t="s">
        <v>24</v>
      </c>
      <c r="F33" s="1" t="s">
        <v>24</v>
      </c>
      <c r="G33" s="1" t="s">
        <v>31</v>
      </c>
      <c r="H33" s="3">
        <v>126.5</v>
      </c>
      <c r="I33" s="2">
        <v>33.197499999999998</v>
      </c>
      <c r="J33" s="2">
        <v>-97.106099999999998</v>
      </c>
    </row>
    <row r="34" spans="1:10" x14ac:dyDescent="0.25">
      <c r="A34" s="1">
        <v>55086</v>
      </c>
      <c r="B34" s="1" t="s">
        <v>321</v>
      </c>
      <c r="C34" s="1" t="s">
        <v>322</v>
      </c>
      <c r="D34" s="4">
        <v>7667</v>
      </c>
      <c r="E34" s="1" t="s">
        <v>323</v>
      </c>
      <c r="F34" s="1" t="s">
        <v>324</v>
      </c>
      <c r="G34" s="1" t="s">
        <v>31</v>
      </c>
      <c r="H34" s="3">
        <v>432</v>
      </c>
      <c r="I34" s="2">
        <v>27.889289999999999</v>
      </c>
      <c r="J34" s="2">
        <v>-97.258416999999994</v>
      </c>
    </row>
    <row r="35" spans="1:10" x14ac:dyDescent="0.25">
      <c r="A35" s="1">
        <v>55047</v>
      </c>
      <c r="B35" s="1" t="s">
        <v>307</v>
      </c>
      <c r="C35" s="1" t="s">
        <v>308</v>
      </c>
      <c r="D35" s="4">
        <v>11059</v>
      </c>
      <c r="E35" s="1" t="s">
        <v>213</v>
      </c>
      <c r="F35" s="1" t="s">
        <v>52</v>
      </c>
      <c r="G35" s="1" t="s">
        <v>31</v>
      </c>
      <c r="H35" s="3">
        <v>815</v>
      </c>
      <c r="I35" s="2">
        <v>29.72475</v>
      </c>
      <c r="J35" s="2">
        <v>-95.176479</v>
      </c>
    </row>
    <row r="36" spans="1:10" x14ac:dyDescent="0.25">
      <c r="A36" s="1">
        <v>3594</v>
      </c>
      <c r="B36" s="1" t="s">
        <v>81</v>
      </c>
      <c r="C36" s="1" t="s">
        <v>106</v>
      </c>
      <c r="D36" s="4">
        <v>11269</v>
      </c>
      <c r="E36" s="1" t="s">
        <v>81</v>
      </c>
      <c r="F36" s="1" t="s">
        <v>82</v>
      </c>
      <c r="G36" s="1" t="s">
        <v>21</v>
      </c>
      <c r="H36" s="3">
        <v>18</v>
      </c>
      <c r="I36" s="2">
        <v>30.293424000000002</v>
      </c>
      <c r="J36" s="2">
        <v>-97.784407999999999</v>
      </c>
    </row>
    <row r="37" spans="1:10" x14ac:dyDescent="0.25">
      <c r="A37" s="1">
        <v>3595</v>
      </c>
      <c r="B37" s="1" t="s">
        <v>107</v>
      </c>
      <c r="C37" s="1" t="s">
        <v>106</v>
      </c>
      <c r="D37" s="4">
        <v>11269</v>
      </c>
      <c r="E37" s="1" t="s">
        <v>108</v>
      </c>
      <c r="F37" s="1" t="s">
        <v>109</v>
      </c>
      <c r="G37" s="1" t="s">
        <v>21</v>
      </c>
      <c r="H37" s="3">
        <v>54.9</v>
      </c>
      <c r="I37" s="2">
        <v>30.750699999999998</v>
      </c>
      <c r="J37" s="2">
        <v>-98.417599999999993</v>
      </c>
    </row>
    <row r="38" spans="1:10" x14ac:dyDescent="0.25">
      <c r="A38" s="1">
        <v>3597</v>
      </c>
      <c r="B38" s="1" t="s">
        <v>110</v>
      </c>
      <c r="C38" s="1" t="s">
        <v>106</v>
      </c>
      <c r="D38" s="4">
        <v>11269</v>
      </c>
      <c r="E38" s="1" t="s">
        <v>111</v>
      </c>
      <c r="F38" s="1" t="s">
        <v>112</v>
      </c>
      <c r="G38" s="1" t="s">
        <v>21</v>
      </c>
      <c r="H38" s="3">
        <v>54</v>
      </c>
      <c r="I38" s="2">
        <v>30.556000000000001</v>
      </c>
      <c r="J38" s="2">
        <v>-98.338399999999993</v>
      </c>
    </row>
    <row r="39" spans="1:10" x14ac:dyDescent="0.25">
      <c r="A39" s="1">
        <v>3598</v>
      </c>
      <c r="B39" s="1" t="s">
        <v>113</v>
      </c>
      <c r="C39" s="1" t="s">
        <v>106</v>
      </c>
      <c r="D39" s="4">
        <v>11269</v>
      </c>
      <c r="E39" s="1" t="s">
        <v>108</v>
      </c>
      <c r="F39" s="1" t="s">
        <v>112</v>
      </c>
      <c r="G39" s="1" t="s">
        <v>21</v>
      </c>
      <c r="H39" s="3">
        <v>15</v>
      </c>
      <c r="I39" s="2">
        <v>30.731598999999999</v>
      </c>
      <c r="J39" s="2">
        <v>-98.385422000000005</v>
      </c>
    </row>
    <row r="40" spans="1:10" x14ac:dyDescent="0.25">
      <c r="A40" s="1">
        <v>3599</v>
      </c>
      <c r="B40" s="1" t="s">
        <v>111</v>
      </c>
      <c r="C40" s="1" t="s">
        <v>106</v>
      </c>
      <c r="D40" s="4">
        <v>11269</v>
      </c>
      <c r="E40" s="1" t="s">
        <v>111</v>
      </c>
      <c r="F40" s="1" t="s">
        <v>112</v>
      </c>
      <c r="G40" s="1" t="s">
        <v>21</v>
      </c>
      <c r="H40" s="3">
        <v>39.6</v>
      </c>
      <c r="I40" s="2">
        <v>30.555288000000001</v>
      </c>
      <c r="J40" s="2">
        <v>-98.257593</v>
      </c>
    </row>
    <row r="41" spans="1:10" x14ac:dyDescent="0.25">
      <c r="A41" s="1">
        <v>3600</v>
      </c>
      <c r="B41" s="1" t="s">
        <v>114</v>
      </c>
      <c r="C41" s="1" t="s">
        <v>106</v>
      </c>
      <c r="D41" s="4">
        <v>11269</v>
      </c>
      <c r="E41" s="1" t="s">
        <v>81</v>
      </c>
      <c r="F41" s="1" t="s">
        <v>82</v>
      </c>
      <c r="G41" s="1" t="s">
        <v>21</v>
      </c>
      <c r="H41" s="3">
        <v>108</v>
      </c>
      <c r="I41" s="2">
        <v>30.389900000000001</v>
      </c>
      <c r="J41" s="2">
        <v>-97.907300000000006</v>
      </c>
    </row>
    <row r="42" spans="1:10" x14ac:dyDescent="0.25">
      <c r="A42" s="1">
        <v>3601</v>
      </c>
      <c r="B42" s="1" t="s">
        <v>115</v>
      </c>
      <c r="C42" s="1" t="s">
        <v>106</v>
      </c>
      <c r="D42" s="4">
        <v>11269</v>
      </c>
      <c r="E42" s="1" t="s">
        <v>116</v>
      </c>
      <c r="F42" s="1" t="s">
        <v>116</v>
      </c>
      <c r="G42" s="1" t="s">
        <v>31</v>
      </c>
      <c r="H42" s="3">
        <v>623</v>
      </c>
      <c r="I42" s="2">
        <v>30.145600000000002</v>
      </c>
      <c r="J42" s="2">
        <v>-97.270799999999994</v>
      </c>
    </row>
    <row r="43" spans="1:10" x14ac:dyDescent="0.25">
      <c r="A43" s="1">
        <v>4937</v>
      </c>
      <c r="B43" s="1" t="s">
        <v>137</v>
      </c>
      <c r="C43" s="1" t="s">
        <v>106</v>
      </c>
      <c r="D43" s="4">
        <v>11269</v>
      </c>
      <c r="E43" s="1" t="s">
        <v>111</v>
      </c>
      <c r="F43" s="1" t="s">
        <v>109</v>
      </c>
      <c r="G43" s="1" t="s">
        <v>31</v>
      </c>
      <c r="H43" s="3">
        <v>574.6</v>
      </c>
      <c r="I43" s="2">
        <v>30.558</v>
      </c>
      <c r="J43" s="2">
        <v>-98.370500000000007</v>
      </c>
    </row>
    <row r="44" spans="1:10" x14ac:dyDescent="0.25">
      <c r="A44" s="1">
        <v>6179</v>
      </c>
      <c r="B44" s="1" t="s">
        <v>154</v>
      </c>
      <c r="C44" s="1" t="s">
        <v>106</v>
      </c>
      <c r="D44" s="4">
        <v>11269</v>
      </c>
      <c r="E44" s="1" t="s">
        <v>155</v>
      </c>
      <c r="F44" s="1" t="s">
        <v>156</v>
      </c>
      <c r="G44" s="1" t="s">
        <v>13</v>
      </c>
      <c r="H44" s="3">
        <v>1690</v>
      </c>
      <c r="I44" s="2">
        <v>29.917200000000001</v>
      </c>
      <c r="J44" s="2">
        <v>-96.750600000000006</v>
      </c>
    </row>
    <row r="45" spans="1:10" x14ac:dyDescent="0.25">
      <c r="A45" s="1">
        <v>55154</v>
      </c>
      <c r="B45" s="1" t="s">
        <v>347</v>
      </c>
      <c r="C45" s="1" t="s">
        <v>106</v>
      </c>
      <c r="D45" s="4">
        <v>11269</v>
      </c>
      <c r="E45" s="1" t="s">
        <v>116</v>
      </c>
      <c r="F45" s="1" t="s">
        <v>116</v>
      </c>
      <c r="G45" s="1" t="s">
        <v>31</v>
      </c>
      <c r="H45" s="3">
        <v>609</v>
      </c>
      <c r="I45" s="2">
        <v>30.1478</v>
      </c>
      <c r="J45" s="2">
        <v>-97.2714</v>
      </c>
    </row>
    <row r="46" spans="1:10" x14ac:dyDescent="0.25">
      <c r="A46" s="1">
        <v>56674</v>
      </c>
      <c r="B46" s="1" t="s">
        <v>502</v>
      </c>
      <c r="C46" s="1" t="s">
        <v>106</v>
      </c>
      <c r="D46" s="4">
        <v>11269</v>
      </c>
      <c r="E46" s="1" t="s">
        <v>503</v>
      </c>
      <c r="F46" s="1" t="s">
        <v>156</v>
      </c>
      <c r="G46" s="1" t="s">
        <v>31</v>
      </c>
      <c r="H46" s="3">
        <v>242</v>
      </c>
      <c r="I46" s="2">
        <v>30.0381</v>
      </c>
      <c r="J46" s="2">
        <v>-96.987499999999997</v>
      </c>
    </row>
    <row r="47" spans="1:10" x14ac:dyDescent="0.25">
      <c r="A47" s="1">
        <v>55091</v>
      </c>
      <c r="B47" s="1" t="s">
        <v>325</v>
      </c>
      <c r="C47" s="1" t="s">
        <v>326</v>
      </c>
      <c r="D47" s="4">
        <v>12501</v>
      </c>
      <c r="E47" s="1" t="s">
        <v>327</v>
      </c>
      <c r="F47" s="1" t="s">
        <v>328</v>
      </c>
      <c r="G47" s="1" t="s">
        <v>31</v>
      </c>
      <c r="H47" s="3">
        <v>1734</v>
      </c>
      <c r="I47" s="2">
        <v>32.430199999999999</v>
      </c>
      <c r="J47" s="2">
        <v>-97.053700000000006</v>
      </c>
    </row>
    <row r="48" spans="1:10" x14ac:dyDescent="0.25">
      <c r="A48" s="1">
        <v>50043</v>
      </c>
      <c r="B48" s="1" t="s">
        <v>227</v>
      </c>
      <c r="C48" s="1" t="s">
        <v>228</v>
      </c>
      <c r="D48" s="4">
        <v>14254</v>
      </c>
      <c r="E48" s="1" t="s">
        <v>51</v>
      </c>
      <c r="F48" s="1" t="s">
        <v>52</v>
      </c>
      <c r="G48" s="1" t="s">
        <v>31</v>
      </c>
      <c r="H48" s="3">
        <v>380.7</v>
      </c>
      <c r="I48" s="2">
        <v>29.731400000000001</v>
      </c>
      <c r="J48" s="2">
        <v>-95.0839</v>
      </c>
    </row>
    <row r="49" spans="1:10" x14ac:dyDescent="0.25">
      <c r="A49" s="1">
        <v>56795</v>
      </c>
      <c r="B49" s="1" t="s">
        <v>525</v>
      </c>
      <c r="C49" s="1" t="s">
        <v>526</v>
      </c>
      <c r="D49" s="4">
        <v>15399</v>
      </c>
      <c r="E49" s="1" t="s">
        <v>527</v>
      </c>
      <c r="F49" s="1" t="s">
        <v>497</v>
      </c>
      <c r="G49" s="1" t="s">
        <v>299</v>
      </c>
      <c r="H49" s="3">
        <v>201.6</v>
      </c>
      <c r="I49" s="2">
        <v>27.0702</v>
      </c>
      <c r="J49" s="2">
        <v>-97.5077</v>
      </c>
    </row>
    <row r="50" spans="1:10" x14ac:dyDescent="0.25">
      <c r="A50" s="1">
        <v>57095</v>
      </c>
      <c r="B50" s="1" t="s">
        <v>556</v>
      </c>
      <c r="C50" s="1" t="s">
        <v>526</v>
      </c>
      <c r="D50" s="4">
        <v>15399</v>
      </c>
      <c r="E50" s="1" t="s">
        <v>527</v>
      </c>
      <c r="F50" s="1" t="s">
        <v>497</v>
      </c>
      <c r="G50" s="1" t="s">
        <v>299</v>
      </c>
      <c r="H50" s="3">
        <v>201</v>
      </c>
      <c r="I50" s="2">
        <v>27.119700000000002</v>
      </c>
      <c r="J50" s="2">
        <v>-97.549899999999994</v>
      </c>
    </row>
    <row r="51" spans="1:10" x14ac:dyDescent="0.25">
      <c r="A51" s="1">
        <v>57156</v>
      </c>
      <c r="B51" s="1" t="s">
        <v>561</v>
      </c>
      <c r="C51" s="1" t="s">
        <v>526</v>
      </c>
      <c r="D51" s="4">
        <v>15399</v>
      </c>
      <c r="E51" s="1" t="s">
        <v>562</v>
      </c>
      <c r="F51" s="1" t="s">
        <v>563</v>
      </c>
      <c r="G51" s="1" t="s">
        <v>299</v>
      </c>
      <c r="H51" s="3">
        <v>120</v>
      </c>
      <c r="I51" s="2">
        <v>33.067970000000003</v>
      </c>
      <c r="J51" s="2">
        <v>-98.337652000000006</v>
      </c>
    </row>
    <row r="52" spans="1:10" x14ac:dyDescent="0.25">
      <c r="A52" s="1">
        <v>57927</v>
      </c>
      <c r="B52" s="1" t="s">
        <v>606</v>
      </c>
      <c r="C52" s="1" t="s">
        <v>526</v>
      </c>
      <c r="D52" s="4">
        <v>15399</v>
      </c>
      <c r="E52" s="1" t="s">
        <v>527</v>
      </c>
      <c r="F52" s="1" t="s">
        <v>497</v>
      </c>
      <c r="G52" s="1" t="s">
        <v>299</v>
      </c>
      <c r="H52" s="3">
        <v>188</v>
      </c>
      <c r="I52" s="2">
        <v>27.223056</v>
      </c>
      <c r="J52" s="2">
        <v>-97.789167000000006</v>
      </c>
    </row>
    <row r="53" spans="1:10" x14ac:dyDescent="0.25">
      <c r="A53" s="1">
        <v>58614</v>
      </c>
      <c r="B53" s="1" t="s">
        <v>670</v>
      </c>
      <c r="C53" s="1" t="s">
        <v>526</v>
      </c>
      <c r="D53" s="4">
        <v>15399</v>
      </c>
      <c r="E53" s="1" t="s">
        <v>671</v>
      </c>
      <c r="F53" s="1" t="s">
        <v>34</v>
      </c>
      <c r="G53" s="1" t="s">
        <v>299</v>
      </c>
      <c r="H53" s="3">
        <v>226.1</v>
      </c>
      <c r="I53" s="2">
        <v>27.592777999999999</v>
      </c>
      <c r="J53" s="2">
        <v>-97.648055999999997</v>
      </c>
    </row>
    <row r="54" spans="1:10" x14ac:dyDescent="0.25">
      <c r="A54" s="1">
        <v>61343</v>
      </c>
      <c r="B54" s="1" t="s">
        <v>864</v>
      </c>
      <c r="C54" s="1" t="s">
        <v>526</v>
      </c>
      <c r="D54" s="4">
        <v>15399</v>
      </c>
      <c r="E54" s="1" t="s">
        <v>865</v>
      </c>
      <c r="F54" s="1" t="s">
        <v>324</v>
      </c>
      <c r="G54" s="1" t="s">
        <v>299</v>
      </c>
      <c r="H54" s="3">
        <v>200</v>
      </c>
      <c r="I54" s="2">
        <v>28.109303000000001</v>
      </c>
      <c r="J54" s="2">
        <v>-97.750480999999994</v>
      </c>
    </row>
    <row r="55" spans="1:10" x14ac:dyDescent="0.25">
      <c r="A55" s="1">
        <v>127</v>
      </c>
      <c r="B55" s="1" t="s">
        <v>10</v>
      </c>
      <c r="C55" s="1" t="s">
        <v>11</v>
      </c>
      <c r="D55" s="4">
        <v>15474</v>
      </c>
      <c r="E55" s="1" t="s">
        <v>10</v>
      </c>
      <c r="F55" s="1" t="s">
        <v>12</v>
      </c>
      <c r="G55" s="1" t="s">
        <v>13</v>
      </c>
      <c r="H55" s="3">
        <v>720</v>
      </c>
      <c r="I55" s="2">
        <v>34.082500000000003</v>
      </c>
      <c r="J55" s="2">
        <v>-99.175299999999993</v>
      </c>
    </row>
    <row r="56" spans="1:10" x14ac:dyDescent="0.25">
      <c r="A56" s="1">
        <v>3609</v>
      </c>
      <c r="B56" s="1" t="s">
        <v>117</v>
      </c>
      <c r="C56" s="1" t="s">
        <v>118</v>
      </c>
      <c r="D56" s="4">
        <v>16604</v>
      </c>
      <c r="E56" s="1" t="s">
        <v>119</v>
      </c>
      <c r="F56" s="1" t="s">
        <v>120</v>
      </c>
      <c r="G56" s="1" t="s">
        <v>31</v>
      </c>
      <c r="H56" s="3">
        <v>229.6</v>
      </c>
      <c r="I56" s="2">
        <v>29.352499999999999</v>
      </c>
      <c r="J56" s="2">
        <v>-98.576099999999997</v>
      </c>
    </row>
    <row r="57" spans="1:10" x14ac:dyDescent="0.25">
      <c r="A57" s="1">
        <v>3611</v>
      </c>
      <c r="B57" s="1" t="s">
        <v>121</v>
      </c>
      <c r="C57" s="1" t="s">
        <v>118</v>
      </c>
      <c r="D57" s="4">
        <v>16604</v>
      </c>
      <c r="E57" s="1" t="s">
        <v>119</v>
      </c>
      <c r="F57" s="1" t="s">
        <v>120</v>
      </c>
      <c r="G57" s="1" t="s">
        <v>31</v>
      </c>
      <c r="H57" s="3">
        <v>892</v>
      </c>
      <c r="I57" s="2">
        <v>29.308056000000001</v>
      </c>
      <c r="J57" s="2">
        <v>-98.324200000000005</v>
      </c>
    </row>
    <row r="58" spans="1:10" x14ac:dyDescent="0.25">
      <c r="A58" s="1">
        <v>3612</v>
      </c>
      <c r="B58" s="1" t="s">
        <v>122</v>
      </c>
      <c r="C58" s="1" t="s">
        <v>118</v>
      </c>
      <c r="D58" s="4">
        <v>16604</v>
      </c>
      <c r="E58" s="1" t="s">
        <v>123</v>
      </c>
      <c r="F58" s="1" t="s">
        <v>120</v>
      </c>
      <c r="G58" s="1" t="s">
        <v>31</v>
      </c>
      <c r="H58" s="3">
        <v>1138</v>
      </c>
      <c r="I58" s="2">
        <v>29.256699999999999</v>
      </c>
      <c r="J58" s="2">
        <v>-98.382499999999993</v>
      </c>
    </row>
    <row r="59" spans="1:10" x14ac:dyDescent="0.25">
      <c r="A59" s="1">
        <v>6181</v>
      </c>
      <c r="B59" s="1" t="s">
        <v>160</v>
      </c>
      <c r="C59" s="1" t="s">
        <v>118</v>
      </c>
      <c r="D59" s="4">
        <v>16604</v>
      </c>
      <c r="E59" s="1" t="s">
        <v>119</v>
      </c>
      <c r="F59" s="1" t="s">
        <v>120</v>
      </c>
      <c r="G59" s="1" t="s">
        <v>13</v>
      </c>
      <c r="H59" s="3">
        <v>932</v>
      </c>
      <c r="I59" s="2">
        <v>29.308056000000001</v>
      </c>
      <c r="J59" s="2">
        <v>-98.322800000000001</v>
      </c>
    </row>
    <row r="60" spans="1:10" x14ac:dyDescent="0.25">
      <c r="A60" s="1">
        <v>7097</v>
      </c>
      <c r="B60" s="1" t="s">
        <v>185</v>
      </c>
      <c r="C60" s="1" t="s">
        <v>118</v>
      </c>
      <c r="D60" s="4">
        <v>16604</v>
      </c>
      <c r="E60" s="1" t="s">
        <v>119</v>
      </c>
      <c r="F60" s="1" t="s">
        <v>120</v>
      </c>
      <c r="G60" s="1" t="s">
        <v>13</v>
      </c>
      <c r="H60" s="3">
        <v>1444</v>
      </c>
      <c r="I60" s="2">
        <v>29.309722000000001</v>
      </c>
      <c r="J60" s="2">
        <v>-98.320300000000003</v>
      </c>
    </row>
    <row r="61" spans="1:10" x14ac:dyDescent="0.25">
      <c r="A61" s="1">
        <v>7512</v>
      </c>
      <c r="B61" s="1" t="s">
        <v>190</v>
      </c>
      <c r="C61" s="1" t="s">
        <v>118</v>
      </c>
      <c r="D61" s="4">
        <v>16604</v>
      </c>
      <c r="E61" s="1" t="s">
        <v>123</v>
      </c>
      <c r="F61" s="1" t="s">
        <v>120</v>
      </c>
      <c r="G61" s="1" t="s">
        <v>31</v>
      </c>
      <c r="H61" s="3">
        <v>575</v>
      </c>
      <c r="I61" s="2">
        <v>29.257045999999999</v>
      </c>
      <c r="J61" s="2">
        <v>-98.384045</v>
      </c>
    </row>
    <row r="62" spans="1:10" x14ac:dyDescent="0.25">
      <c r="A62" s="1">
        <v>55137</v>
      </c>
      <c r="B62" s="1" t="s">
        <v>337</v>
      </c>
      <c r="C62" s="1" t="s">
        <v>118</v>
      </c>
      <c r="D62" s="4">
        <v>16604</v>
      </c>
      <c r="E62" s="1" t="s">
        <v>104</v>
      </c>
      <c r="F62" s="1" t="s">
        <v>96</v>
      </c>
      <c r="G62" s="1" t="s">
        <v>31</v>
      </c>
      <c r="H62" s="3">
        <v>940.2</v>
      </c>
      <c r="I62" s="2">
        <v>29.593056000000001</v>
      </c>
      <c r="J62" s="2">
        <v>-97.973214999999996</v>
      </c>
    </row>
    <row r="63" spans="1:10" x14ac:dyDescent="0.25">
      <c r="A63" s="1">
        <v>62609</v>
      </c>
      <c r="B63" s="1" t="s">
        <v>959</v>
      </c>
      <c r="C63" s="1" t="s">
        <v>118</v>
      </c>
      <c r="D63" s="4">
        <v>16604</v>
      </c>
      <c r="E63" s="1" t="s">
        <v>119</v>
      </c>
      <c r="F63" s="1" t="s">
        <v>120</v>
      </c>
      <c r="G63" s="1" t="s">
        <v>820</v>
      </c>
      <c r="H63" s="3">
        <v>10</v>
      </c>
      <c r="I63" s="2">
        <v>29.434449999999998</v>
      </c>
      <c r="J63" s="2">
        <v>-98.617649999999998</v>
      </c>
    </row>
    <row r="64" spans="1:10" x14ac:dyDescent="0.25">
      <c r="A64" s="1">
        <v>62610</v>
      </c>
      <c r="B64" s="1" t="s">
        <v>960</v>
      </c>
      <c r="C64" s="1" t="s">
        <v>118</v>
      </c>
      <c r="D64" s="4">
        <v>16604</v>
      </c>
      <c r="E64" s="1" t="s">
        <v>119</v>
      </c>
      <c r="F64" s="1" t="s">
        <v>120</v>
      </c>
      <c r="G64" s="1" t="s">
        <v>569</v>
      </c>
      <c r="H64" s="3">
        <v>5</v>
      </c>
      <c r="I64" s="2">
        <v>29.434449999999998</v>
      </c>
      <c r="J64" s="2">
        <v>-98.617649999999998</v>
      </c>
    </row>
    <row r="65" spans="1:10" x14ac:dyDescent="0.25">
      <c r="A65" s="1">
        <v>6183</v>
      </c>
      <c r="B65" s="1" t="s">
        <v>161</v>
      </c>
      <c r="C65" s="1" t="s">
        <v>162</v>
      </c>
      <c r="D65" s="4">
        <v>16624</v>
      </c>
      <c r="E65" s="1" t="s">
        <v>163</v>
      </c>
      <c r="F65" s="1" t="s">
        <v>164</v>
      </c>
      <c r="G65" s="1" t="s">
        <v>13</v>
      </c>
      <c r="H65" s="3">
        <v>410</v>
      </c>
      <c r="I65" s="2">
        <v>28.7044</v>
      </c>
      <c r="J65" s="2">
        <v>-98.477500000000006</v>
      </c>
    </row>
    <row r="66" spans="1:10" x14ac:dyDescent="0.25">
      <c r="A66" s="1">
        <v>52132</v>
      </c>
      <c r="B66" s="1" t="s">
        <v>275</v>
      </c>
      <c r="C66" s="1" t="s">
        <v>276</v>
      </c>
      <c r="D66" s="4">
        <v>17566</v>
      </c>
      <c r="E66" s="1" t="s">
        <v>249</v>
      </c>
      <c r="F66" s="1" t="s">
        <v>250</v>
      </c>
      <c r="G66" s="1" t="s">
        <v>31</v>
      </c>
      <c r="H66" s="3">
        <v>191.1</v>
      </c>
      <c r="I66" s="2">
        <v>29.378164000000002</v>
      </c>
      <c r="J66" s="2">
        <v>-94.921949999999995</v>
      </c>
    </row>
    <row r="67" spans="1:10" x14ac:dyDescent="0.25">
      <c r="A67" s="1">
        <v>55470</v>
      </c>
      <c r="B67" s="1" t="s">
        <v>388</v>
      </c>
      <c r="C67" s="1" t="s">
        <v>276</v>
      </c>
      <c r="D67" s="4">
        <v>17566</v>
      </c>
      <c r="E67" s="1" t="s">
        <v>249</v>
      </c>
      <c r="F67" s="1" t="s">
        <v>250</v>
      </c>
      <c r="G67" s="1" t="s">
        <v>31</v>
      </c>
      <c r="H67" s="3">
        <v>861</v>
      </c>
      <c r="I67" s="2">
        <v>29.378097</v>
      </c>
      <c r="J67" s="2">
        <v>-94.932772999999997</v>
      </c>
    </row>
    <row r="68" spans="1:10" x14ac:dyDescent="0.25">
      <c r="A68" s="1">
        <v>3630</v>
      </c>
      <c r="B68" s="1" t="s">
        <v>127</v>
      </c>
      <c r="C68" s="1" t="s">
        <v>128</v>
      </c>
      <c r="D68" s="4">
        <v>17583</v>
      </c>
      <c r="E68" s="1" t="s">
        <v>127</v>
      </c>
      <c r="F68" s="1" t="s">
        <v>129</v>
      </c>
      <c r="G68" s="1" t="s">
        <v>31</v>
      </c>
      <c r="H68" s="3">
        <v>201.6</v>
      </c>
      <c r="I68" s="2">
        <v>28.927499999999998</v>
      </c>
      <c r="J68" s="2">
        <v>-99.091899999999995</v>
      </c>
    </row>
    <row r="69" spans="1:10" x14ac:dyDescent="0.25">
      <c r="A69" s="1">
        <v>3631</v>
      </c>
      <c r="B69" s="1" t="s">
        <v>130</v>
      </c>
      <c r="C69" s="1" t="s">
        <v>128</v>
      </c>
      <c r="D69" s="4">
        <v>17583</v>
      </c>
      <c r="E69" s="1" t="s">
        <v>131</v>
      </c>
      <c r="F69" s="1" t="s">
        <v>35</v>
      </c>
      <c r="G69" s="1" t="s">
        <v>31</v>
      </c>
      <c r="H69" s="3">
        <v>215.2</v>
      </c>
      <c r="I69" s="2">
        <v>28.8947</v>
      </c>
      <c r="J69" s="2">
        <v>-97.135000000000005</v>
      </c>
    </row>
    <row r="70" spans="1:10" x14ac:dyDescent="0.25">
      <c r="A70" s="1">
        <v>59391</v>
      </c>
      <c r="B70" s="1" t="s">
        <v>737</v>
      </c>
      <c r="C70" s="1" t="s">
        <v>128</v>
      </c>
      <c r="D70" s="4">
        <v>17583</v>
      </c>
      <c r="E70" s="1" t="s">
        <v>333</v>
      </c>
      <c r="F70" s="1" t="s">
        <v>286</v>
      </c>
      <c r="G70" s="1" t="s">
        <v>31</v>
      </c>
      <c r="H70" s="3">
        <v>224.4</v>
      </c>
      <c r="I70" s="2">
        <v>26.451111000000001</v>
      </c>
      <c r="J70" s="2">
        <v>-98.177499999999995</v>
      </c>
    </row>
    <row r="71" spans="1:10" x14ac:dyDescent="0.25">
      <c r="A71" s="1">
        <v>58766</v>
      </c>
      <c r="B71" s="1" t="s">
        <v>681</v>
      </c>
      <c r="C71" s="1" t="s">
        <v>682</v>
      </c>
      <c r="D71" s="4">
        <v>17650</v>
      </c>
      <c r="E71" s="1" t="s">
        <v>500</v>
      </c>
      <c r="F71" s="1" t="s">
        <v>584</v>
      </c>
      <c r="G71" s="1" t="s">
        <v>299</v>
      </c>
      <c r="H71" s="3">
        <v>257</v>
      </c>
      <c r="I71" s="2">
        <v>33.825000000000003</v>
      </c>
      <c r="J71" s="2">
        <v>-101.099722</v>
      </c>
    </row>
    <row r="72" spans="1:10" x14ac:dyDescent="0.25">
      <c r="A72" s="1">
        <v>59994</v>
      </c>
      <c r="B72" s="1" t="s">
        <v>773</v>
      </c>
      <c r="C72" s="1" t="s">
        <v>682</v>
      </c>
      <c r="D72" s="4">
        <v>17650</v>
      </c>
      <c r="E72" s="1" t="s">
        <v>522</v>
      </c>
      <c r="F72" s="1" t="s">
        <v>306</v>
      </c>
      <c r="G72" s="1" t="s">
        <v>569</v>
      </c>
      <c r="H72" s="3">
        <v>160</v>
      </c>
      <c r="I72" s="2">
        <v>30.960208999999999</v>
      </c>
      <c r="J72" s="2">
        <v>-103.306662</v>
      </c>
    </row>
    <row r="73" spans="1:10" x14ac:dyDescent="0.25">
      <c r="A73" s="1">
        <v>60372</v>
      </c>
      <c r="B73" s="1" t="s">
        <v>801</v>
      </c>
      <c r="C73" s="1" t="s">
        <v>682</v>
      </c>
      <c r="D73" s="4">
        <v>17650</v>
      </c>
      <c r="E73" s="1" t="s">
        <v>731</v>
      </c>
      <c r="F73" s="1" t="s">
        <v>732</v>
      </c>
      <c r="G73" s="1" t="s">
        <v>569</v>
      </c>
      <c r="H73" s="3">
        <v>100</v>
      </c>
      <c r="I73" s="2">
        <v>32.715611000000003</v>
      </c>
      <c r="J73" s="2">
        <v>-101.92652200000001</v>
      </c>
    </row>
    <row r="74" spans="1:10" x14ac:dyDescent="0.25">
      <c r="A74" s="1">
        <v>60414</v>
      </c>
      <c r="B74" s="1" t="s">
        <v>802</v>
      </c>
      <c r="C74" s="1" t="s">
        <v>682</v>
      </c>
      <c r="D74" s="4">
        <v>17650</v>
      </c>
      <c r="E74" s="1" t="s">
        <v>803</v>
      </c>
      <c r="F74" s="1" t="s">
        <v>804</v>
      </c>
      <c r="G74" s="1" t="s">
        <v>299</v>
      </c>
      <c r="H74" s="3">
        <v>276</v>
      </c>
      <c r="I74" s="2">
        <v>34.575310999999999</v>
      </c>
      <c r="J74" s="2">
        <v>-102.474698</v>
      </c>
    </row>
    <row r="75" spans="1:10" x14ac:dyDescent="0.25">
      <c r="A75" s="1">
        <v>60436</v>
      </c>
      <c r="B75" s="1" t="s">
        <v>808</v>
      </c>
      <c r="C75" s="1" t="s">
        <v>682</v>
      </c>
      <c r="D75" s="4">
        <v>17650</v>
      </c>
      <c r="E75" s="1" t="s">
        <v>402</v>
      </c>
      <c r="F75" s="1" t="s">
        <v>306</v>
      </c>
      <c r="G75" s="1" t="s">
        <v>569</v>
      </c>
      <c r="H75" s="3">
        <v>118.5</v>
      </c>
      <c r="I75" s="2">
        <v>31.000883000000002</v>
      </c>
      <c r="J75" s="2">
        <v>-102.281744</v>
      </c>
    </row>
    <row r="76" spans="1:10" x14ac:dyDescent="0.25">
      <c r="A76" s="1">
        <v>60502</v>
      </c>
      <c r="B76" s="1" t="s">
        <v>817</v>
      </c>
      <c r="C76" s="1" t="s">
        <v>682</v>
      </c>
      <c r="D76" s="4">
        <v>17650</v>
      </c>
      <c r="E76" s="1" t="s">
        <v>645</v>
      </c>
      <c r="F76" s="1" t="s">
        <v>646</v>
      </c>
      <c r="G76" s="1" t="s">
        <v>299</v>
      </c>
      <c r="H76" s="3">
        <v>125.6</v>
      </c>
      <c r="I76" s="2">
        <v>33.703851</v>
      </c>
      <c r="J76" s="2">
        <v>-97.372009000000006</v>
      </c>
    </row>
    <row r="77" spans="1:10" x14ac:dyDescent="0.25">
      <c r="A77" s="1">
        <v>61001</v>
      </c>
      <c r="B77" s="1" t="s">
        <v>849</v>
      </c>
      <c r="C77" s="1" t="s">
        <v>682</v>
      </c>
      <c r="D77" s="4">
        <v>17650</v>
      </c>
      <c r="E77" s="1" t="s">
        <v>850</v>
      </c>
      <c r="F77" s="1" t="s">
        <v>851</v>
      </c>
      <c r="G77" s="1" t="s">
        <v>299</v>
      </c>
      <c r="H77" s="3">
        <v>150</v>
      </c>
      <c r="I77" s="2">
        <v>31.112473999999999</v>
      </c>
      <c r="J77" s="2">
        <v>-100.028142</v>
      </c>
    </row>
    <row r="78" spans="1:10" x14ac:dyDescent="0.25">
      <c r="A78" s="1">
        <v>6139</v>
      </c>
      <c r="B78" s="1" t="s">
        <v>139</v>
      </c>
      <c r="C78" s="1" t="s">
        <v>140</v>
      </c>
      <c r="D78" s="4">
        <v>17698</v>
      </c>
      <c r="E78" s="1" t="s">
        <v>141</v>
      </c>
      <c r="F78" s="1" t="s">
        <v>142</v>
      </c>
      <c r="G78" s="1" t="s">
        <v>13</v>
      </c>
      <c r="H78" s="3">
        <v>1116</v>
      </c>
      <c r="I78" s="2">
        <v>33.055219999999998</v>
      </c>
      <c r="J78" s="2">
        <v>-94.839993000000007</v>
      </c>
    </row>
    <row r="79" spans="1:10" x14ac:dyDescent="0.25">
      <c r="A79" s="1">
        <v>3484</v>
      </c>
      <c r="B79" s="1" t="s">
        <v>57</v>
      </c>
      <c r="C79" s="1" t="s">
        <v>58</v>
      </c>
      <c r="D79" s="4">
        <v>17718</v>
      </c>
      <c r="E79" s="1" t="s">
        <v>59</v>
      </c>
      <c r="F79" s="1" t="s">
        <v>60</v>
      </c>
      <c r="G79" s="1" t="s">
        <v>31</v>
      </c>
      <c r="H79" s="3">
        <v>474.7</v>
      </c>
      <c r="I79" s="2">
        <v>35.283357000000002</v>
      </c>
      <c r="J79" s="2">
        <v>-101.74642299999999</v>
      </c>
    </row>
    <row r="80" spans="1:10" x14ac:dyDescent="0.25">
      <c r="A80" s="1">
        <v>6193</v>
      </c>
      <c r="B80" s="1" t="s">
        <v>165</v>
      </c>
      <c r="C80" s="1" t="s">
        <v>58</v>
      </c>
      <c r="D80" s="4">
        <v>17718</v>
      </c>
      <c r="E80" s="1" t="s">
        <v>59</v>
      </c>
      <c r="F80" s="1" t="s">
        <v>60</v>
      </c>
      <c r="G80" s="1" t="s">
        <v>13</v>
      </c>
      <c r="H80" s="3">
        <v>1080</v>
      </c>
      <c r="I80" s="2">
        <v>35.298160000000003</v>
      </c>
      <c r="J80" s="2">
        <v>-101.747187</v>
      </c>
    </row>
    <row r="81" spans="1:10" x14ac:dyDescent="0.25">
      <c r="A81" s="1">
        <v>55132</v>
      </c>
      <c r="B81" s="1" t="s">
        <v>334</v>
      </c>
      <c r="C81" s="1" t="s">
        <v>335</v>
      </c>
      <c r="D81" s="4">
        <v>18518</v>
      </c>
      <c r="E81" s="1" t="s">
        <v>336</v>
      </c>
      <c r="F81" s="1" t="s">
        <v>149</v>
      </c>
      <c r="G81" s="1" t="s">
        <v>31</v>
      </c>
      <c r="H81" s="3">
        <v>939.6</v>
      </c>
      <c r="I81" s="2">
        <v>32.017825999999999</v>
      </c>
      <c r="J81" s="2">
        <v>-94.619743</v>
      </c>
    </row>
    <row r="82" spans="1:10" x14ac:dyDescent="0.25">
      <c r="A82" s="1">
        <v>55062</v>
      </c>
      <c r="B82" s="1" t="s">
        <v>317</v>
      </c>
      <c r="C82" s="1" t="s">
        <v>318</v>
      </c>
      <c r="D82" s="4">
        <v>18611</v>
      </c>
      <c r="E82" s="1" t="s">
        <v>319</v>
      </c>
      <c r="F82" s="1" t="s">
        <v>320</v>
      </c>
      <c r="G82" s="1" t="s">
        <v>31</v>
      </c>
      <c r="H82" s="3">
        <v>939.7</v>
      </c>
      <c r="I82" s="2">
        <v>30.592400000000001</v>
      </c>
      <c r="J82" s="2">
        <v>-95.9178</v>
      </c>
    </row>
    <row r="83" spans="1:10" x14ac:dyDescent="0.25">
      <c r="A83" s="1">
        <v>56240</v>
      </c>
      <c r="B83" s="1" t="s">
        <v>434</v>
      </c>
      <c r="C83" s="1" t="s">
        <v>435</v>
      </c>
      <c r="D83" s="4">
        <v>19740</v>
      </c>
      <c r="E83" s="1" t="s">
        <v>436</v>
      </c>
      <c r="F83" s="1" t="s">
        <v>437</v>
      </c>
      <c r="G83" s="1" t="s">
        <v>299</v>
      </c>
      <c r="H83" s="3">
        <v>120.6</v>
      </c>
      <c r="I83" s="2">
        <v>32.311556000000003</v>
      </c>
      <c r="J83" s="2">
        <v>-100.061589</v>
      </c>
    </row>
    <row r="84" spans="1:10" x14ac:dyDescent="0.25">
      <c r="A84" s="1">
        <v>56484</v>
      </c>
      <c r="B84" s="1" t="s">
        <v>470</v>
      </c>
      <c r="C84" s="1" t="s">
        <v>435</v>
      </c>
      <c r="D84" s="4">
        <v>19740</v>
      </c>
      <c r="E84" s="1" t="s">
        <v>436</v>
      </c>
      <c r="F84" s="1" t="s">
        <v>416</v>
      </c>
      <c r="G84" s="1" t="s">
        <v>299</v>
      </c>
      <c r="H84" s="3">
        <v>232.5</v>
      </c>
      <c r="I84" s="2">
        <v>32.318221000000001</v>
      </c>
      <c r="J84" s="2">
        <v>-100.176986</v>
      </c>
    </row>
    <row r="85" spans="1:10" x14ac:dyDescent="0.25">
      <c r="A85" s="1">
        <v>56638</v>
      </c>
      <c r="B85" s="1" t="s">
        <v>485</v>
      </c>
      <c r="C85" s="1" t="s">
        <v>435</v>
      </c>
      <c r="D85" s="4">
        <v>19740</v>
      </c>
      <c r="E85" s="1" t="s">
        <v>416</v>
      </c>
      <c r="F85" s="1" t="s">
        <v>416</v>
      </c>
      <c r="G85" s="1" t="s">
        <v>299</v>
      </c>
      <c r="H85" s="3">
        <v>170.2</v>
      </c>
      <c r="I85" s="2">
        <v>32.287799999999997</v>
      </c>
      <c r="J85" s="2">
        <v>-100.1</v>
      </c>
    </row>
    <row r="86" spans="1:10" x14ac:dyDescent="0.25">
      <c r="A86" s="1">
        <v>6251</v>
      </c>
      <c r="B86" s="1" t="s">
        <v>167</v>
      </c>
      <c r="C86" s="1" t="s">
        <v>168</v>
      </c>
      <c r="D86" s="4">
        <v>21535</v>
      </c>
      <c r="E86" s="1" t="s">
        <v>169</v>
      </c>
      <c r="F86" s="1" t="s">
        <v>170</v>
      </c>
      <c r="G86" s="1" t="s">
        <v>146</v>
      </c>
      <c r="H86" s="3">
        <v>2708.6</v>
      </c>
      <c r="I86" s="2">
        <v>28.795000000000002</v>
      </c>
      <c r="J86" s="2">
        <v>-96.048100000000005</v>
      </c>
    </row>
    <row r="87" spans="1:10" x14ac:dyDescent="0.25">
      <c r="A87" s="1">
        <v>55320</v>
      </c>
      <c r="B87" s="1" t="s">
        <v>374</v>
      </c>
      <c r="C87" s="1" t="s">
        <v>375</v>
      </c>
      <c r="D87" s="4">
        <v>21668</v>
      </c>
      <c r="E87" s="1" t="s">
        <v>376</v>
      </c>
      <c r="F87" s="1" t="s">
        <v>316</v>
      </c>
      <c r="G87" s="1" t="s">
        <v>31</v>
      </c>
      <c r="H87" s="3">
        <v>821.7</v>
      </c>
      <c r="I87" s="2">
        <v>33.058300000000003</v>
      </c>
      <c r="J87" s="2">
        <v>-97.910300000000007</v>
      </c>
    </row>
    <row r="88" spans="1:10" x14ac:dyDescent="0.25">
      <c r="A88" s="1">
        <v>55015</v>
      </c>
      <c r="B88" s="1" t="s">
        <v>300</v>
      </c>
      <c r="C88" s="1" t="s">
        <v>301</v>
      </c>
      <c r="D88" s="4">
        <v>22214</v>
      </c>
      <c r="E88" s="1" t="s">
        <v>302</v>
      </c>
      <c r="F88" s="1" t="s">
        <v>198</v>
      </c>
      <c r="G88" s="1" t="s">
        <v>31</v>
      </c>
      <c r="H88" s="3">
        <v>572</v>
      </c>
      <c r="I88" s="2">
        <v>29.072800000000001</v>
      </c>
      <c r="J88" s="2">
        <v>-95.745000000000005</v>
      </c>
    </row>
    <row r="89" spans="1:10" x14ac:dyDescent="0.25">
      <c r="A89" s="1">
        <v>52088</v>
      </c>
      <c r="B89" s="1" t="s">
        <v>270</v>
      </c>
      <c r="C89" s="1" t="s">
        <v>271</v>
      </c>
      <c r="D89" s="4">
        <v>22652</v>
      </c>
      <c r="E89" s="1" t="s">
        <v>249</v>
      </c>
      <c r="F89" s="1" t="s">
        <v>250</v>
      </c>
      <c r="G89" s="1" t="s">
        <v>31</v>
      </c>
      <c r="H89" s="3">
        <v>450</v>
      </c>
      <c r="I89" s="2">
        <v>29.378696999999999</v>
      </c>
      <c r="J89" s="2">
        <v>-94.943828999999994</v>
      </c>
    </row>
    <row r="90" spans="1:10" x14ac:dyDescent="0.25">
      <c r="A90" s="1">
        <v>55313</v>
      </c>
      <c r="B90" s="1" t="s">
        <v>372</v>
      </c>
      <c r="C90" s="1" t="s">
        <v>373</v>
      </c>
      <c r="D90" s="4">
        <v>26469</v>
      </c>
      <c r="E90" s="1" t="s">
        <v>51</v>
      </c>
      <c r="F90" s="1" t="s">
        <v>324</v>
      </c>
      <c r="G90" s="1" t="s">
        <v>31</v>
      </c>
      <c r="H90" s="3">
        <v>517</v>
      </c>
      <c r="I90" s="2">
        <v>27.882777999999998</v>
      </c>
      <c r="J90" s="2">
        <v>-97.242778000000001</v>
      </c>
    </row>
    <row r="91" spans="1:10" x14ac:dyDescent="0.25">
      <c r="A91" s="1">
        <v>55168</v>
      </c>
      <c r="B91" s="1" t="s">
        <v>348</v>
      </c>
      <c r="C91" s="1" t="s">
        <v>349</v>
      </c>
      <c r="D91" s="4">
        <v>49768</v>
      </c>
      <c r="E91" s="1" t="s">
        <v>350</v>
      </c>
      <c r="F91" s="1" t="s">
        <v>116</v>
      </c>
      <c r="G91" s="1" t="s">
        <v>31</v>
      </c>
      <c r="H91" s="3">
        <v>618.70000000000005</v>
      </c>
      <c r="I91" s="2">
        <v>30.145800000000001</v>
      </c>
      <c r="J91" s="2">
        <v>-97.55</v>
      </c>
    </row>
    <row r="92" spans="1:10" x14ac:dyDescent="0.25">
      <c r="A92" s="1">
        <v>56506</v>
      </c>
      <c r="B92" s="1" t="s">
        <v>471</v>
      </c>
      <c r="C92" s="1" t="s">
        <v>472</v>
      </c>
      <c r="D92" s="4">
        <v>49893</v>
      </c>
      <c r="E92" s="1" t="s">
        <v>433</v>
      </c>
      <c r="F92" s="1" t="s">
        <v>422</v>
      </c>
      <c r="G92" s="1" t="s">
        <v>299</v>
      </c>
      <c r="H92" s="3">
        <v>130.5</v>
      </c>
      <c r="I92" s="2">
        <v>32.720399999999998</v>
      </c>
      <c r="J92" s="2">
        <v>-100.9952</v>
      </c>
    </row>
    <row r="93" spans="1:10" x14ac:dyDescent="0.25">
      <c r="A93" s="1">
        <v>56644</v>
      </c>
      <c r="B93" s="1" t="s">
        <v>486</v>
      </c>
      <c r="C93" s="1" t="s">
        <v>472</v>
      </c>
      <c r="D93" s="4">
        <v>49893</v>
      </c>
      <c r="E93" s="1" t="s">
        <v>487</v>
      </c>
      <c r="F93" s="1" t="s">
        <v>488</v>
      </c>
      <c r="G93" s="1" t="s">
        <v>299</v>
      </c>
      <c r="H93" s="3">
        <v>120</v>
      </c>
      <c r="I93" s="2">
        <v>32.235300000000002</v>
      </c>
      <c r="J93" s="2">
        <v>-101.83669999999999</v>
      </c>
    </row>
    <row r="94" spans="1:10" x14ac:dyDescent="0.25">
      <c r="A94" s="1">
        <v>56773</v>
      </c>
      <c r="B94" s="1" t="s">
        <v>513</v>
      </c>
      <c r="C94" s="1" t="s">
        <v>472</v>
      </c>
      <c r="D94" s="4">
        <v>49893</v>
      </c>
      <c r="E94" s="1" t="s">
        <v>514</v>
      </c>
      <c r="F94" s="1" t="s">
        <v>515</v>
      </c>
      <c r="G94" s="1" t="s">
        <v>299</v>
      </c>
      <c r="H94" s="3">
        <v>150</v>
      </c>
      <c r="I94" s="2">
        <v>33.752200999999999</v>
      </c>
      <c r="J94" s="2">
        <v>-100.96740200000001</v>
      </c>
    </row>
    <row r="95" spans="1:10" x14ac:dyDescent="0.25">
      <c r="A95" s="1">
        <v>56774</v>
      </c>
      <c r="B95" s="1" t="s">
        <v>516</v>
      </c>
      <c r="C95" s="1" t="s">
        <v>472</v>
      </c>
      <c r="D95" s="4">
        <v>49893</v>
      </c>
      <c r="E95" s="1" t="s">
        <v>517</v>
      </c>
      <c r="F95" s="1" t="s">
        <v>416</v>
      </c>
      <c r="G95" s="1" t="s">
        <v>299</v>
      </c>
      <c r="H95" s="3">
        <v>169.5</v>
      </c>
      <c r="I95" s="2">
        <v>32.198099999999997</v>
      </c>
      <c r="J95" s="2">
        <v>-100.26860000000001</v>
      </c>
    </row>
    <row r="96" spans="1:10" x14ac:dyDescent="0.25">
      <c r="A96" s="1">
        <v>56775</v>
      </c>
      <c r="B96" s="1" t="s">
        <v>518</v>
      </c>
      <c r="C96" s="1" t="s">
        <v>472</v>
      </c>
      <c r="D96" s="4">
        <v>49893</v>
      </c>
      <c r="E96" s="1" t="s">
        <v>433</v>
      </c>
      <c r="F96" s="1" t="s">
        <v>422</v>
      </c>
      <c r="G96" s="1" t="s">
        <v>299</v>
      </c>
      <c r="H96" s="3">
        <v>120</v>
      </c>
      <c r="I96" s="2">
        <v>32.718055999999997</v>
      </c>
      <c r="J96" s="2">
        <v>-100.793333</v>
      </c>
    </row>
    <row r="97" spans="1:10" x14ac:dyDescent="0.25">
      <c r="A97" s="1">
        <v>56776</v>
      </c>
      <c r="B97" s="1" t="s">
        <v>519</v>
      </c>
      <c r="C97" s="1" t="s">
        <v>472</v>
      </c>
      <c r="D97" s="4">
        <v>49893</v>
      </c>
      <c r="E97" s="1" t="s">
        <v>279</v>
      </c>
      <c r="F97" s="1" t="s">
        <v>280</v>
      </c>
      <c r="G97" s="1" t="s">
        <v>299</v>
      </c>
      <c r="H97" s="3">
        <v>120</v>
      </c>
      <c r="I97" s="2">
        <v>32.240278000000004</v>
      </c>
      <c r="J97" s="2">
        <v>-101.47361100000001</v>
      </c>
    </row>
    <row r="98" spans="1:10" x14ac:dyDescent="0.25">
      <c r="A98" s="1">
        <v>58321</v>
      </c>
      <c r="B98" s="1" t="s">
        <v>651</v>
      </c>
      <c r="C98" s="1" t="s">
        <v>472</v>
      </c>
      <c r="D98" s="4">
        <v>49893</v>
      </c>
      <c r="E98" s="1" t="s">
        <v>652</v>
      </c>
      <c r="F98" s="1" t="s">
        <v>653</v>
      </c>
      <c r="G98" s="1" t="s">
        <v>299</v>
      </c>
      <c r="H98" s="3">
        <v>150</v>
      </c>
      <c r="I98" s="2">
        <v>31.383333</v>
      </c>
      <c r="J98" s="2">
        <v>-98.466667000000001</v>
      </c>
    </row>
    <row r="99" spans="1:10" x14ac:dyDescent="0.25">
      <c r="A99" s="1">
        <v>58471</v>
      </c>
      <c r="B99" s="1" t="s">
        <v>663</v>
      </c>
      <c r="C99" s="1" t="s">
        <v>472</v>
      </c>
      <c r="D99" s="4">
        <v>49893</v>
      </c>
      <c r="E99" s="1" t="s">
        <v>544</v>
      </c>
      <c r="F99" s="1" t="s">
        <v>360</v>
      </c>
      <c r="G99" s="1" t="s">
        <v>31</v>
      </c>
      <c r="H99" s="3">
        <v>358.8</v>
      </c>
      <c r="I99" s="2">
        <v>32.069167</v>
      </c>
      <c r="J99" s="2">
        <v>-102.585556</v>
      </c>
    </row>
    <row r="100" spans="1:10" x14ac:dyDescent="0.25">
      <c r="A100" s="1">
        <v>62038</v>
      </c>
      <c r="B100" s="1" t="s">
        <v>933</v>
      </c>
      <c r="C100" s="1" t="s">
        <v>472</v>
      </c>
      <c r="D100" s="4">
        <v>49893</v>
      </c>
      <c r="E100" s="1" t="s">
        <v>934</v>
      </c>
      <c r="F100" s="1" t="s">
        <v>935</v>
      </c>
      <c r="G100" s="1" t="s">
        <v>299</v>
      </c>
      <c r="H100" s="3">
        <v>302.39999999999998</v>
      </c>
      <c r="I100" s="2">
        <v>31.207988</v>
      </c>
      <c r="J100" s="2">
        <v>-101.110787</v>
      </c>
    </row>
    <row r="101" spans="1:10" x14ac:dyDescent="0.25">
      <c r="A101" s="1">
        <v>3439</v>
      </c>
      <c r="B101" s="1" t="s">
        <v>28</v>
      </c>
      <c r="C101" s="1" t="s">
        <v>29</v>
      </c>
      <c r="D101" s="4">
        <v>49979</v>
      </c>
      <c r="E101" s="1" t="s">
        <v>28</v>
      </c>
      <c r="F101" s="1" t="s">
        <v>30</v>
      </c>
      <c r="G101" s="1" t="s">
        <v>31</v>
      </c>
      <c r="H101" s="3">
        <v>263.60000000000002</v>
      </c>
      <c r="I101" s="2">
        <v>27.566700000000001</v>
      </c>
      <c r="J101" s="2">
        <v>-99.508899999999997</v>
      </c>
    </row>
    <row r="102" spans="1:10" x14ac:dyDescent="0.25">
      <c r="A102" s="1">
        <v>3441</v>
      </c>
      <c r="B102" s="1" t="s">
        <v>32</v>
      </c>
      <c r="C102" s="1" t="s">
        <v>29</v>
      </c>
      <c r="D102" s="4">
        <v>49979</v>
      </c>
      <c r="E102" s="1" t="s">
        <v>33</v>
      </c>
      <c r="F102" s="1" t="s">
        <v>34</v>
      </c>
      <c r="G102" s="1" t="s">
        <v>31</v>
      </c>
      <c r="H102" s="3">
        <v>730.2</v>
      </c>
      <c r="I102" s="2">
        <v>27.819412</v>
      </c>
      <c r="J102" s="2">
        <v>-97.419202999999996</v>
      </c>
    </row>
    <row r="103" spans="1:10" x14ac:dyDescent="0.25">
      <c r="A103" s="1">
        <v>4939</v>
      </c>
      <c r="B103" s="1" t="s">
        <v>138</v>
      </c>
      <c r="C103" s="1" t="s">
        <v>29</v>
      </c>
      <c r="D103" s="4">
        <v>49979</v>
      </c>
      <c r="E103" s="1" t="s">
        <v>33</v>
      </c>
      <c r="F103" s="1" t="s">
        <v>34</v>
      </c>
      <c r="G103" s="1" t="s">
        <v>31</v>
      </c>
      <c r="H103" s="3">
        <v>1082.2</v>
      </c>
      <c r="I103" s="2">
        <v>27.606400000000001</v>
      </c>
      <c r="J103" s="2">
        <v>-97.311700000000002</v>
      </c>
    </row>
    <row r="104" spans="1:10" x14ac:dyDescent="0.25">
      <c r="A104" s="1">
        <v>56291</v>
      </c>
      <c r="B104" s="1" t="s">
        <v>441</v>
      </c>
      <c r="C104" s="1" t="s">
        <v>442</v>
      </c>
      <c r="D104" s="4">
        <v>50063</v>
      </c>
      <c r="E104" s="1" t="s">
        <v>443</v>
      </c>
      <c r="F104" s="1" t="s">
        <v>437</v>
      </c>
      <c r="G104" s="1" t="s">
        <v>299</v>
      </c>
      <c r="H104" s="3">
        <v>735.5</v>
      </c>
      <c r="I104" s="2">
        <v>32.214024000000002</v>
      </c>
      <c r="J104" s="2">
        <v>-100.05712</v>
      </c>
    </row>
    <row r="105" spans="1:10" x14ac:dyDescent="0.25">
      <c r="A105" s="1">
        <v>56211</v>
      </c>
      <c r="B105" s="1" t="s">
        <v>427</v>
      </c>
      <c r="C105" s="1" t="s">
        <v>428</v>
      </c>
      <c r="D105" s="4">
        <v>50123</v>
      </c>
      <c r="E105" s="1" t="s">
        <v>429</v>
      </c>
      <c r="F105" s="1" t="s">
        <v>416</v>
      </c>
      <c r="G105" s="1" t="s">
        <v>299</v>
      </c>
      <c r="H105" s="3">
        <v>37.5</v>
      </c>
      <c r="I105" s="2">
        <v>32.360599999999998</v>
      </c>
      <c r="J105" s="2">
        <v>-100.3389</v>
      </c>
    </row>
    <row r="106" spans="1:10" x14ac:dyDescent="0.25">
      <c r="A106" s="1">
        <v>56212</v>
      </c>
      <c r="B106" s="1" t="s">
        <v>430</v>
      </c>
      <c r="C106" s="1" t="s">
        <v>428</v>
      </c>
      <c r="D106" s="4">
        <v>50123</v>
      </c>
      <c r="E106" s="1" t="s">
        <v>429</v>
      </c>
      <c r="F106" s="1" t="s">
        <v>416</v>
      </c>
      <c r="G106" s="1" t="s">
        <v>299</v>
      </c>
      <c r="H106" s="3">
        <v>98.8</v>
      </c>
      <c r="I106" s="2">
        <v>32.347200000000001</v>
      </c>
      <c r="J106" s="2">
        <v>-100.3703</v>
      </c>
    </row>
    <row r="107" spans="1:10" x14ac:dyDescent="0.25">
      <c r="A107" s="1">
        <v>56311</v>
      </c>
      <c r="B107" s="1" t="s">
        <v>444</v>
      </c>
      <c r="C107" s="1" t="s">
        <v>428</v>
      </c>
      <c r="D107" s="4">
        <v>50123</v>
      </c>
      <c r="E107" s="1" t="s">
        <v>429</v>
      </c>
      <c r="F107" s="1" t="s">
        <v>416</v>
      </c>
      <c r="G107" s="1" t="s">
        <v>299</v>
      </c>
      <c r="H107" s="3">
        <v>135</v>
      </c>
      <c r="I107" s="2">
        <v>32.290832999999999</v>
      </c>
      <c r="J107" s="2">
        <v>-100.42189999999999</v>
      </c>
    </row>
    <row r="108" spans="1:10" x14ac:dyDescent="0.25">
      <c r="A108" s="1">
        <v>56337</v>
      </c>
      <c r="B108" s="1" t="s">
        <v>445</v>
      </c>
      <c r="C108" s="1" t="s">
        <v>428</v>
      </c>
      <c r="D108" s="4">
        <v>50123</v>
      </c>
      <c r="E108" s="1" t="s">
        <v>446</v>
      </c>
      <c r="F108" s="1" t="s">
        <v>416</v>
      </c>
      <c r="G108" s="1" t="s">
        <v>299</v>
      </c>
      <c r="H108" s="3">
        <v>241</v>
      </c>
      <c r="I108" s="2">
        <v>32.312199999999997</v>
      </c>
      <c r="J108" s="2">
        <v>-100.5303</v>
      </c>
    </row>
    <row r="109" spans="1:10" x14ac:dyDescent="0.25">
      <c r="A109" s="1">
        <v>56372</v>
      </c>
      <c r="B109" s="1" t="s">
        <v>451</v>
      </c>
      <c r="C109" s="1" t="s">
        <v>428</v>
      </c>
      <c r="D109" s="4">
        <v>50123</v>
      </c>
      <c r="E109" s="1" t="s">
        <v>446</v>
      </c>
      <c r="F109" s="1" t="s">
        <v>416</v>
      </c>
      <c r="G109" s="1" t="s">
        <v>299</v>
      </c>
      <c r="H109" s="3">
        <v>80.5</v>
      </c>
      <c r="I109" s="2">
        <v>32.236944000000001</v>
      </c>
      <c r="J109" s="2">
        <v>-100.4833</v>
      </c>
    </row>
    <row r="110" spans="1:10" x14ac:dyDescent="0.25">
      <c r="A110" s="1">
        <v>56395</v>
      </c>
      <c r="B110" s="1" t="s">
        <v>457</v>
      </c>
      <c r="C110" s="1" t="s">
        <v>458</v>
      </c>
      <c r="D110" s="4">
        <v>54759</v>
      </c>
      <c r="E110" s="1" t="s">
        <v>459</v>
      </c>
      <c r="F110" s="1" t="s">
        <v>460</v>
      </c>
      <c r="G110" s="1" t="s">
        <v>299</v>
      </c>
      <c r="H110" s="3">
        <v>200</v>
      </c>
      <c r="I110" s="2">
        <v>32.625599999999999</v>
      </c>
      <c r="J110" s="2">
        <v>-99.492800000000003</v>
      </c>
    </row>
    <row r="111" spans="1:10" x14ac:dyDescent="0.25">
      <c r="A111" s="1">
        <v>56483</v>
      </c>
      <c r="B111" s="1" t="s">
        <v>469</v>
      </c>
      <c r="C111" s="1" t="s">
        <v>458</v>
      </c>
      <c r="D111" s="4">
        <v>54759</v>
      </c>
      <c r="E111" s="1" t="s">
        <v>459</v>
      </c>
      <c r="F111" s="1" t="s">
        <v>460</v>
      </c>
      <c r="G111" s="1" t="s">
        <v>299</v>
      </c>
      <c r="H111" s="3">
        <v>200</v>
      </c>
      <c r="I111" s="2">
        <v>32.514400000000002</v>
      </c>
      <c r="J111" s="2">
        <v>-99.656400000000005</v>
      </c>
    </row>
    <row r="112" spans="1:10" x14ac:dyDescent="0.25">
      <c r="A112" s="1">
        <v>298</v>
      </c>
      <c r="B112" s="1" t="s">
        <v>14</v>
      </c>
      <c r="C112" s="1" t="s">
        <v>15</v>
      </c>
      <c r="D112" s="4">
        <v>54888</v>
      </c>
      <c r="E112" s="1" t="s">
        <v>16</v>
      </c>
      <c r="F112" s="1" t="s">
        <v>14</v>
      </c>
      <c r="G112" s="1" t="s">
        <v>13</v>
      </c>
      <c r="H112" s="3">
        <v>1849.8</v>
      </c>
      <c r="I112" s="2">
        <v>31.421900000000001</v>
      </c>
      <c r="J112" s="2">
        <v>-96.252499999999998</v>
      </c>
    </row>
    <row r="113" spans="1:10" x14ac:dyDescent="0.25">
      <c r="A113" s="1">
        <v>3460</v>
      </c>
      <c r="B113" s="1" t="s">
        <v>47</v>
      </c>
      <c r="C113" s="1" t="s">
        <v>15</v>
      </c>
      <c r="D113" s="4">
        <v>54888</v>
      </c>
      <c r="E113" s="1" t="s">
        <v>48</v>
      </c>
      <c r="F113" s="1" t="s">
        <v>49</v>
      </c>
      <c r="G113" s="1" t="s">
        <v>31</v>
      </c>
      <c r="H113" s="3">
        <v>1530</v>
      </c>
      <c r="I113" s="2">
        <v>29.75</v>
      </c>
      <c r="J113" s="2">
        <v>-94.925600000000003</v>
      </c>
    </row>
    <row r="114" spans="1:10" x14ac:dyDescent="0.25">
      <c r="A114" s="1">
        <v>3464</v>
      </c>
      <c r="B114" s="1" t="s">
        <v>50</v>
      </c>
      <c r="C114" s="1" t="s">
        <v>15</v>
      </c>
      <c r="D114" s="4">
        <v>54888</v>
      </c>
      <c r="E114" s="1" t="s">
        <v>51</v>
      </c>
      <c r="F114" s="1" t="s">
        <v>52</v>
      </c>
      <c r="G114" s="1" t="s">
        <v>31</v>
      </c>
      <c r="H114" s="3">
        <v>432</v>
      </c>
      <c r="I114" s="2">
        <v>29.822201</v>
      </c>
      <c r="J114" s="2">
        <v>-95.219429000000005</v>
      </c>
    </row>
    <row r="115" spans="1:10" x14ac:dyDescent="0.25">
      <c r="A115" s="1">
        <v>3469</v>
      </c>
      <c r="B115" s="1" t="s">
        <v>53</v>
      </c>
      <c r="C115" s="1" t="s">
        <v>15</v>
      </c>
      <c r="D115" s="4">
        <v>54888</v>
      </c>
      <c r="E115" s="1" t="s">
        <v>51</v>
      </c>
      <c r="F115" s="1" t="s">
        <v>52</v>
      </c>
      <c r="G115" s="1" t="s">
        <v>31</v>
      </c>
      <c r="H115" s="3">
        <v>1189.9000000000001</v>
      </c>
      <c r="I115" s="2">
        <v>29.941700000000001</v>
      </c>
      <c r="J115" s="2">
        <v>-95.530600000000007</v>
      </c>
    </row>
    <row r="116" spans="1:10" x14ac:dyDescent="0.25">
      <c r="A116" s="1">
        <v>3470</v>
      </c>
      <c r="B116" s="1" t="s">
        <v>54</v>
      </c>
      <c r="C116" s="1" t="s">
        <v>15</v>
      </c>
      <c r="D116" s="4">
        <v>54888</v>
      </c>
      <c r="E116" s="1" t="s">
        <v>55</v>
      </c>
      <c r="F116" s="1" t="s">
        <v>56</v>
      </c>
      <c r="G116" s="1" t="s">
        <v>13</v>
      </c>
      <c r="H116" s="3">
        <v>4008.4</v>
      </c>
      <c r="I116" s="2">
        <v>29.482800000000001</v>
      </c>
      <c r="J116" s="2">
        <v>-95.631100000000004</v>
      </c>
    </row>
    <row r="117" spans="1:10" x14ac:dyDescent="0.25">
      <c r="A117" s="1">
        <v>7325</v>
      </c>
      <c r="B117" s="1" t="s">
        <v>186</v>
      </c>
      <c r="C117" s="1" t="s">
        <v>15</v>
      </c>
      <c r="D117" s="4">
        <v>54888</v>
      </c>
      <c r="E117" s="1" t="s">
        <v>187</v>
      </c>
      <c r="F117" s="1" t="s">
        <v>52</v>
      </c>
      <c r="G117" s="1" t="s">
        <v>31</v>
      </c>
      <c r="H117" s="3">
        <v>176.4</v>
      </c>
      <c r="I117" s="2">
        <v>29.694838000000001</v>
      </c>
      <c r="J117" s="2">
        <v>-95.040621999999999</v>
      </c>
    </row>
    <row r="118" spans="1:10" x14ac:dyDescent="0.25">
      <c r="A118" s="1">
        <v>61362</v>
      </c>
      <c r="B118" s="1" t="s">
        <v>868</v>
      </c>
      <c r="C118" s="1" t="s">
        <v>15</v>
      </c>
      <c r="D118" s="4">
        <v>54888</v>
      </c>
      <c r="E118" s="1" t="s">
        <v>279</v>
      </c>
      <c r="F118" s="1" t="s">
        <v>280</v>
      </c>
      <c r="G118" s="1" t="s">
        <v>820</v>
      </c>
      <c r="H118" s="3">
        <v>2</v>
      </c>
      <c r="I118" s="2">
        <v>32.167574999999999</v>
      </c>
      <c r="J118" s="2">
        <v>-101.47921700000001</v>
      </c>
    </row>
    <row r="119" spans="1:10" x14ac:dyDescent="0.25">
      <c r="A119" s="1">
        <v>56611</v>
      </c>
      <c r="B119" s="1" t="s">
        <v>481</v>
      </c>
      <c r="C119" s="1" t="s">
        <v>482</v>
      </c>
      <c r="D119" s="4">
        <v>55861</v>
      </c>
      <c r="E119" s="1" t="s">
        <v>483</v>
      </c>
      <c r="F119" s="1" t="s">
        <v>484</v>
      </c>
      <c r="G119" s="1" t="s">
        <v>13</v>
      </c>
      <c r="H119" s="3">
        <v>1008</v>
      </c>
      <c r="I119" s="2">
        <v>31.474378000000002</v>
      </c>
      <c r="J119" s="2">
        <v>-96.957149000000001</v>
      </c>
    </row>
    <row r="120" spans="1:10" x14ac:dyDescent="0.25">
      <c r="A120" s="1">
        <v>50815</v>
      </c>
      <c r="B120" s="1" t="s">
        <v>263</v>
      </c>
      <c r="C120" s="1" t="s">
        <v>264</v>
      </c>
      <c r="D120" s="4">
        <v>55879</v>
      </c>
      <c r="E120" s="1" t="s">
        <v>265</v>
      </c>
      <c r="F120" s="1" t="s">
        <v>52</v>
      </c>
      <c r="G120" s="1" t="s">
        <v>31</v>
      </c>
      <c r="H120" s="3">
        <v>643.6</v>
      </c>
      <c r="I120" s="2">
        <v>29.816099999999999</v>
      </c>
      <c r="J120" s="2">
        <v>-95.107730000000004</v>
      </c>
    </row>
    <row r="121" spans="1:10" x14ac:dyDescent="0.25">
      <c r="A121" s="1">
        <v>55172</v>
      </c>
      <c r="B121" s="1" t="s">
        <v>351</v>
      </c>
      <c r="C121" s="1" t="s">
        <v>352</v>
      </c>
      <c r="D121" s="4">
        <v>55899</v>
      </c>
      <c r="E121" s="1" t="s">
        <v>353</v>
      </c>
      <c r="F121" s="1" t="s">
        <v>178</v>
      </c>
      <c r="G121" s="1" t="s">
        <v>31</v>
      </c>
      <c r="H121" s="3">
        <v>807</v>
      </c>
      <c r="I121" s="2">
        <v>31.859400000000001</v>
      </c>
      <c r="J121" s="2">
        <v>-97.358599999999996</v>
      </c>
    </row>
    <row r="122" spans="1:10" x14ac:dyDescent="0.25">
      <c r="A122" s="1">
        <v>3457</v>
      </c>
      <c r="B122" s="1" t="s">
        <v>43</v>
      </c>
      <c r="C122" s="1" t="s">
        <v>44</v>
      </c>
      <c r="D122" s="4">
        <v>55937</v>
      </c>
      <c r="E122" s="1" t="s">
        <v>45</v>
      </c>
      <c r="F122" s="1" t="s">
        <v>46</v>
      </c>
      <c r="G122" s="1" t="s">
        <v>31</v>
      </c>
      <c r="H122" s="3">
        <v>542.79999999999995</v>
      </c>
      <c r="I122" s="2">
        <v>30.435600000000001</v>
      </c>
      <c r="J122" s="2">
        <v>-95.5214</v>
      </c>
    </row>
    <row r="123" spans="1:10" x14ac:dyDescent="0.25">
      <c r="A123" s="1">
        <v>56763</v>
      </c>
      <c r="B123" s="1" t="s">
        <v>508</v>
      </c>
      <c r="C123" s="1" t="s">
        <v>508</v>
      </c>
      <c r="D123" s="4">
        <v>55958</v>
      </c>
      <c r="E123" s="1" t="s">
        <v>506</v>
      </c>
      <c r="F123" s="1" t="s">
        <v>507</v>
      </c>
      <c r="G123" s="1" t="s">
        <v>299</v>
      </c>
      <c r="H123" s="3">
        <v>662.5</v>
      </c>
      <c r="I123" s="2">
        <v>31.951958000000001</v>
      </c>
      <c r="J123" s="2">
        <v>-101.018936</v>
      </c>
    </row>
    <row r="124" spans="1:10" x14ac:dyDescent="0.25">
      <c r="A124" s="1">
        <v>3452</v>
      </c>
      <c r="B124" s="1" t="s">
        <v>37</v>
      </c>
      <c r="C124" s="1" t="s">
        <v>38</v>
      </c>
      <c r="D124" s="4">
        <v>55983</v>
      </c>
      <c r="E124" s="1" t="s">
        <v>39</v>
      </c>
      <c r="F124" s="1" t="s">
        <v>40</v>
      </c>
      <c r="G124" s="1" t="s">
        <v>31</v>
      </c>
      <c r="H124" s="3">
        <v>927.5</v>
      </c>
      <c r="I124" s="2">
        <v>32.835799999999999</v>
      </c>
      <c r="J124" s="2">
        <v>-96.5458</v>
      </c>
    </row>
    <row r="125" spans="1:10" x14ac:dyDescent="0.25">
      <c r="A125" s="1">
        <v>3490</v>
      </c>
      <c r="B125" s="1" t="s">
        <v>61</v>
      </c>
      <c r="C125" s="1" t="s">
        <v>38</v>
      </c>
      <c r="D125" s="4">
        <v>55983</v>
      </c>
      <c r="E125" s="1" t="s">
        <v>61</v>
      </c>
      <c r="F125" s="1" t="s">
        <v>62</v>
      </c>
      <c r="G125" s="1" t="s">
        <v>31</v>
      </c>
      <c r="H125" s="3">
        <v>634.70000000000005</v>
      </c>
      <c r="I125" s="2">
        <v>33.134399999999999</v>
      </c>
      <c r="J125" s="2">
        <v>-98.611699999999999</v>
      </c>
    </row>
    <row r="126" spans="1:10" x14ac:dyDescent="0.25">
      <c r="A126" s="1">
        <v>3492</v>
      </c>
      <c r="B126" s="1" t="s">
        <v>67</v>
      </c>
      <c r="C126" s="1" t="s">
        <v>38</v>
      </c>
      <c r="D126" s="4">
        <v>55983</v>
      </c>
      <c r="E126" s="1" t="s">
        <v>68</v>
      </c>
      <c r="F126" s="1" t="s">
        <v>69</v>
      </c>
      <c r="G126" s="1" t="s">
        <v>31</v>
      </c>
      <c r="H126" s="3">
        <v>536.4</v>
      </c>
      <c r="I126" s="2">
        <v>32.335799999999999</v>
      </c>
      <c r="J126" s="2">
        <v>-100.9156</v>
      </c>
    </row>
    <row r="127" spans="1:10" x14ac:dyDescent="0.25">
      <c r="A127" s="1">
        <v>3494</v>
      </c>
      <c r="B127" s="1" t="s">
        <v>70</v>
      </c>
      <c r="C127" s="1" t="s">
        <v>38</v>
      </c>
      <c r="D127" s="4">
        <v>55983</v>
      </c>
      <c r="E127" s="1" t="s">
        <v>71</v>
      </c>
      <c r="F127" s="1" t="s">
        <v>72</v>
      </c>
      <c r="G127" s="1" t="s">
        <v>31</v>
      </c>
      <c r="H127" s="3">
        <v>447</v>
      </c>
      <c r="I127" s="2">
        <v>31.5839</v>
      </c>
      <c r="J127" s="2">
        <v>-102.9633</v>
      </c>
    </row>
    <row r="128" spans="1:10" x14ac:dyDescent="0.25">
      <c r="A128" s="1">
        <v>3504</v>
      </c>
      <c r="B128" s="1" t="s">
        <v>73</v>
      </c>
      <c r="C128" s="1" t="s">
        <v>38</v>
      </c>
      <c r="D128" s="4">
        <v>55983</v>
      </c>
      <c r="E128" s="1" t="s">
        <v>74</v>
      </c>
      <c r="F128" s="1" t="s">
        <v>75</v>
      </c>
      <c r="G128" s="1" t="s">
        <v>31</v>
      </c>
      <c r="H128" s="3">
        <v>713.4</v>
      </c>
      <c r="I128" s="2">
        <v>31.93985</v>
      </c>
      <c r="J128" s="2">
        <v>-94.989834000000002</v>
      </c>
    </row>
    <row r="129" spans="1:10" x14ac:dyDescent="0.25">
      <c r="A129" s="1">
        <v>3507</v>
      </c>
      <c r="B129" s="1" t="s">
        <v>76</v>
      </c>
      <c r="C129" s="1" t="s">
        <v>38</v>
      </c>
      <c r="D129" s="4">
        <v>55983</v>
      </c>
      <c r="E129" s="1" t="s">
        <v>77</v>
      </c>
      <c r="F129" s="1" t="s">
        <v>78</v>
      </c>
      <c r="G129" s="1" t="s">
        <v>31</v>
      </c>
      <c r="H129" s="3">
        <v>243.3</v>
      </c>
      <c r="I129" s="2">
        <v>32.124518999999999</v>
      </c>
      <c r="J129" s="2">
        <v>-96.101276999999996</v>
      </c>
    </row>
    <row r="130" spans="1:10" x14ac:dyDescent="0.25">
      <c r="A130" s="1">
        <v>6145</v>
      </c>
      <c r="B130" s="1" t="s">
        <v>143</v>
      </c>
      <c r="C130" s="1" t="s">
        <v>38</v>
      </c>
      <c r="D130" s="4">
        <v>55983</v>
      </c>
      <c r="E130" s="1" t="s">
        <v>144</v>
      </c>
      <c r="F130" s="1" t="s">
        <v>145</v>
      </c>
      <c r="G130" s="1" t="s">
        <v>146</v>
      </c>
      <c r="H130" s="3">
        <v>2430</v>
      </c>
      <c r="I130" s="2">
        <v>32.298364999999997</v>
      </c>
      <c r="J130" s="2">
        <v>-97.785515000000004</v>
      </c>
    </row>
    <row r="131" spans="1:10" x14ac:dyDescent="0.25">
      <c r="A131" s="1">
        <v>6146</v>
      </c>
      <c r="B131" s="1" t="s">
        <v>147</v>
      </c>
      <c r="C131" s="1" t="s">
        <v>38</v>
      </c>
      <c r="D131" s="4">
        <v>55983</v>
      </c>
      <c r="E131" s="1" t="s">
        <v>148</v>
      </c>
      <c r="F131" s="1" t="s">
        <v>149</v>
      </c>
      <c r="G131" s="1" t="s">
        <v>13</v>
      </c>
      <c r="H131" s="3">
        <v>2379.6</v>
      </c>
      <c r="I131" s="2">
        <v>32.260599999999997</v>
      </c>
      <c r="J131" s="2">
        <v>-94.570599999999999</v>
      </c>
    </row>
    <row r="132" spans="1:10" x14ac:dyDescent="0.25">
      <c r="A132" s="1">
        <v>6180</v>
      </c>
      <c r="B132" s="1" t="s">
        <v>157</v>
      </c>
      <c r="C132" s="1" t="s">
        <v>38</v>
      </c>
      <c r="D132" s="4">
        <v>55983</v>
      </c>
      <c r="E132" s="1" t="s">
        <v>158</v>
      </c>
      <c r="F132" s="1" t="s">
        <v>159</v>
      </c>
      <c r="G132" s="1" t="s">
        <v>13</v>
      </c>
      <c r="H132" s="3">
        <v>1795.4</v>
      </c>
      <c r="I132" s="2">
        <v>31.180299999999999</v>
      </c>
      <c r="J132" s="2">
        <v>-96.486599999999996</v>
      </c>
    </row>
    <row r="133" spans="1:10" x14ac:dyDescent="0.25">
      <c r="A133" s="1">
        <v>8063</v>
      </c>
      <c r="B133" s="1" t="s">
        <v>192</v>
      </c>
      <c r="C133" s="1" t="s">
        <v>38</v>
      </c>
      <c r="D133" s="4">
        <v>55983</v>
      </c>
      <c r="E133" s="1" t="s">
        <v>193</v>
      </c>
      <c r="F133" s="1" t="s">
        <v>194</v>
      </c>
      <c r="G133" s="1" t="s">
        <v>31</v>
      </c>
      <c r="H133" s="3">
        <v>357.6</v>
      </c>
      <c r="I133" s="2">
        <v>32.403055999999999</v>
      </c>
      <c r="J133" s="2">
        <v>-97.700556000000006</v>
      </c>
    </row>
    <row r="134" spans="1:10" x14ac:dyDescent="0.25">
      <c r="A134" s="1">
        <v>50137</v>
      </c>
      <c r="B134" s="1" t="s">
        <v>241</v>
      </c>
      <c r="C134" s="1" t="s">
        <v>38</v>
      </c>
      <c r="D134" s="4">
        <v>55983</v>
      </c>
      <c r="E134" s="1" t="s">
        <v>242</v>
      </c>
      <c r="F134" s="1" t="s">
        <v>243</v>
      </c>
      <c r="G134" s="1" t="s">
        <v>31</v>
      </c>
      <c r="H134" s="3">
        <v>101.9</v>
      </c>
      <c r="I134" s="2">
        <v>29.2639</v>
      </c>
      <c r="J134" s="2">
        <v>-95.899699999999996</v>
      </c>
    </row>
    <row r="135" spans="1:10" x14ac:dyDescent="0.25">
      <c r="A135" s="1">
        <v>56806</v>
      </c>
      <c r="B135" s="1" t="s">
        <v>528</v>
      </c>
      <c r="C135" s="1" t="s">
        <v>529</v>
      </c>
      <c r="D135" s="4">
        <v>56020</v>
      </c>
      <c r="E135" s="1" t="s">
        <v>530</v>
      </c>
      <c r="F135" s="1" t="s">
        <v>49</v>
      </c>
      <c r="G135" s="1" t="s">
        <v>31</v>
      </c>
      <c r="H135" s="3">
        <v>535.5</v>
      </c>
      <c r="I135" s="2">
        <v>29.751645</v>
      </c>
      <c r="J135" s="2">
        <v>-94.923119999999997</v>
      </c>
    </row>
    <row r="136" spans="1:10" x14ac:dyDescent="0.25">
      <c r="A136" s="1">
        <v>61782</v>
      </c>
      <c r="B136" s="1" t="s">
        <v>903</v>
      </c>
      <c r="C136" s="1" t="s">
        <v>904</v>
      </c>
      <c r="D136" s="4">
        <v>56201</v>
      </c>
      <c r="E136" s="1" t="s">
        <v>905</v>
      </c>
      <c r="F136" s="1" t="s">
        <v>906</v>
      </c>
      <c r="G136" s="1" t="s">
        <v>299</v>
      </c>
      <c r="H136" s="3">
        <v>199.5</v>
      </c>
      <c r="I136" s="2">
        <v>31.048556999999999</v>
      </c>
      <c r="J136" s="2">
        <v>-100.623114</v>
      </c>
    </row>
    <row r="137" spans="1:10" x14ac:dyDescent="0.25">
      <c r="A137" s="1">
        <v>62227</v>
      </c>
      <c r="B137" s="1" t="s">
        <v>938</v>
      </c>
      <c r="C137" s="1" t="s">
        <v>904</v>
      </c>
      <c r="D137" s="4">
        <v>56201</v>
      </c>
      <c r="E137" s="1" t="s">
        <v>755</v>
      </c>
      <c r="F137" s="1" t="s">
        <v>756</v>
      </c>
      <c r="G137" s="1" t="s">
        <v>299</v>
      </c>
      <c r="H137" s="3">
        <v>30.2</v>
      </c>
      <c r="I137" s="2">
        <v>33.578240000000001</v>
      </c>
      <c r="J137" s="2">
        <v>-99.192099999999996</v>
      </c>
    </row>
    <row r="138" spans="1:10" x14ac:dyDescent="0.25">
      <c r="A138" s="1">
        <v>62630</v>
      </c>
      <c r="B138" s="1" t="s">
        <v>963</v>
      </c>
      <c r="C138" s="1" t="s">
        <v>904</v>
      </c>
      <c r="D138" s="4">
        <v>56201</v>
      </c>
      <c r="E138" s="1" t="s">
        <v>952</v>
      </c>
      <c r="F138" s="1" t="s">
        <v>952</v>
      </c>
      <c r="G138" s="1" t="s">
        <v>299</v>
      </c>
      <c r="H138" s="3">
        <v>160.69999999999999</v>
      </c>
      <c r="I138" s="2">
        <v>32.386000000000003</v>
      </c>
      <c r="J138" s="2">
        <v>-102.949</v>
      </c>
    </row>
    <row r="139" spans="1:10" x14ac:dyDescent="0.25">
      <c r="A139" s="1">
        <v>56394</v>
      </c>
      <c r="B139" s="1" t="s">
        <v>453</v>
      </c>
      <c r="C139" s="1" t="s">
        <v>454</v>
      </c>
      <c r="D139" s="4">
        <v>56215</v>
      </c>
      <c r="E139" s="1" t="s">
        <v>455</v>
      </c>
      <c r="F139" s="1" t="s">
        <v>456</v>
      </c>
      <c r="G139" s="1" t="s">
        <v>299</v>
      </c>
      <c r="H139" s="3">
        <v>124.2</v>
      </c>
      <c r="I139" s="2">
        <v>32.039000000000001</v>
      </c>
      <c r="J139" s="2">
        <v>-101.22</v>
      </c>
    </row>
    <row r="140" spans="1:10" x14ac:dyDescent="0.25">
      <c r="A140" s="1">
        <v>56479</v>
      </c>
      <c r="B140" s="1" t="s">
        <v>468</v>
      </c>
      <c r="C140" s="1" t="s">
        <v>454</v>
      </c>
      <c r="D140" s="4">
        <v>56215</v>
      </c>
      <c r="E140" s="1" t="s">
        <v>279</v>
      </c>
      <c r="F140" s="1" t="s">
        <v>456</v>
      </c>
      <c r="G140" s="1" t="s">
        <v>299</v>
      </c>
      <c r="H140" s="3">
        <v>90</v>
      </c>
      <c r="I140" s="2">
        <v>31.991441999999999</v>
      </c>
      <c r="J140" s="2">
        <v>-101.302637</v>
      </c>
    </row>
    <row r="141" spans="1:10" x14ac:dyDescent="0.25">
      <c r="A141" s="1">
        <v>56592</v>
      </c>
      <c r="B141" s="1" t="s">
        <v>476</v>
      </c>
      <c r="C141" s="1" t="s">
        <v>454</v>
      </c>
      <c r="D141" s="4">
        <v>56215</v>
      </c>
      <c r="E141" s="1" t="s">
        <v>446</v>
      </c>
      <c r="F141" s="1" t="s">
        <v>416</v>
      </c>
      <c r="G141" s="1" t="s">
        <v>299</v>
      </c>
      <c r="H141" s="3">
        <v>126.5</v>
      </c>
      <c r="I141" s="2">
        <v>32.398299999999999</v>
      </c>
      <c r="J141" s="2">
        <v>-100.6481</v>
      </c>
    </row>
    <row r="142" spans="1:10" x14ac:dyDescent="0.25">
      <c r="A142" s="1">
        <v>56593</v>
      </c>
      <c r="B142" s="1" t="s">
        <v>477</v>
      </c>
      <c r="C142" s="1" t="s">
        <v>454</v>
      </c>
      <c r="D142" s="4">
        <v>56215</v>
      </c>
      <c r="E142" s="1" t="s">
        <v>446</v>
      </c>
      <c r="F142" s="1" t="s">
        <v>416</v>
      </c>
      <c r="G142" s="1" t="s">
        <v>299</v>
      </c>
      <c r="H142" s="3">
        <v>209</v>
      </c>
      <c r="I142" s="2">
        <v>32.4694</v>
      </c>
      <c r="J142" s="2">
        <v>-100.6664</v>
      </c>
    </row>
    <row r="143" spans="1:10" x14ac:dyDescent="0.25">
      <c r="A143" s="1">
        <v>56920</v>
      </c>
      <c r="B143" s="1" t="s">
        <v>535</v>
      </c>
      <c r="C143" s="1" t="s">
        <v>454</v>
      </c>
      <c r="D143" s="4">
        <v>56215</v>
      </c>
      <c r="E143" s="1" t="s">
        <v>279</v>
      </c>
      <c r="F143" s="1" t="s">
        <v>280</v>
      </c>
      <c r="G143" s="1" t="s">
        <v>299</v>
      </c>
      <c r="H143" s="3">
        <v>142.5</v>
      </c>
      <c r="I143" s="2">
        <v>32.100822999999998</v>
      </c>
      <c r="J143" s="2">
        <v>-101.451385</v>
      </c>
    </row>
    <row r="144" spans="1:10" x14ac:dyDescent="0.25">
      <c r="A144" s="1">
        <v>56921</v>
      </c>
      <c r="B144" s="1" t="s">
        <v>536</v>
      </c>
      <c r="C144" s="1" t="s">
        <v>454</v>
      </c>
      <c r="D144" s="4">
        <v>56215</v>
      </c>
      <c r="E144" s="1" t="s">
        <v>279</v>
      </c>
      <c r="F144" s="1" t="s">
        <v>456</v>
      </c>
      <c r="G144" s="1" t="s">
        <v>299</v>
      </c>
      <c r="H144" s="3">
        <v>115.5</v>
      </c>
      <c r="I144" s="2">
        <v>31.9361</v>
      </c>
      <c r="J144" s="2">
        <v>-101.2983</v>
      </c>
    </row>
    <row r="145" spans="1:10" x14ac:dyDescent="0.25">
      <c r="A145" s="1">
        <v>56979</v>
      </c>
      <c r="B145" s="1" t="s">
        <v>545</v>
      </c>
      <c r="C145" s="1" t="s">
        <v>454</v>
      </c>
      <c r="D145" s="4">
        <v>56215</v>
      </c>
      <c r="E145" s="1" t="s">
        <v>279</v>
      </c>
      <c r="F145" s="1" t="s">
        <v>507</v>
      </c>
      <c r="G145" s="1" t="s">
        <v>299</v>
      </c>
      <c r="H145" s="3">
        <v>199.5</v>
      </c>
      <c r="I145" s="2">
        <v>31.9925</v>
      </c>
      <c r="J145" s="2">
        <v>-101.11669999999999</v>
      </c>
    </row>
    <row r="146" spans="1:10" x14ac:dyDescent="0.25">
      <c r="A146" s="1">
        <v>56981</v>
      </c>
      <c r="B146" s="1" t="s">
        <v>546</v>
      </c>
      <c r="C146" s="1" t="s">
        <v>454</v>
      </c>
      <c r="D146" s="4">
        <v>56215</v>
      </c>
      <c r="E146" s="1" t="s">
        <v>547</v>
      </c>
      <c r="F146" s="1" t="s">
        <v>548</v>
      </c>
      <c r="G146" s="1" t="s">
        <v>299</v>
      </c>
      <c r="H146" s="3">
        <v>258.89999999999998</v>
      </c>
      <c r="I146" s="2">
        <v>32.5886</v>
      </c>
      <c r="J146" s="2">
        <v>-100.6728</v>
      </c>
    </row>
    <row r="147" spans="1:10" x14ac:dyDescent="0.25">
      <c r="A147" s="1">
        <v>56983</v>
      </c>
      <c r="B147" s="1" t="s">
        <v>549</v>
      </c>
      <c r="C147" s="1" t="s">
        <v>454</v>
      </c>
      <c r="D147" s="4">
        <v>56215</v>
      </c>
      <c r="E147" s="1" t="s">
        <v>550</v>
      </c>
      <c r="F147" s="1" t="s">
        <v>324</v>
      </c>
      <c r="G147" s="1" t="s">
        <v>299</v>
      </c>
      <c r="H147" s="3">
        <v>180</v>
      </c>
      <c r="I147" s="2">
        <v>27.938600000000001</v>
      </c>
      <c r="J147" s="2">
        <v>-97.458600000000004</v>
      </c>
    </row>
    <row r="148" spans="1:10" x14ac:dyDescent="0.25">
      <c r="A148" s="1">
        <v>56984</v>
      </c>
      <c r="B148" s="1" t="s">
        <v>551</v>
      </c>
      <c r="C148" s="1" t="s">
        <v>454</v>
      </c>
      <c r="D148" s="4">
        <v>56215</v>
      </c>
      <c r="E148" s="1" t="s">
        <v>446</v>
      </c>
      <c r="F148" s="1" t="s">
        <v>416</v>
      </c>
      <c r="G148" s="1" t="s">
        <v>299</v>
      </c>
      <c r="H148" s="3">
        <v>206.9</v>
      </c>
      <c r="I148" s="2">
        <v>32.496899999999997</v>
      </c>
      <c r="J148" s="2">
        <v>-100.5797</v>
      </c>
    </row>
    <row r="149" spans="1:10" x14ac:dyDescent="0.25">
      <c r="A149" s="1">
        <v>57212</v>
      </c>
      <c r="B149" s="1" t="s">
        <v>570</v>
      </c>
      <c r="C149" s="1" t="s">
        <v>454</v>
      </c>
      <c r="D149" s="4">
        <v>56215</v>
      </c>
      <c r="E149" s="1" t="s">
        <v>550</v>
      </c>
      <c r="F149" s="1" t="s">
        <v>324</v>
      </c>
      <c r="G149" s="1" t="s">
        <v>299</v>
      </c>
      <c r="H149" s="3">
        <v>200.1</v>
      </c>
      <c r="I149" s="2">
        <v>27.995799999999999</v>
      </c>
      <c r="J149" s="2">
        <v>-97.296700000000001</v>
      </c>
    </row>
    <row r="150" spans="1:10" x14ac:dyDescent="0.25">
      <c r="A150" s="1">
        <v>57802</v>
      </c>
      <c r="B150" s="1" t="s">
        <v>600</v>
      </c>
      <c r="C150" s="1" t="s">
        <v>454</v>
      </c>
      <c r="D150" s="4">
        <v>56215</v>
      </c>
      <c r="E150" s="1" t="s">
        <v>601</v>
      </c>
      <c r="F150" s="1" t="s">
        <v>602</v>
      </c>
      <c r="G150" s="1" t="s">
        <v>299</v>
      </c>
      <c r="H150" s="3">
        <v>203</v>
      </c>
      <c r="I150" s="2">
        <v>26.475277999999999</v>
      </c>
      <c r="J150" s="2">
        <v>-97.691111000000006</v>
      </c>
    </row>
    <row r="151" spans="1:10" x14ac:dyDescent="0.25">
      <c r="A151" s="1">
        <v>58000</v>
      </c>
      <c r="B151" s="1" t="s">
        <v>616</v>
      </c>
      <c r="C151" s="1" t="s">
        <v>454</v>
      </c>
      <c r="D151" s="4">
        <v>56215</v>
      </c>
      <c r="E151" s="1" t="s">
        <v>617</v>
      </c>
      <c r="F151" s="1" t="s">
        <v>618</v>
      </c>
      <c r="G151" s="1" t="s">
        <v>299</v>
      </c>
      <c r="H151" s="3">
        <v>99.8</v>
      </c>
      <c r="I151" s="2">
        <v>29.234722000000001</v>
      </c>
      <c r="J151" s="2">
        <v>-100.20916699999999</v>
      </c>
    </row>
    <row r="152" spans="1:10" x14ac:dyDescent="0.25">
      <c r="A152" s="1">
        <v>58596</v>
      </c>
      <c r="B152" s="1" t="s">
        <v>669</v>
      </c>
      <c r="C152" s="1" t="s">
        <v>454</v>
      </c>
      <c r="D152" s="4">
        <v>56215</v>
      </c>
      <c r="E152" s="1" t="s">
        <v>491</v>
      </c>
      <c r="F152" s="1" t="s">
        <v>399</v>
      </c>
      <c r="G152" s="1" t="s">
        <v>299</v>
      </c>
      <c r="H152" s="3">
        <v>211.2</v>
      </c>
      <c r="I152" s="2">
        <v>35.238332999999997</v>
      </c>
      <c r="J152" s="2">
        <v>-101.310833</v>
      </c>
    </row>
    <row r="153" spans="1:10" x14ac:dyDescent="0.25">
      <c r="A153" s="1">
        <v>59063</v>
      </c>
      <c r="B153" s="1" t="s">
        <v>701</v>
      </c>
      <c r="C153" s="1" t="s">
        <v>454</v>
      </c>
      <c r="D153" s="4">
        <v>56215</v>
      </c>
      <c r="E153" s="1" t="s">
        <v>496</v>
      </c>
      <c r="F153" s="1" t="s">
        <v>497</v>
      </c>
      <c r="G153" s="1" t="s">
        <v>299</v>
      </c>
      <c r="H153" s="3">
        <v>201</v>
      </c>
      <c r="I153" s="2">
        <v>26.941666999999999</v>
      </c>
      <c r="J153" s="2">
        <v>-97.642499999999998</v>
      </c>
    </row>
    <row r="154" spans="1:10" x14ac:dyDescent="0.25">
      <c r="A154" s="1">
        <v>59066</v>
      </c>
      <c r="B154" s="1" t="s">
        <v>702</v>
      </c>
      <c r="C154" s="1" t="s">
        <v>454</v>
      </c>
      <c r="D154" s="4">
        <v>56215</v>
      </c>
      <c r="E154" s="1" t="s">
        <v>703</v>
      </c>
      <c r="F154" s="1" t="s">
        <v>602</v>
      </c>
      <c r="G154" s="1" t="s">
        <v>299</v>
      </c>
      <c r="H154" s="3">
        <v>228</v>
      </c>
      <c r="I154" s="2">
        <v>26.522221999999999</v>
      </c>
      <c r="J154" s="2">
        <v>-97.691111000000006</v>
      </c>
    </row>
    <row r="155" spans="1:10" x14ac:dyDescent="0.25">
      <c r="A155" s="1">
        <v>59068</v>
      </c>
      <c r="B155" s="1" t="s">
        <v>704</v>
      </c>
      <c r="C155" s="1" t="s">
        <v>454</v>
      </c>
      <c r="D155" s="4">
        <v>56215</v>
      </c>
      <c r="E155" s="1" t="s">
        <v>705</v>
      </c>
      <c r="F155" s="1" t="s">
        <v>399</v>
      </c>
      <c r="G155" s="1" t="s">
        <v>299</v>
      </c>
      <c r="H155" s="3">
        <v>200</v>
      </c>
      <c r="I155" s="2">
        <v>35.254184000000002</v>
      </c>
      <c r="J155" s="2">
        <v>-101.186622</v>
      </c>
    </row>
    <row r="156" spans="1:10" x14ac:dyDescent="0.25">
      <c r="A156" s="1">
        <v>60902</v>
      </c>
      <c r="B156" s="1" t="s">
        <v>838</v>
      </c>
      <c r="C156" s="1" t="s">
        <v>454</v>
      </c>
      <c r="D156" s="4">
        <v>56215</v>
      </c>
      <c r="E156" s="1" t="s">
        <v>433</v>
      </c>
      <c r="F156" s="1" t="s">
        <v>422</v>
      </c>
      <c r="G156" s="1" t="s">
        <v>299</v>
      </c>
      <c r="H156" s="3">
        <v>253</v>
      </c>
      <c r="I156" s="2">
        <v>32.863768999999998</v>
      </c>
      <c r="J156" s="2">
        <v>-100.975128</v>
      </c>
    </row>
    <row r="157" spans="1:10" x14ac:dyDescent="0.25">
      <c r="A157" s="1">
        <v>62415</v>
      </c>
      <c r="B157" s="1" t="s">
        <v>948</v>
      </c>
      <c r="C157" s="1" t="s">
        <v>454</v>
      </c>
      <c r="D157" s="4">
        <v>56215</v>
      </c>
      <c r="E157" s="1" t="s">
        <v>671</v>
      </c>
      <c r="F157" s="1" t="s">
        <v>949</v>
      </c>
      <c r="G157" s="1" t="s">
        <v>569</v>
      </c>
      <c r="H157" s="3">
        <v>100</v>
      </c>
      <c r="I157" s="2">
        <v>31.430800000000001</v>
      </c>
      <c r="J157" s="2">
        <v>-103.7289</v>
      </c>
    </row>
    <row r="158" spans="1:10" x14ac:dyDescent="0.25">
      <c r="A158" s="1">
        <v>63030</v>
      </c>
      <c r="B158" s="1" t="s">
        <v>972</v>
      </c>
      <c r="C158" s="1" t="s">
        <v>454</v>
      </c>
      <c r="D158" s="4">
        <v>56215</v>
      </c>
      <c r="E158" s="1" t="s">
        <v>463</v>
      </c>
      <c r="F158" s="1" t="s">
        <v>688</v>
      </c>
      <c r="G158" s="1" t="s">
        <v>299</v>
      </c>
      <c r="H158" s="3">
        <v>210.1</v>
      </c>
      <c r="I158" s="2">
        <v>35.200164000000001</v>
      </c>
      <c r="J158" s="2">
        <v>-102.315517</v>
      </c>
    </row>
    <row r="159" spans="1:10" x14ac:dyDescent="0.25">
      <c r="A159" s="1">
        <v>55187</v>
      </c>
      <c r="B159" s="1" t="s">
        <v>354</v>
      </c>
      <c r="C159" s="1" t="s">
        <v>355</v>
      </c>
      <c r="D159" s="4">
        <v>56380</v>
      </c>
      <c r="E159" s="1" t="s">
        <v>265</v>
      </c>
      <c r="F159" s="1" t="s">
        <v>52</v>
      </c>
      <c r="G159" s="1" t="s">
        <v>31</v>
      </c>
      <c r="H159" s="3">
        <v>918.3</v>
      </c>
      <c r="I159" s="2">
        <v>29.836952</v>
      </c>
      <c r="J159" s="2">
        <v>-95.121744000000007</v>
      </c>
    </row>
    <row r="160" spans="1:10" x14ac:dyDescent="0.25">
      <c r="A160" s="1">
        <v>56661</v>
      </c>
      <c r="B160" s="1" t="s">
        <v>494</v>
      </c>
      <c r="C160" s="1" t="s">
        <v>495</v>
      </c>
      <c r="D160" s="4">
        <v>56545</v>
      </c>
      <c r="E160" s="1" t="s">
        <v>496</v>
      </c>
      <c r="F160" s="1" t="s">
        <v>497</v>
      </c>
      <c r="G160" s="1" t="s">
        <v>299</v>
      </c>
      <c r="H160" s="3">
        <v>283.2</v>
      </c>
      <c r="I160" s="2">
        <v>27.001100000000001</v>
      </c>
      <c r="J160" s="2">
        <v>-97.599400000000003</v>
      </c>
    </row>
    <row r="161" spans="1:10" x14ac:dyDescent="0.25">
      <c r="A161" s="1">
        <v>58242</v>
      </c>
      <c r="B161" s="1" t="s">
        <v>650</v>
      </c>
      <c r="C161" s="1" t="s">
        <v>495</v>
      </c>
      <c r="D161" s="4">
        <v>56545</v>
      </c>
      <c r="E161" s="1" t="s">
        <v>491</v>
      </c>
      <c r="F161" s="1" t="s">
        <v>399</v>
      </c>
      <c r="G161" s="1" t="s">
        <v>299</v>
      </c>
      <c r="H161" s="3">
        <v>218</v>
      </c>
      <c r="I161" s="2">
        <v>35.427500000000002</v>
      </c>
      <c r="J161" s="2">
        <v>-101.253056</v>
      </c>
    </row>
    <row r="162" spans="1:10" x14ac:dyDescent="0.25">
      <c r="A162" s="1">
        <v>58720</v>
      </c>
      <c r="B162" s="1" t="s">
        <v>680</v>
      </c>
      <c r="C162" s="1" t="s">
        <v>495</v>
      </c>
      <c r="D162" s="4">
        <v>56545</v>
      </c>
      <c r="E162" s="1" t="s">
        <v>491</v>
      </c>
      <c r="F162" s="1" t="s">
        <v>399</v>
      </c>
      <c r="G162" s="1" t="s">
        <v>299</v>
      </c>
      <c r="H162" s="3">
        <v>181.7</v>
      </c>
      <c r="I162" s="2">
        <v>35.442777999999997</v>
      </c>
      <c r="J162" s="2">
        <v>-101.372778</v>
      </c>
    </row>
    <row r="163" spans="1:10" x14ac:dyDescent="0.25">
      <c r="A163" s="1">
        <v>59442</v>
      </c>
      <c r="B163" s="1" t="s">
        <v>740</v>
      </c>
      <c r="C163" s="1" t="s">
        <v>495</v>
      </c>
      <c r="D163" s="4">
        <v>56545</v>
      </c>
      <c r="E163" s="1" t="s">
        <v>741</v>
      </c>
      <c r="F163" s="1" t="s">
        <v>741</v>
      </c>
      <c r="G163" s="1" t="s">
        <v>299</v>
      </c>
      <c r="H163" s="3">
        <v>200.1</v>
      </c>
      <c r="I163" s="2">
        <v>31.822500000000002</v>
      </c>
      <c r="J163" s="2">
        <v>-98.690556000000001</v>
      </c>
    </row>
    <row r="164" spans="1:10" x14ac:dyDescent="0.25">
      <c r="A164" s="1">
        <v>6178</v>
      </c>
      <c r="B164" s="1" t="s">
        <v>150</v>
      </c>
      <c r="C164" s="1" t="s">
        <v>151</v>
      </c>
      <c r="D164" s="4">
        <v>56570</v>
      </c>
      <c r="E164" s="1" t="s">
        <v>152</v>
      </c>
      <c r="F164" s="1" t="s">
        <v>153</v>
      </c>
      <c r="G164" s="1" t="s">
        <v>13</v>
      </c>
      <c r="H164" s="3">
        <v>622.4</v>
      </c>
      <c r="I164" s="2">
        <v>28.712800000000001</v>
      </c>
      <c r="J164" s="2">
        <v>-97.214167000000003</v>
      </c>
    </row>
    <row r="165" spans="1:10" x14ac:dyDescent="0.25">
      <c r="A165" s="1">
        <v>7030</v>
      </c>
      <c r="B165" s="1" t="s">
        <v>182</v>
      </c>
      <c r="C165" s="1" t="s">
        <v>183</v>
      </c>
      <c r="D165" s="4">
        <v>56598</v>
      </c>
      <c r="E165" s="1" t="s">
        <v>184</v>
      </c>
      <c r="F165" s="1" t="s">
        <v>159</v>
      </c>
      <c r="G165" s="1" t="s">
        <v>13</v>
      </c>
      <c r="H165" s="3">
        <v>349.2</v>
      </c>
      <c r="I165" s="2">
        <v>31.091925</v>
      </c>
      <c r="J165" s="2">
        <v>-96.695030000000003</v>
      </c>
    </row>
    <row r="166" spans="1:10" x14ac:dyDescent="0.25">
      <c r="A166" s="1">
        <v>56350</v>
      </c>
      <c r="B166" s="1" t="s">
        <v>449</v>
      </c>
      <c r="C166" s="1" t="s">
        <v>450</v>
      </c>
      <c r="D166" s="4">
        <v>56765</v>
      </c>
      <c r="E166" s="1" t="s">
        <v>243</v>
      </c>
      <c r="F166" s="1" t="s">
        <v>243</v>
      </c>
      <c r="G166" s="1" t="s">
        <v>31</v>
      </c>
      <c r="H166" s="3">
        <v>580.1</v>
      </c>
      <c r="I166" s="2">
        <v>29.287800000000001</v>
      </c>
      <c r="J166" s="2">
        <v>-96.068299999999994</v>
      </c>
    </row>
    <row r="167" spans="1:10" x14ac:dyDescent="0.25">
      <c r="A167" s="1">
        <v>56349</v>
      </c>
      <c r="B167" s="1" t="s">
        <v>447</v>
      </c>
      <c r="C167" s="1" t="s">
        <v>448</v>
      </c>
      <c r="D167" s="4">
        <v>56766</v>
      </c>
      <c r="E167" s="1" t="s">
        <v>359</v>
      </c>
      <c r="F167" s="1" t="s">
        <v>360</v>
      </c>
      <c r="G167" s="1" t="s">
        <v>31</v>
      </c>
      <c r="H167" s="3">
        <v>550.4</v>
      </c>
      <c r="I167" s="2">
        <v>31.8414</v>
      </c>
      <c r="J167" s="2">
        <v>-102.315</v>
      </c>
    </row>
    <row r="168" spans="1:10" x14ac:dyDescent="0.25">
      <c r="A168" s="1">
        <v>58717</v>
      </c>
      <c r="B168" s="1" t="s">
        <v>678</v>
      </c>
      <c r="C168" s="1" t="s">
        <v>679</v>
      </c>
      <c r="D168" s="4">
        <v>56769</v>
      </c>
      <c r="E168" s="1" t="s">
        <v>617</v>
      </c>
      <c r="F168" s="1" t="s">
        <v>618</v>
      </c>
      <c r="G168" s="1" t="s">
        <v>569</v>
      </c>
      <c r="H168" s="3">
        <v>39.6</v>
      </c>
      <c r="I168" s="2">
        <v>29.328889</v>
      </c>
      <c r="J168" s="2">
        <v>-100.383889</v>
      </c>
    </row>
    <row r="169" spans="1:10" x14ac:dyDescent="0.25">
      <c r="A169" s="1">
        <v>59204</v>
      </c>
      <c r="B169" s="1" t="s">
        <v>712</v>
      </c>
      <c r="C169" s="1" t="s">
        <v>679</v>
      </c>
      <c r="D169" s="4">
        <v>56769</v>
      </c>
      <c r="E169" s="1" t="s">
        <v>119</v>
      </c>
      <c r="F169" s="1" t="s">
        <v>120</v>
      </c>
      <c r="G169" s="1" t="s">
        <v>569</v>
      </c>
      <c r="H169" s="3">
        <v>5.5</v>
      </c>
      <c r="I169" s="2">
        <v>29.479167</v>
      </c>
      <c r="J169" s="2">
        <v>-98.297222000000005</v>
      </c>
    </row>
    <row r="170" spans="1:10" x14ac:dyDescent="0.25">
      <c r="A170" s="1">
        <v>59205</v>
      </c>
      <c r="B170" s="1" t="s">
        <v>713</v>
      </c>
      <c r="C170" s="1" t="s">
        <v>679</v>
      </c>
      <c r="D170" s="4">
        <v>56769</v>
      </c>
      <c r="E170" s="1" t="s">
        <v>714</v>
      </c>
      <c r="F170" s="1" t="s">
        <v>714</v>
      </c>
      <c r="G170" s="1" t="s">
        <v>569</v>
      </c>
      <c r="H170" s="3">
        <v>100</v>
      </c>
      <c r="I170" s="2">
        <v>29.216667000000001</v>
      </c>
      <c r="J170" s="2">
        <v>-99.716110999999998</v>
      </c>
    </row>
    <row r="171" spans="1:10" x14ac:dyDescent="0.25">
      <c r="A171" s="1">
        <v>59207</v>
      </c>
      <c r="B171" s="1" t="s">
        <v>717</v>
      </c>
      <c r="C171" s="1" t="s">
        <v>679</v>
      </c>
      <c r="D171" s="4">
        <v>56769</v>
      </c>
      <c r="E171" s="1" t="s">
        <v>718</v>
      </c>
      <c r="F171" s="1" t="s">
        <v>718</v>
      </c>
      <c r="G171" s="1" t="s">
        <v>569</v>
      </c>
      <c r="H171" s="3">
        <v>100</v>
      </c>
      <c r="I171" s="2">
        <v>33.04</v>
      </c>
      <c r="J171" s="2">
        <v>-99.552499999999995</v>
      </c>
    </row>
    <row r="172" spans="1:10" x14ac:dyDescent="0.25">
      <c r="A172" s="1">
        <v>60581</v>
      </c>
      <c r="B172" s="1" t="s">
        <v>821</v>
      </c>
      <c r="C172" s="1" t="s">
        <v>679</v>
      </c>
      <c r="D172" s="4">
        <v>56769</v>
      </c>
      <c r="E172" s="1" t="s">
        <v>402</v>
      </c>
      <c r="F172" s="1" t="s">
        <v>403</v>
      </c>
      <c r="G172" s="1" t="s">
        <v>569</v>
      </c>
      <c r="H172" s="3">
        <v>150</v>
      </c>
      <c r="I172" s="2">
        <v>31.241807999999999</v>
      </c>
      <c r="J172" s="2">
        <v>-102.29027000000001</v>
      </c>
    </row>
    <row r="173" spans="1:10" x14ac:dyDescent="0.25">
      <c r="A173" s="1">
        <v>55153</v>
      </c>
      <c r="B173" s="1" t="s">
        <v>344</v>
      </c>
      <c r="C173" s="1" t="s">
        <v>345</v>
      </c>
      <c r="D173" s="4">
        <v>57045</v>
      </c>
      <c r="E173" s="1" t="s">
        <v>346</v>
      </c>
      <c r="F173" s="1" t="s">
        <v>96</v>
      </c>
      <c r="G173" s="1" t="s">
        <v>31</v>
      </c>
      <c r="H173" s="3">
        <v>1088.2</v>
      </c>
      <c r="I173" s="2">
        <v>29.624400000000001</v>
      </c>
      <c r="J173" s="2">
        <v>-98.141900000000007</v>
      </c>
    </row>
    <row r="174" spans="1:10" x14ac:dyDescent="0.25">
      <c r="A174" s="1">
        <v>57973</v>
      </c>
      <c r="B174" s="1" t="s">
        <v>607</v>
      </c>
      <c r="C174" s="1" t="s">
        <v>608</v>
      </c>
      <c r="D174" s="4">
        <v>57170</v>
      </c>
      <c r="E174" s="1" t="s">
        <v>609</v>
      </c>
      <c r="F174" s="1" t="s">
        <v>464</v>
      </c>
      <c r="G174" s="1" t="s">
        <v>299</v>
      </c>
      <c r="H174" s="3">
        <v>161</v>
      </c>
      <c r="I174" s="2">
        <v>35.237499999999997</v>
      </c>
      <c r="J174" s="2">
        <v>-102.203056</v>
      </c>
    </row>
    <row r="175" spans="1:10" x14ac:dyDescent="0.25">
      <c r="A175" s="1">
        <v>57974</v>
      </c>
      <c r="B175" s="1" t="s">
        <v>610</v>
      </c>
      <c r="C175" s="1" t="s">
        <v>608</v>
      </c>
      <c r="D175" s="4">
        <v>57170</v>
      </c>
      <c r="E175" s="1" t="s">
        <v>611</v>
      </c>
      <c r="F175" s="1" t="s">
        <v>611</v>
      </c>
      <c r="G175" s="1" t="s">
        <v>299</v>
      </c>
      <c r="H175" s="3">
        <v>150</v>
      </c>
      <c r="I175" s="2">
        <v>33.493056000000003</v>
      </c>
      <c r="J175" s="2">
        <v>-98.581943999999993</v>
      </c>
    </row>
    <row r="176" spans="1:10" x14ac:dyDescent="0.25">
      <c r="A176" s="1">
        <v>58772</v>
      </c>
      <c r="B176" s="1" t="s">
        <v>683</v>
      </c>
      <c r="C176" s="1" t="s">
        <v>608</v>
      </c>
      <c r="D176" s="4">
        <v>57170</v>
      </c>
      <c r="E176" s="1" t="s">
        <v>684</v>
      </c>
      <c r="F176" s="1" t="s">
        <v>685</v>
      </c>
      <c r="G176" s="1" t="s">
        <v>299</v>
      </c>
      <c r="H176" s="3">
        <v>200</v>
      </c>
      <c r="I176" s="2">
        <v>34.311110999999997</v>
      </c>
      <c r="J176" s="2">
        <v>-101.25111099999999</v>
      </c>
    </row>
    <row r="177" spans="1:10" x14ac:dyDescent="0.25">
      <c r="A177" s="1">
        <v>58773</v>
      </c>
      <c r="B177" s="1" t="s">
        <v>686</v>
      </c>
      <c r="C177" s="1" t="s">
        <v>608</v>
      </c>
      <c r="D177" s="4">
        <v>57170</v>
      </c>
      <c r="E177" s="1" t="s">
        <v>687</v>
      </c>
      <c r="F177" s="1" t="s">
        <v>688</v>
      </c>
      <c r="G177" s="1" t="s">
        <v>299</v>
      </c>
      <c r="H177" s="3">
        <v>200</v>
      </c>
      <c r="I177" s="2">
        <v>34.748055999999998</v>
      </c>
      <c r="J177" s="2">
        <v>-102.17444399999999</v>
      </c>
    </row>
    <row r="178" spans="1:10" x14ac:dyDescent="0.25">
      <c r="A178" s="1">
        <v>58774</v>
      </c>
      <c r="B178" s="1" t="s">
        <v>689</v>
      </c>
      <c r="C178" s="1" t="s">
        <v>608</v>
      </c>
      <c r="D178" s="4">
        <v>57170</v>
      </c>
      <c r="E178" s="1" t="s">
        <v>690</v>
      </c>
      <c r="F178" s="1" t="s">
        <v>464</v>
      </c>
      <c r="G178" s="1" t="s">
        <v>299</v>
      </c>
      <c r="H178" s="3">
        <v>161</v>
      </c>
      <c r="I178" s="2">
        <v>35.276944</v>
      </c>
      <c r="J178" s="2">
        <v>-102.682778</v>
      </c>
    </row>
    <row r="179" spans="1:10" x14ac:dyDescent="0.25">
      <c r="A179" s="1">
        <v>58775</v>
      </c>
      <c r="B179" s="1" t="s">
        <v>691</v>
      </c>
      <c r="C179" s="1" t="s">
        <v>608</v>
      </c>
      <c r="D179" s="4">
        <v>57170</v>
      </c>
      <c r="E179" s="1" t="s">
        <v>690</v>
      </c>
      <c r="F179" s="1" t="s">
        <v>464</v>
      </c>
      <c r="G179" s="1" t="s">
        <v>299</v>
      </c>
      <c r="H179" s="3">
        <v>194</v>
      </c>
      <c r="I179" s="2">
        <v>35.295000000000002</v>
      </c>
      <c r="J179" s="2">
        <v>-102.72111099999999</v>
      </c>
    </row>
    <row r="180" spans="1:10" x14ac:dyDescent="0.25">
      <c r="A180" s="1">
        <v>59238</v>
      </c>
      <c r="B180" s="1" t="s">
        <v>719</v>
      </c>
      <c r="C180" s="1" t="s">
        <v>608</v>
      </c>
      <c r="D180" s="4">
        <v>57170</v>
      </c>
      <c r="E180" s="1" t="s">
        <v>611</v>
      </c>
      <c r="F180" s="1" t="s">
        <v>611</v>
      </c>
      <c r="G180" s="1" t="s">
        <v>299</v>
      </c>
      <c r="H180" s="3">
        <v>67.599999999999994</v>
      </c>
      <c r="I180" s="2">
        <v>33.495277999999999</v>
      </c>
      <c r="J180" s="2">
        <v>-98.5</v>
      </c>
    </row>
    <row r="181" spans="1:10" x14ac:dyDescent="0.25">
      <c r="A181" s="1">
        <v>57983</v>
      </c>
      <c r="B181" s="1" t="s">
        <v>615</v>
      </c>
      <c r="C181" s="1" t="s">
        <v>615</v>
      </c>
      <c r="D181" s="4">
        <v>57355</v>
      </c>
      <c r="E181" s="1" t="s">
        <v>539</v>
      </c>
      <c r="F181" s="1" t="s">
        <v>467</v>
      </c>
      <c r="G181" s="1" t="s">
        <v>299</v>
      </c>
      <c r="H181" s="3">
        <v>376</v>
      </c>
      <c r="I181" s="2">
        <v>32.926389</v>
      </c>
      <c r="J181" s="2">
        <v>-101.647778</v>
      </c>
    </row>
    <row r="182" spans="1:10" x14ac:dyDescent="0.25">
      <c r="A182" s="1">
        <v>58001</v>
      </c>
      <c r="B182" s="1" t="s">
        <v>619</v>
      </c>
      <c r="C182" s="1" t="s">
        <v>620</v>
      </c>
      <c r="D182" s="4">
        <v>57377</v>
      </c>
      <c r="E182" s="1" t="s">
        <v>621</v>
      </c>
      <c r="F182" s="1" t="s">
        <v>622</v>
      </c>
      <c r="G182" s="1" t="s">
        <v>31</v>
      </c>
      <c r="H182" s="3">
        <v>1606.4</v>
      </c>
      <c r="I182" s="2">
        <v>31.055833</v>
      </c>
      <c r="J182" s="2">
        <v>-97.317222000000001</v>
      </c>
    </row>
    <row r="183" spans="1:10" x14ac:dyDescent="0.25">
      <c r="A183" s="1">
        <v>58005</v>
      </c>
      <c r="B183" s="1" t="s">
        <v>623</v>
      </c>
      <c r="C183" s="1" t="s">
        <v>624</v>
      </c>
      <c r="D183" s="4">
        <v>57379</v>
      </c>
      <c r="E183" s="1" t="s">
        <v>625</v>
      </c>
      <c r="F183" s="1" t="s">
        <v>181</v>
      </c>
      <c r="G183" s="1" t="s">
        <v>31</v>
      </c>
      <c r="H183" s="3">
        <v>803.2</v>
      </c>
      <c r="I183" s="2">
        <v>33.582572999999996</v>
      </c>
      <c r="J183" s="2">
        <v>-96.617892999999995</v>
      </c>
    </row>
    <row r="184" spans="1:10" x14ac:dyDescent="0.25">
      <c r="A184" s="1">
        <v>59206</v>
      </c>
      <c r="B184" s="1" t="s">
        <v>715</v>
      </c>
      <c r="C184" s="1" t="s">
        <v>716</v>
      </c>
      <c r="D184" s="4">
        <v>59359</v>
      </c>
      <c r="E184" s="1" t="s">
        <v>522</v>
      </c>
      <c r="F184" s="1" t="s">
        <v>306</v>
      </c>
      <c r="G184" s="1" t="s">
        <v>569</v>
      </c>
      <c r="H184" s="3">
        <v>105</v>
      </c>
      <c r="I184" s="2">
        <v>30.993055999999999</v>
      </c>
      <c r="J184" s="2">
        <v>-102.270833</v>
      </c>
    </row>
    <row r="185" spans="1:10" x14ac:dyDescent="0.25">
      <c r="A185" s="1">
        <v>60682</v>
      </c>
      <c r="B185" s="1" t="s">
        <v>826</v>
      </c>
      <c r="C185" s="1" t="s">
        <v>716</v>
      </c>
      <c r="D185" s="4">
        <v>59359</v>
      </c>
      <c r="E185" s="1" t="s">
        <v>522</v>
      </c>
      <c r="F185" s="1" t="s">
        <v>306</v>
      </c>
      <c r="G185" s="1" t="s">
        <v>569</v>
      </c>
      <c r="H185" s="3">
        <v>50</v>
      </c>
      <c r="I185" s="2">
        <v>30.987839999999998</v>
      </c>
      <c r="J185" s="2">
        <v>-102.26831</v>
      </c>
    </row>
    <row r="186" spans="1:10" x14ac:dyDescent="0.25">
      <c r="A186" s="1">
        <v>60987</v>
      </c>
      <c r="B186" s="1" t="s">
        <v>842</v>
      </c>
      <c r="C186" s="1" t="s">
        <v>716</v>
      </c>
      <c r="D186" s="4">
        <v>59359</v>
      </c>
      <c r="E186" s="1" t="s">
        <v>843</v>
      </c>
      <c r="F186" s="1" t="s">
        <v>844</v>
      </c>
      <c r="G186" s="1" t="s">
        <v>299</v>
      </c>
      <c r="H186" s="3">
        <v>300</v>
      </c>
      <c r="I186" s="2">
        <v>31.181377000000001</v>
      </c>
      <c r="J186" s="2">
        <v>-101.318787</v>
      </c>
    </row>
    <row r="187" spans="1:10" x14ac:dyDescent="0.25">
      <c r="A187" s="1">
        <v>52120</v>
      </c>
      <c r="B187" s="1" t="s">
        <v>272</v>
      </c>
      <c r="C187" s="1" t="s">
        <v>273</v>
      </c>
      <c r="D187" s="4">
        <v>59875</v>
      </c>
      <c r="E187" s="1" t="s">
        <v>274</v>
      </c>
      <c r="F187" s="1" t="s">
        <v>198</v>
      </c>
      <c r="G187" s="1" t="s">
        <v>31</v>
      </c>
      <c r="H187" s="3">
        <v>678.1</v>
      </c>
      <c r="I187" s="2">
        <v>28.991288999999998</v>
      </c>
      <c r="J187" s="2">
        <v>-95.407481000000004</v>
      </c>
    </row>
    <row r="188" spans="1:10" x14ac:dyDescent="0.25">
      <c r="A188" s="1">
        <v>56432</v>
      </c>
      <c r="B188" s="1" t="s">
        <v>461</v>
      </c>
      <c r="C188" s="1" t="s">
        <v>462</v>
      </c>
      <c r="D188" s="4">
        <v>59883</v>
      </c>
      <c r="E188" s="1" t="s">
        <v>463</v>
      </c>
      <c r="F188" s="1" t="s">
        <v>464</v>
      </c>
      <c r="G188" s="1" t="s">
        <v>299</v>
      </c>
      <c r="H188" s="3">
        <v>161</v>
      </c>
      <c r="I188" s="2">
        <v>35.291944000000001</v>
      </c>
      <c r="J188" s="2">
        <v>-102.303056</v>
      </c>
    </row>
    <row r="189" spans="1:10" x14ac:dyDescent="0.25">
      <c r="A189" s="1">
        <v>56754</v>
      </c>
      <c r="B189" s="1" t="s">
        <v>505</v>
      </c>
      <c r="C189" s="1" t="s">
        <v>462</v>
      </c>
      <c r="D189" s="4">
        <v>59883</v>
      </c>
      <c r="E189" s="1" t="s">
        <v>506</v>
      </c>
      <c r="F189" s="1" t="s">
        <v>507</v>
      </c>
      <c r="G189" s="1" t="s">
        <v>299</v>
      </c>
      <c r="H189" s="3">
        <v>149.6</v>
      </c>
      <c r="I189" s="2">
        <v>31.951944000000001</v>
      </c>
      <c r="J189" s="2">
        <v>-100.791389</v>
      </c>
    </row>
    <row r="190" spans="1:10" x14ac:dyDescent="0.25">
      <c r="A190" s="1">
        <v>57260</v>
      </c>
      <c r="B190" s="1" t="s">
        <v>571</v>
      </c>
      <c r="C190" s="1" t="s">
        <v>462</v>
      </c>
      <c r="D190" s="4">
        <v>59883</v>
      </c>
      <c r="E190" s="1" t="s">
        <v>572</v>
      </c>
      <c r="F190" s="1" t="s">
        <v>30</v>
      </c>
      <c r="G190" s="1" t="s">
        <v>299</v>
      </c>
      <c r="H190" s="3">
        <v>150</v>
      </c>
      <c r="I190" s="2">
        <v>27.576111000000001</v>
      </c>
      <c r="J190" s="2">
        <v>-98.905277999999996</v>
      </c>
    </row>
    <row r="191" spans="1:10" x14ac:dyDescent="0.25">
      <c r="A191" s="1">
        <v>60264</v>
      </c>
      <c r="B191" s="1" t="s">
        <v>792</v>
      </c>
      <c r="C191" s="1" t="s">
        <v>793</v>
      </c>
      <c r="D191" s="4">
        <v>60048</v>
      </c>
      <c r="E191" s="1" t="s">
        <v>792</v>
      </c>
      <c r="F191" s="1" t="s">
        <v>250</v>
      </c>
      <c r="G191" s="1" t="s">
        <v>31</v>
      </c>
      <c r="H191" s="3">
        <v>427.2</v>
      </c>
      <c r="I191" s="2">
        <v>29.492329999999999</v>
      </c>
      <c r="J191" s="2">
        <v>-94.984830000000002</v>
      </c>
    </row>
    <row r="192" spans="1:10" x14ac:dyDescent="0.25">
      <c r="A192" s="1">
        <v>58681</v>
      </c>
      <c r="B192" s="1" t="s">
        <v>672</v>
      </c>
      <c r="C192" s="1" t="s">
        <v>673</v>
      </c>
      <c r="D192" s="4">
        <v>60453</v>
      </c>
      <c r="E192" s="1" t="s">
        <v>491</v>
      </c>
      <c r="F192" s="1" t="s">
        <v>399</v>
      </c>
      <c r="G192" s="1" t="s">
        <v>299</v>
      </c>
      <c r="H192" s="3">
        <v>150</v>
      </c>
      <c r="I192" s="2">
        <v>35.205278</v>
      </c>
      <c r="J192" s="2">
        <v>-101.434167</v>
      </c>
    </row>
    <row r="193" spans="1:10" x14ac:dyDescent="0.25">
      <c r="A193" s="1">
        <v>60087</v>
      </c>
      <c r="B193" s="1" t="s">
        <v>778</v>
      </c>
      <c r="C193" s="1" t="s">
        <v>673</v>
      </c>
      <c r="D193" s="4">
        <v>60453</v>
      </c>
      <c r="E193" s="1" t="s">
        <v>779</v>
      </c>
      <c r="F193" s="1" t="s">
        <v>501</v>
      </c>
      <c r="G193" s="1" t="s">
        <v>299</v>
      </c>
      <c r="H193" s="3">
        <v>300</v>
      </c>
      <c r="I193" s="2">
        <v>34.196961999999999</v>
      </c>
      <c r="J193" s="2">
        <v>-101.381494</v>
      </c>
    </row>
    <row r="194" spans="1:10" x14ac:dyDescent="0.25">
      <c r="A194" s="1">
        <v>55097</v>
      </c>
      <c r="B194" s="1" t="s">
        <v>329</v>
      </c>
      <c r="C194" s="1" t="s">
        <v>330</v>
      </c>
      <c r="D194" s="4">
        <v>60477</v>
      </c>
      <c r="E194" s="1" t="s">
        <v>232</v>
      </c>
      <c r="F194" s="1" t="s">
        <v>233</v>
      </c>
      <c r="G194" s="1" t="s">
        <v>31</v>
      </c>
      <c r="H194" s="3">
        <v>1112.5999999999999</v>
      </c>
      <c r="I194" s="2">
        <v>33.630800000000001</v>
      </c>
      <c r="J194" s="2">
        <v>-95.59</v>
      </c>
    </row>
    <row r="195" spans="1:10" x14ac:dyDescent="0.25">
      <c r="A195" s="1">
        <v>55215</v>
      </c>
      <c r="B195" s="1" t="s">
        <v>358</v>
      </c>
      <c r="C195" s="1" t="s">
        <v>330</v>
      </c>
      <c r="D195" s="4">
        <v>60477</v>
      </c>
      <c r="E195" s="1" t="s">
        <v>359</v>
      </c>
      <c r="F195" s="1" t="s">
        <v>360</v>
      </c>
      <c r="G195" s="1" t="s">
        <v>31</v>
      </c>
      <c r="H195" s="3">
        <v>1152.8</v>
      </c>
      <c r="I195" s="2">
        <v>31.840299999999999</v>
      </c>
      <c r="J195" s="2">
        <v>-102.32640000000001</v>
      </c>
    </row>
    <row r="196" spans="1:10" x14ac:dyDescent="0.25">
      <c r="A196" s="1">
        <v>55480</v>
      </c>
      <c r="B196" s="1" t="s">
        <v>389</v>
      </c>
      <c r="C196" s="1" t="s">
        <v>330</v>
      </c>
      <c r="D196" s="4">
        <v>60477</v>
      </c>
      <c r="E196" s="1" t="s">
        <v>390</v>
      </c>
      <c r="F196" s="1" t="s">
        <v>391</v>
      </c>
      <c r="G196" s="1" t="s">
        <v>31</v>
      </c>
      <c r="H196" s="3">
        <v>1894.2</v>
      </c>
      <c r="I196" s="2">
        <v>32.756300000000003</v>
      </c>
      <c r="J196" s="2">
        <v>-96.491600000000005</v>
      </c>
    </row>
    <row r="197" spans="1:10" x14ac:dyDescent="0.25">
      <c r="A197" s="1">
        <v>3443</v>
      </c>
      <c r="B197" s="1" t="s">
        <v>35</v>
      </c>
      <c r="C197" s="1" t="s">
        <v>36</v>
      </c>
      <c r="D197" s="4">
        <v>60638</v>
      </c>
      <c r="E197" s="1" t="s">
        <v>35</v>
      </c>
      <c r="F197" s="1" t="s">
        <v>35</v>
      </c>
      <c r="G197" s="1" t="s">
        <v>31</v>
      </c>
      <c r="H197" s="3">
        <v>376.9</v>
      </c>
      <c r="I197" s="2">
        <v>28.7883</v>
      </c>
      <c r="J197" s="2">
        <v>-97.01</v>
      </c>
    </row>
    <row r="198" spans="1:10" x14ac:dyDescent="0.25">
      <c r="A198" s="1">
        <v>61402</v>
      </c>
      <c r="B198" s="1" t="s">
        <v>874</v>
      </c>
      <c r="C198" s="1" t="s">
        <v>875</v>
      </c>
      <c r="D198" s="4">
        <v>61037</v>
      </c>
      <c r="E198" s="1" t="s">
        <v>876</v>
      </c>
      <c r="F198" s="1" t="s">
        <v>877</v>
      </c>
      <c r="G198" s="1" t="s">
        <v>299</v>
      </c>
      <c r="H198" s="3">
        <v>352.8</v>
      </c>
      <c r="I198" s="2">
        <v>33.915315</v>
      </c>
      <c r="J198" s="2">
        <v>-99.740278000000004</v>
      </c>
    </row>
    <row r="199" spans="1:10" x14ac:dyDescent="0.25">
      <c r="A199" s="1">
        <v>61969</v>
      </c>
      <c r="B199" s="1" t="s">
        <v>931</v>
      </c>
      <c r="C199" s="1" t="s">
        <v>931</v>
      </c>
      <c r="D199" s="4">
        <v>61562</v>
      </c>
      <c r="E199" s="1" t="s">
        <v>572</v>
      </c>
      <c r="F199" s="1" t="s">
        <v>30</v>
      </c>
      <c r="G199" s="1" t="s">
        <v>299</v>
      </c>
      <c r="H199" s="3">
        <v>300</v>
      </c>
      <c r="I199" s="2">
        <v>27.614411</v>
      </c>
      <c r="J199" s="2">
        <v>-98.794499999999999</v>
      </c>
    </row>
    <row r="200" spans="1:10" x14ac:dyDescent="0.25">
      <c r="A200" s="1">
        <v>62259</v>
      </c>
      <c r="B200" s="1" t="s">
        <v>944</v>
      </c>
      <c r="C200" s="1" t="s">
        <v>944</v>
      </c>
      <c r="D200" s="4">
        <v>61771</v>
      </c>
      <c r="E200" s="1" t="s">
        <v>305</v>
      </c>
      <c r="F200" s="1" t="s">
        <v>945</v>
      </c>
      <c r="G200" s="1" t="s">
        <v>299</v>
      </c>
      <c r="H200" s="3">
        <v>300</v>
      </c>
      <c r="I200" s="2">
        <v>30.594908</v>
      </c>
      <c r="J200" s="2">
        <v>-101.45302100000001</v>
      </c>
    </row>
    <row r="201" spans="1:10" x14ac:dyDescent="0.25">
      <c r="A201" s="1">
        <v>3453</v>
      </c>
      <c r="B201" s="1" t="s">
        <v>41</v>
      </c>
      <c r="C201" s="1" t="s">
        <v>42</v>
      </c>
      <c r="D201" s="4">
        <v>62026</v>
      </c>
      <c r="E201" s="1" t="s">
        <v>40</v>
      </c>
      <c r="F201" s="1" t="s">
        <v>40</v>
      </c>
      <c r="G201" s="1" t="s">
        <v>31</v>
      </c>
      <c r="H201" s="3">
        <v>852.2</v>
      </c>
      <c r="I201" s="2">
        <v>32.723100000000002</v>
      </c>
      <c r="J201" s="2">
        <v>-96.9358</v>
      </c>
    </row>
    <row r="202" spans="1:10" x14ac:dyDescent="0.25">
      <c r="A202" s="1">
        <v>62587</v>
      </c>
      <c r="B202" s="1" t="s">
        <v>957</v>
      </c>
      <c r="C202" s="1" t="s">
        <v>958</v>
      </c>
      <c r="D202" s="4">
        <v>62085</v>
      </c>
      <c r="E202" s="1" t="s">
        <v>446</v>
      </c>
      <c r="F202" s="1" t="s">
        <v>416</v>
      </c>
      <c r="G202" s="1" t="s">
        <v>299</v>
      </c>
      <c r="H202" s="3">
        <v>418.9</v>
      </c>
      <c r="I202" s="2">
        <v>32.255977999999999</v>
      </c>
      <c r="J202" s="2">
        <v>-100.32030899999999</v>
      </c>
    </row>
    <row r="204" spans="1:10" x14ac:dyDescent="0.25">
      <c r="D204" s="12">
        <f>COUNTA(_xlfn.UNIQUE(D2:D202))</f>
        <v>81</v>
      </c>
      <c r="E204" s="1" t="s">
        <v>977</v>
      </c>
      <c r="H204" s="3">
        <f>SUM(H2:H202)</f>
        <v>100839.39999999995</v>
      </c>
    </row>
    <row r="205" spans="1:10" x14ac:dyDescent="0.25">
      <c r="H205" s="11">
        <f>H204/'ERCOT-plant'!H413</f>
        <v>0.85275582827066487</v>
      </c>
      <c r="I205" s="2" t="s">
        <v>979</v>
      </c>
    </row>
    <row r="206" spans="1:10" x14ac:dyDescent="0.25">
      <c r="G206" s="1" t="str" cm="1">
        <f t="array" ref="G206:G214">_xlfn.UNIQUE(G2:G202)</f>
        <v>natural gas</v>
      </c>
    </row>
    <row r="207" spans="1:10" x14ac:dyDescent="0.25">
      <c r="G207" s="1" t="str">
        <v>biomass</v>
      </c>
    </row>
    <row r="208" spans="1:10" x14ac:dyDescent="0.25">
      <c r="G208" s="1" t="str">
        <v>batteries</v>
      </c>
    </row>
    <row r="209" spans="7:7" x14ac:dyDescent="0.25">
      <c r="G209" s="1" t="str">
        <v>other</v>
      </c>
    </row>
    <row r="210" spans="7:7" x14ac:dyDescent="0.25">
      <c r="G210" s="1" t="str">
        <v>hydroelectric</v>
      </c>
    </row>
    <row r="211" spans="7:7" x14ac:dyDescent="0.25">
      <c r="G211" s="1" t="str">
        <v>coal</v>
      </c>
    </row>
    <row r="212" spans="7:7" x14ac:dyDescent="0.25">
      <c r="G212" s="1" t="str">
        <v>wind</v>
      </c>
    </row>
    <row r="213" spans="7:7" x14ac:dyDescent="0.25">
      <c r="G213" s="1" t="str">
        <v>solar</v>
      </c>
    </row>
    <row r="214" spans="7:7" x14ac:dyDescent="0.25">
      <c r="G214" s="1" t="str">
        <v>nuclear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Sheet3</vt:lpstr>
      <vt:lpstr>Pivot_all</vt:lpstr>
      <vt:lpstr>ERCOT-plant</vt:lpstr>
      <vt:lpstr>Sheet1</vt:lpstr>
      <vt:lpstr>Modeled for &gt;100MW</vt:lpstr>
      <vt:lpstr>Modeled for &gt;200MW</vt:lpstr>
      <vt:lpstr>Modeled for &gt;300MW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洪豐偉</cp:lastModifiedBy>
  <dcterms:created xsi:type="dcterms:W3CDTF">2021-07-08T13:33:36Z</dcterms:created>
  <dcterms:modified xsi:type="dcterms:W3CDTF">2022-06-10T18:19:51Z</dcterms:modified>
</cp:coreProperties>
</file>