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lize\Documents\PhD\Ch3_Flow,form,function\SMS-SRH2D\0_Processing Files\"/>
    </mc:Choice>
  </mc:AlternateContent>
  <bookViews>
    <workbookView xWindow="6696" yWindow="960" windowWidth="13428" windowHeight="7188" tabRatio="731" firstSheet="7" activeTab="17"/>
  </bookViews>
  <sheets>
    <sheet name="S1" sheetId="2" r:id="rId1"/>
    <sheet name="S2" sheetId="1" r:id="rId2"/>
    <sheet name="S3_deep" sheetId="3" r:id="rId3"/>
    <sheet name="S3_shallow" sheetId="7" r:id="rId4"/>
    <sheet name="S4_wide" sheetId="4" r:id="rId5"/>
    <sheet name="S4_narrow" sheetId="8" r:id="rId6"/>
    <sheet name="S5_wide" sheetId="5" r:id="rId7"/>
    <sheet name="S5_narrow" sheetId="9" r:id="rId8"/>
    <sheet name="all" sheetId="6" r:id="rId9"/>
    <sheet name="T6_f" sheetId="14" r:id="rId10"/>
    <sheet name="T5a" sheetId="16" r:id="rId11"/>
    <sheet name="T5b" sheetId="17" r:id="rId12"/>
    <sheet name="T5C" sheetId="18" r:id="rId13"/>
    <sheet name="T5F" sheetId="19" r:id="rId14"/>
    <sheet name="Sheet2" sheetId="20" r:id="rId15"/>
    <sheet name="T5F_" sheetId="21" r:id="rId16"/>
    <sheet name="1102" sheetId="22" r:id="rId17"/>
    <sheet name="T6" sheetId="23" r:id="rId18"/>
  </sheets>
  <definedNames>
    <definedName name="_xlnm._FilterDatabase" localSheetId="16" hidden="1">'1102'!$A$1:$B$1</definedName>
    <definedName name="_xlnm._FilterDatabase" localSheetId="0" hidden="1">'S1'!$A$1:$B$1</definedName>
    <definedName name="_xlnm._FilterDatabase" localSheetId="1" hidden="1">'S2'!$A$1:$B$26</definedName>
    <definedName name="_xlnm._FilterDatabase" localSheetId="2" hidden="1">S3_deep!$K$1:$L$1</definedName>
    <definedName name="_xlnm._FilterDatabase" localSheetId="3" hidden="1">S3_shallow!$A$1:$B$1</definedName>
    <definedName name="_xlnm._FilterDatabase" localSheetId="5" hidden="1">S4_narrow!$A$1:$B$1</definedName>
    <definedName name="_xlnm._FilterDatabase" localSheetId="4" hidden="1">S4_wide!$J$1:$K$1</definedName>
    <definedName name="_xlnm._FilterDatabase" localSheetId="7" hidden="1">S5_narrow!$A$1:$B$1</definedName>
    <definedName name="_xlnm._FilterDatabase" localSheetId="14" hidden="1">Sheet2!$A$1:$B$1</definedName>
    <definedName name="_xlnm._FilterDatabase" localSheetId="10" hidden="1">T5a!$N$1:$O$1</definedName>
    <definedName name="_xlnm._FilterDatabase" localSheetId="11" hidden="1">T5b!$A$1:$B$1</definedName>
    <definedName name="_xlnm._FilterDatabase" localSheetId="12" hidden="1">T5C!$A$1:$B$1</definedName>
    <definedName name="_xlnm._FilterDatabase" localSheetId="13" hidden="1">T5F!$A$1:$B$1</definedName>
    <definedName name="_xlnm._FilterDatabase" localSheetId="15" hidden="1">T5F_!$A$1:$B$1</definedName>
    <definedName name="_xlnm._FilterDatabase" localSheetId="17" hidden="1">'T6'!$A$1:$B$1</definedName>
    <definedName name="_xlnm._FilterDatabase" localSheetId="9" hidden="1">T6_f!$A$1:$B$1</definedName>
  </definedNames>
  <calcPr calcId="162913"/>
</workbook>
</file>

<file path=xl/calcChain.xml><?xml version="1.0" encoding="utf-8"?>
<calcChain xmlns="http://schemas.openxmlformats.org/spreadsheetml/2006/main">
  <c r="S9" i="23" l="1"/>
  <c r="S8" i="23"/>
  <c r="S12" i="23" s="1"/>
  <c r="D3" i="23"/>
  <c r="C3" i="23"/>
  <c r="C4" i="23"/>
  <c r="S7" i="23"/>
  <c r="T7" i="23"/>
  <c r="N3" i="23"/>
  <c r="M3" i="23"/>
  <c r="C13" i="23" l="1"/>
  <c r="D13" i="23"/>
  <c r="L13" i="23"/>
  <c r="M13" i="23"/>
  <c r="C14" i="23"/>
  <c r="D14" i="23"/>
  <c r="L14" i="23"/>
  <c r="M14" i="23"/>
  <c r="C15" i="23"/>
  <c r="D15" i="23"/>
  <c r="L15" i="23"/>
  <c r="M15" i="23"/>
  <c r="C16" i="23"/>
  <c r="D16" i="23"/>
  <c r="L16" i="23"/>
  <c r="M16" i="23"/>
  <c r="C17" i="23"/>
  <c r="D17" i="23"/>
  <c r="L17" i="23"/>
  <c r="M17" i="23"/>
  <c r="C18" i="23"/>
  <c r="D18" i="23"/>
  <c r="L18" i="23"/>
  <c r="M18" i="23"/>
  <c r="C19" i="23"/>
  <c r="D19" i="23"/>
  <c r="L19" i="23"/>
  <c r="M19" i="23"/>
  <c r="C20" i="23"/>
  <c r="D20" i="23"/>
  <c r="L20" i="23"/>
  <c r="M20" i="23"/>
  <c r="C21" i="23"/>
  <c r="D21" i="23"/>
  <c r="L21" i="23"/>
  <c r="M21" i="23"/>
  <c r="C22" i="23"/>
  <c r="D22" i="23"/>
  <c r="L22" i="23"/>
  <c r="M22" i="23"/>
  <c r="C23" i="23"/>
  <c r="D23" i="23"/>
  <c r="L23" i="23"/>
  <c r="M23" i="23"/>
  <c r="M12" i="23"/>
  <c r="L12" i="23"/>
  <c r="D12" i="23"/>
  <c r="C12" i="23"/>
  <c r="M11" i="23"/>
  <c r="L11" i="23"/>
  <c r="D11" i="23"/>
  <c r="C11" i="23"/>
  <c r="M10" i="23"/>
  <c r="L10" i="23"/>
  <c r="D10" i="23"/>
  <c r="C10" i="23"/>
  <c r="M9" i="23"/>
  <c r="L9" i="23"/>
  <c r="D9" i="23"/>
  <c r="C9" i="23"/>
  <c r="M8" i="23"/>
  <c r="L8" i="23"/>
  <c r="D8" i="23"/>
  <c r="C8" i="23"/>
  <c r="M7" i="23"/>
  <c r="L7" i="23"/>
  <c r="D7" i="23"/>
  <c r="C7" i="23"/>
  <c r="Z6" i="23"/>
  <c r="Y6" i="23"/>
  <c r="X6" i="23"/>
  <c r="W6" i="23"/>
  <c r="V6" i="23"/>
  <c r="U6" i="23"/>
  <c r="T6" i="23"/>
  <c r="S6" i="23"/>
  <c r="M6" i="23"/>
  <c r="L6" i="23"/>
  <c r="D6" i="23"/>
  <c r="C6" i="23"/>
  <c r="M5" i="23"/>
  <c r="L5" i="23"/>
  <c r="D5" i="23"/>
  <c r="C5" i="23"/>
  <c r="M4" i="23"/>
  <c r="L4" i="23"/>
  <c r="D4" i="23"/>
  <c r="S4" i="23" a="1"/>
  <c r="S4" i="23" s="1"/>
  <c r="L3" i="23"/>
  <c r="C2" i="23"/>
  <c r="S1" i="23"/>
  <c r="W7" i="23" l="1"/>
  <c r="W1" i="23" s="1"/>
  <c r="Y7" i="23"/>
  <c r="Y1" i="23" s="1"/>
  <c r="X7" i="23"/>
  <c r="X1" i="23" s="1"/>
  <c r="T1" i="23"/>
  <c r="Z7" i="23"/>
  <c r="V7" i="23"/>
  <c r="U7" i="23"/>
  <c r="U1" i="23" s="1"/>
  <c r="C2" i="22"/>
  <c r="C13" i="22"/>
  <c r="D13" i="22"/>
  <c r="L13" i="22"/>
  <c r="M13" i="22"/>
  <c r="C14" i="22"/>
  <c r="D14" i="22"/>
  <c r="L14" i="22"/>
  <c r="M14" i="22"/>
  <c r="C15" i="22"/>
  <c r="D15" i="22"/>
  <c r="L15" i="22"/>
  <c r="M15" i="22"/>
  <c r="C16" i="22"/>
  <c r="D16" i="22"/>
  <c r="L16" i="22"/>
  <c r="M16" i="22"/>
  <c r="C17" i="22"/>
  <c r="D17" i="22"/>
  <c r="L17" i="22"/>
  <c r="M17" i="22"/>
  <c r="C18" i="22"/>
  <c r="D18" i="22"/>
  <c r="L18" i="22"/>
  <c r="M18" i="22"/>
  <c r="C19" i="22"/>
  <c r="D19" i="22"/>
  <c r="L19" i="22"/>
  <c r="M19" i="22"/>
  <c r="C20" i="22"/>
  <c r="D20" i="22"/>
  <c r="L20" i="22"/>
  <c r="M20" i="22"/>
  <c r="C21" i="22"/>
  <c r="D21" i="22"/>
  <c r="L21" i="22"/>
  <c r="M21" i="22"/>
  <c r="C22" i="22"/>
  <c r="D22" i="22"/>
  <c r="L22" i="22"/>
  <c r="M22" i="22"/>
  <c r="C23" i="22"/>
  <c r="D23" i="22"/>
  <c r="L23" i="22"/>
  <c r="M23" i="22"/>
  <c r="C24" i="22"/>
  <c r="D24" i="22"/>
  <c r="L24" i="22"/>
  <c r="M24" i="22"/>
  <c r="C25" i="22"/>
  <c r="D25" i="22"/>
  <c r="L25" i="22"/>
  <c r="M25" i="22"/>
  <c r="C26" i="22"/>
  <c r="D26" i="22"/>
  <c r="L26" i="22"/>
  <c r="M26" i="22"/>
  <c r="C27" i="22"/>
  <c r="D27" i="22"/>
  <c r="L27" i="22"/>
  <c r="M27" i="22"/>
  <c r="C28" i="22"/>
  <c r="D28" i="22"/>
  <c r="L28" i="22"/>
  <c r="M28" i="22"/>
  <c r="C29" i="22"/>
  <c r="D29" i="22"/>
  <c r="L29" i="22"/>
  <c r="M29" i="22"/>
  <c r="C30" i="22"/>
  <c r="D30" i="22"/>
  <c r="L30" i="22"/>
  <c r="M30" i="22"/>
  <c r="C31" i="22"/>
  <c r="D31" i="22"/>
  <c r="L31" i="22"/>
  <c r="M31" i="22"/>
  <c r="C32" i="22"/>
  <c r="D32" i="22"/>
  <c r="L32" i="22"/>
  <c r="M32" i="22"/>
  <c r="C33" i="22"/>
  <c r="D33" i="22"/>
  <c r="L33" i="22"/>
  <c r="M33" i="22"/>
  <c r="C34" i="22"/>
  <c r="D34" i="22"/>
  <c r="L34" i="22"/>
  <c r="M34" i="22"/>
  <c r="C35" i="22"/>
  <c r="D35" i="22"/>
  <c r="L35" i="22"/>
  <c r="M35" i="22"/>
  <c r="C36" i="22"/>
  <c r="D36" i="22"/>
  <c r="L36" i="22"/>
  <c r="M36" i="22"/>
  <c r="C37" i="22"/>
  <c r="D37" i="22"/>
  <c r="L37" i="22"/>
  <c r="M37" i="22"/>
  <c r="C38" i="22"/>
  <c r="D38" i="22"/>
  <c r="L38" i="22"/>
  <c r="M38" i="22"/>
  <c r="C39" i="22"/>
  <c r="D39" i="22"/>
  <c r="L39" i="22"/>
  <c r="M39" i="22"/>
  <c r="C40" i="22"/>
  <c r="D40" i="22"/>
  <c r="L40" i="22"/>
  <c r="M40" i="22"/>
  <c r="C41" i="22"/>
  <c r="D41" i="22"/>
  <c r="L41" i="22"/>
  <c r="M41" i="22"/>
  <c r="C42" i="22"/>
  <c r="D42" i="22"/>
  <c r="L42" i="22"/>
  <c r="M42" i="22"/>
  <c r="C43" i="22"/>
  <c r="D43" i="22"/>
  <c r="L43" i="22"/>
  <c r="M43" i="22"/>
  <c r="M12" i="22"/>
  <c r="L12" i="22"/>
  <c r="D12" i="22"/>
  <c r="C12" i="22"/>
  <c r="M11" i="22"/>
  <c r="L11" i="22"/>
  <c r="D11" i="22"/>
  <c r="C11" i="22"/>
  <c r="M10" i="22"/>
  <c r="L10" i="22"/>
  <c r="D10" i="22"/>
  <c r="C10" i="22"/>
  <c r="M9" i="22"/>
  <c r="L9" i="22"/>
  <c r="D9" i="22"/>
  <c r="C9" i="22"/>
  <c r="M8" i="22"/>
  <c r="L8" i="22"/>
  <c r="D8" i="22"/>
  <c r="C8" i="22"/>
  <c r="M7" i="22"/>
  <c r="L7" i="22"/>
  <c r="D7" i="22"/>
  <c r="C7" i="22"/>
  <c r="Z6" i="22"/>
  <c r="Y6" i="22"/>
  <c r="X6" i="22"/>
  <c r="W6" i="22"/>
  <c r="V6" i="22"/>
  <c r="U6" i="22"/>
  <c r="T6" i="22"/>
  <c r="S6" i="22"/>
  <c r="S7" i="22" s="1"/>
  <c r="T7" i="22" s="1"/>
  <c r="T1" i="22" s="1"/>
  <c r="M6" i="22"/>
  <c r="L6" i="22"/>
  <c r="D6" i="22"/>
  <c r="C6" i="22"/>
  <c r="M5" i="22"/>
  <c r="L5" i="22"/>
  <c r="D5" i="22"/>
  <c r="C5" i="22"/>
  <c r="M4" i="22"/>
  <c r="L4" i="22"/>
  <c r="D4" i="22"/>
  <c r="C4" i="22"/>
  <c r="M3" i="22"/>
  <c r="L3" i="22"/>
  <c r="D3" i="22"/>
  <c r="C3" i="22"/>
  <c r="Y5" i="23" l="1"/>
  <c r="U5" i="23"/>
  <c r="X5" i="23"/>
  <c r="J20" i="23"/>
  <c r="J19" i="23"/>
  <c r="J13" i="23"/>
  <c r="J18" i="23"/>
  <c r="J17" i="23"/>
  <c r="J21" i="23"/>
  <c r="J16" i="23"/>
  <c r="J22" i="23"/>
  <c r="J15" i="23"/>
  <c r="J23" i="23"/>
  <c r="J14" i="23"/>
  <c r="F16" i="23"/>
  <c r="P18" i="23"/>
  <c r="F15" i="23"/>
  <c r="P17" i="23"/>
  <c r="F23" i="23"/>
  <c r="P20" i="23"/>
  <c r="P19" i="23"/>
  <c r="F14" i="23"/>
  <c r="P16" i="23"/>
  <c r="F22" i="23"/>
  <c r="F13" i="23"/>
  <c r="P15" i="23"/>
  <c r="F21" i="23"/>
  <c r="P23" i="23"/>
  <c r="P22" i="23"/>
  <c r="F18" i="23"/>
  <c r="F17" i="23"/>
  <c r="P14" i="23"/>
  <c r="F20" i="23"/>
  <c r="P13" i="23"/>
  <c r="F19" i="23"/>
  <c r="P21" i="23"/>
  <c r="N16" i="23"/>
  <c r="I19" i="23"/>
  <c r="N17" i="23"/>
  <c r="N15" i="23"/>
  <c r="I18" i="23"/>
  <c r="N23" i="23"/>
  <c r="N20" i="23"/>
  <c r="N14" i="23"/>
  <c r="I17" i="23"/>
  <c r="N22" i="23"/>
  <c r="N13" i="23"/>
  <c r="I16" i="23"/>
  <c r="N21" i="23"/>
  <c r="I20" i="23"/>
  <c r="I15" i="23"/>
  <c r="I23" i="23"/>
  <c r="I14" i="23"/>
  <c r="N19" i="23"/>
  <c r="I22" i="23"/>
  <c r="I13" i="23"/>
  <c r="N18" i="23"/>
  <c r="I21" i="23"/>
  <c r="J11" i="23"/>
  <c r="J7" i="23"/>
  <c r="Y4" i="23" a="1"/>
  <c r="Y4" i="23" s="1"/>
  <c r="J4" i="23"/>
  <c r="J10" i="23"/>
  <c r="J12" i="23"/>
  <c r="J8" i="23"/>
  <c r="J5" i="23"/>
  <c r="J9" i="23"/>
  <c r="J6" i="23"/>
  <c r="J3" i="23"/>
  <c r="Z1" i="23"/>
  <c r="Z5" i="23"/>
  <c r="F11" i="23"/>
  <c r="P9" i="23"/>
  <c r="F7" i="23"/>
  <c r="U4" i="23" a="1"/>
  <c r="U4" i="23" s="1"/>
  <c r="F4" i="23"/>
  <c r="F9" i="23"/>
  <c r="P7" i="23"/>
  <c r="P4" i="23"/>
  <c r="F10" i="23"/>
  <c r="F12" i="23"/>
  <c r="P10" i="23"/>
  <c r="F8" i="23"/>
  <c r="P6" i="23"/>
  <c r="F5" i="23"/>
  <c r="P3" i="23"/>
  <c r="P11" i="23"/>
  <c r="P12" i="23"/>
  <c r="P8" i="23"/>
  <c r="F3" i="23"/>
  <c r="F6" i="23"/>
  <c r="P5" i="23"/>
  <c r="W5" i="23"/>
  <c r="N11" i="23"/>
  <c r="I10" i="23"/>
  <c r="N7" i="23"/>
  <c r="I6" i="23"/>
  <c r="N4" i="23"/>
  <c r="I3" i="23"/>
  <c r="I12" i="23"/>
  <c r="N9" i="23"/>
  <c r="I8" i="23"/>
  <c r="X4" i="23" a="1"/>
  <c r="X4" i="23" s="1"/>
  <c r="N10" i="23"/>
  <c r="I9" i="23"/>
  <c r="N12" i="23"/>
  <c r="I11" i="23"/>
  <c r="N8" i="23"/>
  <c r="I7" i="23"/>
  <c r="N5" i="23"/>
  <c r="I4" i="23"/>
  <c r="I5" i="23"/>
  <c r="X8" i="23" a="1"/>
  <c r="X8" i="23" s="1"/>
  <c r="N6" i="23"/>
  <c r="T5" i="23"/>
  <c r="V1" i="23"/>
  <c r="V5" i="23"/>
  <c r="S8" i="22" a="1"/>
  <c r="S8" i="22" s="1"/>
  <c r="S4" i="22" a="1"/>
  <c r="S4" i="22" s="1"/>
  <c r="T5" i="22"/>
  <c r="U5" i="22"/>
  <c r="W7" i="22"/>
  <c r="W1" i="22" s="1"/>
  <c r="U7" i="22"/>
  <c r="U1" i="22" s="1"/>
  <c r="Z7" i="22"/>
  <c r="V7" i="22"/>
  <c r="Y7" i="22"/>
  <c r="Y1" i="22" s="1"/>
  <c r="W5" i="22"/>
  <c r="X7" i="22"/>
  <c r="X1" i="22" s="1"/>
  <c r="S1" i="22"/>
  <c r="C13" i="21"/>
  <c r="D13" i="21"/>
  <c r="L13" i="21"/>
  <c r="M13" i="21"/>
  <c r="C14" i="21"/>
  <c r="D14" i="21"/>
  <c r="L14" i="21"/>
  <c r="M14" i="21"/>
  <c r="C15" i="21"/>
  <c r="D15" i="21"/>
  <c r="L15" i="21"/>
  <c r="M15" i="21"/>
  <c r="C16" i="21"/>
  <c r="D16" i="21"/>
  <c r="L16" i="21"/>
  <c r="M16" i="21"/>
  <c r="C17" i="21"/>
  <c r="D17" i="21"/>
  <c r="L17" i="21"/>
  <c r="M17" i="21"/>
  <c r="C18" i="21"/>
  <c r="D18" i="21"/>
  <c r="L18" i="21"/>
  <c r="M18" i="21"/>
  <c r="C19" i="21"/>
  <c r="D19" i="21"/>
  <c r="L19" i="21"/>
  <c r="M19" i="21"/>
  <c r="C20" i="21"/>
  <c r="D20" i="21"/>
  <c r="L20" i="21"/>
  <c r="M20" i="21"/>
  <c r="C21" i="21"/>
  <c r="D21" i="21"/>
  <c r="L21" i="21"/>
  <c r="M21" i="21"/>
  <c r="C22" i="21"/>
  <c r="D22" i="21"/>
  <c r="L22" i="21"/>
  <c r="M22" i="21"/>
  <c r="C23" i="21"/>
  <c r="D23" i="21"/>
  <c r="L23" i="21"/>
  <c r="M23" i="21"/>
  <c r="C24" i="21"/>
  <c r="D24" i="21"/>
  <c r="L24" i="21"/>
  <c r="M24" i="21"/>
  <c r="C25" i="21"/>
  <c r="D25" i="21"/>
  <c r="L25" i="21"/>
  <c r="M25" i="21"/>
  <c r="C26" i="21"/>
  <c r="D26" i="21"/>
  <c r="L26" i="21"/>
  <c r="M26" i="21"/>
  <c r="C27" i="21"/>
  <c r="D27" i="21"/>
  <c r="L27" i="21"/>
  <c r="M27" i="21"/>
  <c r="C28" i="21"/>
  <c r="D28" i="21"/>
  <c r="L28" i="21"/>
  <c r="M28" i="21"/>
  <c r="C29" i="21"/>
  <c r="D29" i="21"/>
  <c r="L29" i="21"/>
  <c r="M29" i="21"/>
  <c r="C30" i="21"/>
  <c r="D30" i="21"/>
  <c r="L30" i="21"/>
  <c r="M30" i="21"/>
  <c r="C31" i="21"/>
  <c r="D31" i="21"/>
  <c r="L31" i="21"/>
  <c r="M31" i="21"/>
  <c r="C32" i="21"/>
  <c r="D32" i="21"/>
  <c r="L32" i="21"/>
  <c r="M32" i="21"/>
  <c r="C33" i="21"/>
  <c r="D33" i="21"/>
  <c r="L33" i="21"/>
  <c r="M33" i="21"/>
  <c r="M12" i="21"/>
  <c r="L12" i="21"/>
  <c r="D12" i="21"/>
  <c r="C12" i="21"/>
  <c r="M11" i="21"/>
  <c r="L11" i="21"/>
  <c r="D11" i="21"/>
  <c r="C11" i="21"/>
  <c r="M10" i="21"/>
  <c r="L10" i="21"/>
  <c r="D10" i="21"/>
  <c r="C10" i="21"/>
  <c r="M9" i="21"/>
  <c r="L9" i="21"/>
  <c r="D9" i="21"/>
  <c r="C9" i="21"/>
  <c r="M8" i="21"/>
  <c r="L8" i="21"/>
  <c r="D8" i="21"/>
  <c r="C8" i="21"/>
  <c r="M7" i="21"/>
  <c r="L7" i="21"/>
  <c r="D7" i="21"/>
  <c r="C7" i="21"/>
  <c r="Z6" i="21"/>
  <c r="Y6" i="21"/>
  <c r="X6" i="21"/>
  <c r="W6" i="21"/>
  <c r="V6" i="21"/>
  <c r="U6" i="21"/>
  <c r="T6" i="21"/>
  <c r="S6" i="21"/>
  <c r="S7" i="21" s="1"/>
  <c r="M6" i="21"/>
  <c r="L6" i="21"/>
  <c r="D6" i="21"/>
  <c r="C6" i="21"/>
  <c r="M5" i="21"/>
  <c r="L5" i="21"/>
  <c r="D5" i="21"/>
  <c r="C5" i="21"/>
  <c r="M4" i="21"/>
  <c r="L4" i="21"/>
  <c r="D4" i="21"/>
  <c r="C4" i="21"/>
  <c r="M3" i="21"/>
  <c r="L3" i="21"/>
  <c r="D3" i="21"/>
  <c r="C3" i="21"/>
  <c r="C2" i="21"/>
  <c r="U8" i="23" l="1" a="1"/>
  <c r="U8" i="23" s="1"/>
  <c r="U12" i="23" s="1"/>
  <c r="U9" i="23" s="1"/>
  <c r="X7" i="21"/>
  <c r="X1" i="21" s="1"/>
  <c r="S1" i="21"/>
  <c r="Z7" i="21"/>
  <c r="Z1" i="21" s="1"/>
  <c r="V7" i="21"/>
  <c r="V1" i="21" s="1"/>
  <c r="U7" i="21"/>
  <c r="U1" i="21" s="1"/>
  <c r="Y7" i="21"/>
  <c r="Y1" i="21" s="1"/>
  <c r="Z5" i="21"/>
  <c r="P14" i="22"/>
  <c r="F20" i="22"/>
  <c r="P22" i="22"/>
  <c r="F28" i="22"/>
  <c r="P30" i="22"/>
  <c r="F36" i="22"/>
  <c r="P38" i="22"/>
  <c r="P39" i="22"/>
  <c r="P13" i="22"/>
  <c r="F19" i="22"/>
  <c r="P21" i="22"/>
  <c r="F27" i="22"/>
  <c r="P29" i="22"/>
  <c r="F35" i="22"/>
  <c r="P37" i="22"/>
  <c r="F43" i="22"/>
  <c r="F18" i="22"/>
  <c r="P20" i="22"/>
  <c r="F26" i="22"/>
  <c r="P28" i="22"/>
  <c r="F34" i="22"/>
  <c r="P36" i="22"/>
  <c r="F42" i="22"/>
  <c r="F17" i="22"/>
  <c r="P19" i="22"/>
  <c r="F25" i="22"/>
  <c r="P27" i="22"/>
  <c r="F33" i="22"/>
  <c r="P35" i="22"/>
  <c r="F41" i="22"/>
  <c r="P43" i="22"/>
  <c r="F37" i="22"/>
  <c r="F16" i="22"/>
  <c r="P18" i="22"/>
  <c r="F24" i="22"/>
  <c r="P26" i="22"/>
  <c r="F32" i="22"/>
  <c r="P34" i="22"/>
  <c r="F40" i="22"/>
  <c r="P42" i="22"/>
  <c r="F15" i="22"/>
  <c r="P17" i="22"/>
  <c r="F23" i="22"/>
  <c r="P25" i="22"/>
  <c r="F31" i="22"/>
  <c r="P33" i="22"/>
  <c r="F39" i="22"/>
  <c r="P41" i="22"/>
  <c r="F29" i="22"/>
  <c r="F14" i="22"/>
  <c r="P16" i="22"/>
  <c r="F22" i="22"/>
  <c r="P24" i="22"/>
  <c r="F30" i="22"/>
  <c r="P32" i="22"/>
  <c r="F38" i="22"/>
  <c r="P40" i="22"/>
  <c r="F13" i="22"/>
  <c r="P15" i="22"/>
  <c r="F21" i="22"/>
  <c r="P23" i="22"/>
  <c r="P31" i="22"/>
  <c r="V5" i="21"/>
  <c r="S12" i="22"/>
  <c r="S9" i="22" s="1"/>
  <c r="Q15" i="22"/>
  <c r="E19" i="22"/>
  <c r="Q23" i="22"/>
  <c r="E27" i="22"/>
  <c r="Q31" i="22"/>
  <c r="E35" i="22"/>
  <c r="Q39" i="22"/>
  <c r="E43" i="22"/>
  <c r="Q14" i="22"/>
  <c r="E18" i="22"/>
  <c r="Q22" i="22"/>
  <c r="E26" i="22"/>
  <c r="Q30" i="22"/>
  <c r="E34" i="22"/>
  <c r="Q38" i="22"/>
  <c r="E42" i="22"/>
  <c r="E28" i="22"/>
  <c r="Q13" i="22"/>
  <c r="E17" i="22"/>
  <c r="Q21" i="22"/>
  <c r="E25" i="22"/>
  <c r="Q29" i="22"/>
  <c r="E33" i="22"/>
  <c r="Q37" i="22"/>
  <c r="E41" i="22"/>
  <c r="Q40" i="22"/>
  <c r="E16" i="22"/>
  <c r="Q20" i="22"/>
  <c r="E24" i="22"/>
  <c r="Q28" i="22"/>
  <c r="E32" i="22"/>
  <c r="Q36" i="22"/>
  <c r="E40" i="22"/>
  <c r="E15" i="22"/>
  <c r="Q19" i="22"/>
  <c r="E23" i="22"/>
  <c r="Q27" i="22"/>
  <c r="E31" i="22"/>
  <c r="Q35" i="22"/>
  <c r="E39" i="22"/>
  <c r="Q43" i="22"/>
  <c r="E14" i="22"/>
  <c r="Q18" i="22"/>
  <c r="E22" i="22"/>
  <c r="Q26" i="22"/>
  <c r="E30" i="22"/>
  <c r="Q34" i="22"/>
  <c r="E38" i="22"/>
  <c r="Q42" i="22"/>
  <c r="E36" i="22"/>
  <c r="E13" i="22"/>
  <c r="Q17" i="22"/>
  <c r="E21" i="22"/>
  <c r="Q25" i="22"/>
  <c r="E29" i="22"/>
  <c r="Q33" i="22"/>
  <c r="E37" i="22"/>
  <c r="Q41" i="22"/>
  <c r="Q16" i="22"/>
  <c r="E20" i="22"/>
  <c r="Q24" i="22"/>
  <c r="Q32" i="22"/>
  <c r="H14" i="22"/>
  <c r="H22" i="22"/>
  <c r="H30" i="22"/>
  <c r="H38" i="22"/>
  <c r="H13" i="22"/>
  <c r="H21" i="22"/>
  <c r="H29" i="22"/>
  <c r="H37" i="22"/>
  <c r="H20" i="22"/>
  <c r="H28" i="22"/>
  <c r="H36" i="22"/>
  <c r="H19" i="22"/>
  <c r="H27" i="22"/>
  <c r="H35" i="22"/>
  <c r="H43" i="22"/>
  <c r="H18" i="22"/>
  <c r="H26" i="22"/>
  <c r="H34" i="22"/>
  <c r="H42" i="22"/>
  <c r="H17" i="22"/>
  <c r="H25" i="22"/>
  <c r="H33" i="22"/>
  <c r="H41" i="22"/>
  <c r="H16" i="22"/>
  <c r="H24" i="22"/>
  <c r="H32" i="22"/>
  <c r="H40" i="22"/>
  <c r="H15" i="22"/>
  <c r="H23" i="22"/>
  <c r="H31" i="22"/>
  <c r="H39" i="22"/>
  <c r="X5" i="21"/>
  <c r="G17" i="23"/>
  <c r="G16" i="23"/>
  <c r="G18" i="23"/>
  <c r="G15" i="23"/>
  <c r="G23" i="23"/>
  <c r="G21" i="23"/>
  <c r="G19" i="23"/>
  <c r="G14" i="23"/>
  <c r="G22" i="23"/>
  <c r="G13" i="23"/>
  <c r="G20" i="23"/>
  <c r="K13" i="23"/>
  <c r="O17" i="23"/>
  <c r="K21" i="23"/>
  <c r="K22" i="23"/>
  <c r="O16" i="23"/>
  <c r="K20" i="23"/>
  <c r="O15" i="23"/>
  <c r="K19" i="23"/>
  <c r="O23" i="23"/>
  <c r="K15" i="23"/>
  <c r="K23" i="23"/>
  <c r="O14" i="23"/>
  <c r="K18" i="23"/>
  <c r="O22" i="23"/>
  <c r="K14" i="23"/>
  <c r="O18" i="23"/>
  <c r="O13" i="23"/>
  <c r="K17" i="23"/>
  <c r="O21" i="23"/>
  <c r="K16" i="23"/>
  <c r="O20" i="23"/>
  <c r="O19" i="23"/>
  <c r="Y5" i="21"/>
  <c r="H18" i="23"/>
  <c r="H19" i="23"/>
  <c r="H17" i="23"/>
  <c r="H22" i="23"/>
  <c r="H16" i="23"/>
  <c r="H15" i="23"/>
  <c r="H23" i="23"/>
  <c r="H20" i="23"/>
  <c r="H14" i="23"/>
  <c r="H13" i="23"/>
  <c r="H21" i="23"/>
  <c r="E15" i="23"/>
  <c r="Q19" i="23"/>
  <c r="E23" i="23"/>
  <c r="E14" i="23"/>
  <c r="Q18" i="23"/>
  <c r="E22" i="23"/>
  <c r="Q20" i="23"/>
  <c r="E13" i="23"/>
  <c r="Q17" i="23"/>
  <c r="E21" i="23"/>
  <c r="Q23" i="23"/>
  <c r="Q21" i="23"/>
  <c r="Q16" i="23"/>
  <c r="E20" i="23"/>
  <c r="E16" i="23"/>
  <c r="Q15" i="23"/>
  <c r="E19" i="23"/>
  <c r="Q14" i="23"/>
  <c r="E18" i="23"/>
  <c r="Q22" i="23"/>
  <c r="Q13" i="23"/>
  <c r="E17" i="23"/>
  <c r="Y5" i="22"/>
  <c r="Y8" i="23" a="1"/>
  <c r="Y8" i="23" s="1"/>
  <c r="Y12" i="23" s="1"/>
  <c r="Y9" i="23" s="1"/>
  <c r="G12" i="23"/>
  <c r="G8" i="23"/>
  <c r="G5" i="23"/>
  <c r="V4" i="23" a="1"/>
  <c r="V4" i="23" s="1"/>
  <c r="G9" i="23"/>
  <c r="G10" i="23"/>
  <c r="G6" i="23"/>
  <c r="G3" i="23"/>
  <c r="G11" i="23"/>
  <c r="G7" i="23"/>
  <c r="G4" i="23"/>
  <c r="X12" i="23"/>
  <c r="X9" i="23" s="1"/>
  <c r="H9" i="23"/>
  <c r="W4" i="23" a="1"/>
  <c r="W4" i="23" s="1"/>
  <c r="H11" i="23"/>
  <c r="H7" i="23"/>
  <c r="H4" i="23"/>
  <c r="H10" i="23"/>
  <c r="H6" i="23"/>
  <c r="H3" i="23"/>
  <c r="H12" i="23"/>
  <c r="H8" i="23"/>
  <c r="H5" i="23"/>
  <c r="Q10" i="23"/>
  <c r="E10" i="23"/>
  <c r="Q6" i="23"/>
  <c r="E6" i="23"/>
  <c r="Q3" i="23"/>
  <c r="E3" i="23"/>
  <c r="Q8" i="23"/>
  <c r="Q5" i="23"/>
  <c r="E5" i="23"/>
  <c r="Q9" i="23"/>
  <c r="Q11" i="23"/>
  <c r="E11" i="23"/>
  <c r="Q7" i="23"/>
  <c r="E7" i="23"/>
  <c r="Q4" i="23"/>
  <c r="E4" i="23"/>
  <c r="Q12" i="23"/>
  <c r="E12" i="23"/>
  <c r="E8" i="23"/>
  <c r="T4" i="23" a="1"/>
  <c r="T4" i="23" s="1"/>
  <c r="E9" i="23"/>
  <c r="O12" i="23"/>
  <c r="K12" i="23"/>
  <c r="O8" i="23"/>
  <c r="K8" i="23"/>
  <c r="O5" i="23"/>
  <c r="K5" i="23"/>
  <c r="K7" i="23"/>
  <c r="O9" i="23"/>
  <c r="K9" i="23"/>
  <c r="O10" i="23"/>
  <c r="K10" i="23"/>
  <c r="O6" i="23"/>
  <c r="K6" i="23"/>
  <c r="Z4" i="23" a="1"/>
  <c r="Z4" i="23" s="1"/>
  <c r="O3" i="23"/>
  <c r="K3" i="23"/>
  <c r="O11" i="23"/>
  <c r="K11" i="23"/>
  <c r="O7" i="23"/>
  <c r="K4" i="23"/>
  <c r="O4" i="23"/>
  <c r="Z1" i="22"/>
  <c r="Z5" i="22"/>
  <c r="F11" i="22"/>
  <c r="P9" i="22"/>
  <c r="F7" i="22"/>
  <c r="U4" i="22" a="1"/>
  <c r="U4" i="22" s="1"/>
  <c r="F4" i="22"/>
  <c r="P6" i="22"/>
  <c r="F5" i="22"/>
  <c r="P3" i="22"/>
  <c r="F12" i="22"/>
  <c r="P10" i="22"/>
  <c r="F8" i="22"/>
  <c r="P11" i="22"/>
  <c r="F9" i="22"/>
  <c r="P7" i="22"/>
  <c r="P4" i="22"/>
  <c r="F3" i="22"/>
  <c r="P12" i="22"/>
  <c r="F10" i="22"/>
  <c r="P8" i="22"/>
  <c r="P5" i="22"/>
  <c r="F6" i="22"/>
  <c r="H9" i="22"/>
  <c r="W4" i="22" a="1"/>
  <c r="W4" i="22" s="1"/>
  <c r="H3" i="22"/>
  <c r="H10" i="22"/>
  <c r="H6" i="22"/>
  <c r="H11" i="22"/>
  <c r="H7" i="22"/>
  <c r="H12" i="22"/>
  <c r="H4" i="22"/>
  <c r="H8" i="22"/>
  <c r="H5" i="22"/>
  <c r="X5" i="22"/>
  <c r="Q10" i="22"/>
  <c r="E10" i="22"/>
  <c r="Q6" i="22"/>
  <c r="E6" i="22"/>
  <c r="Q3" i="22"/>
  <c r="E3" i="22"/>
  <c r="Q4" i="22"/>
  <c r="E4" i="22"/>
  <c r="Q12" i="22"/>
  <c r="E12" i="22"/>
  <c r="Q8" i="22"/>
  <c r="E8" i="22"/>
  <c r="Q11" i="22"/>
  <c r="E11" i="22"/>
  <c r="Q7" i="22"/>
  <c r="E7" i="22"/>
  <c r="Q5" i="22"/>
  <c r="E5" i="22"/>
  <c r="T4" i="22" a="1"/>
  <c r="T4" i="22" s="1"/>
  <c r="Q9" i="22"/>
  <c r="E9" i="22"/>
  <c r="V1" i="22"/>
  <c r="V5" i="22"/>
  <c r="J11" i="22"/>
  <c r="J7" i="22"/>
  <c r="Y4" i="22" a="1"/>
  <c r="Y4" i="22" s="1"/>
  <c r="J4" i="22"/>
  <c r="J5" i="22"/>
  <c r="J9" i="22"/>
  <c r="J12" i="22"/>
  <c r="J8" i="22"/>
  <c r="J3" i="22"/>
  <c r="J6" i="22"/>
  <c r="J10" i="22"/>
  <c r="S8" i="21" a="1"/>
  <c r="S8" i="21" s="1"/>
  <c r="S12" i="21" s="1"/>
  <c r="S9" i="21" s="1"/>
  <c r="S4" i="21" a="1"/>
  <c r="S4" i="21" s="1"/>
  <c r="I12" i="21"/>
  <c r="N9" i="21"/>
  <c r="I8" i="21"/>
  <c r="N10" i="21"/>
  <c r="I9" i="21"/>
  <c r="N6" i="21"/>
  <c r="N3" i="21"/>
  <c r="N7" i="21"/>
  <c r="I6" i="21"/>
  <c r="N4" i="21"/>
  <c r="I3" i="21"/>
  <c r="N8" i="21"/>
  <c r="I7" i="21"/>
  <c r="N5" i="21"/>
  <c r="N11" i="21"/>
  <c r="I10" i="21"/>
  <c r="N12" i="21"/>
  <c r="I11" i="21"/>
  <c r="X4" i="21" a="1"/>
  <c r="X4" i="21" s="1"/>
  <c r="J6" i="21"/>
  <c r="J3" i="21"/>
  <c r="J8" i="21"/>
  <c r="J12" i="21"/>
  <c r="G10" i="21"/>
  <c r="G11" i="21"/>
  <c r="G7" i="21"/>
  <c r="G4" i="21"/>
  <c r="G8" i="21"/>
  <c r="G5" i="21"/>
  <c r="G12" i="21"/>
  <c r="G9" i="21"/>
  <c r="O10" i="21"/>
  <c r="K10" i="21"/>
  <c r="O11" i="21"/>
  <c r="K11" i="21"/>
  <c r="O7" i="21"/>
  <c r="O4" i="21"/>
  <c r="K4" i="21"/>
  <c r="O8" i="21"/>
  <c r="K8" i="21"/>
  <c r="O5" i="21"/>
  <c r="K5" i="21"/>
  <c r="O12" i="21"/>
  <c r="O9" i="21"/>
  <c r="K9" i="21"/>
  <c r="V4" i="21" a="1"/>
  <c r="V4" i="21" s="1"/>
  <c r="Z4" i="21" a="1"/>
  <c r="Z4" i="21" s="1"/>
  <c r="I5" i="21"/>
  <c r="W7" i="21"/>
  <c r="T7" i="21"/>
  <c r="S6" i="20"/>
  <c r="S4" i="20" a="1"/>
  <c r="S4" i="20" s="1"/>
  <c r="C13" i="20"/>
  <c r="D13" i="20"/>
  <c r="M13" i="20"/>
  <c r="C14" i="20"/>
  <c r="D14" i="20"/>
  <c r="M14" i="20"/>
  <c r="C15" i="20"/>
  <c r="D15" i="20"/>
  <c r="M15" i="20"/>
  <c r="C16" i="20"/>
  <c r="D16" i="20"/>
  <c r="M16" i="20"/>
  <c r="C17" i="20"/>
  <c r="D17" i="20"/>
  <c r="M17" i="20"/>
  <c r="C18" i="20"/>
  <c r="D18" i="20"/>
  <c r="M18" i="20"/>
  <c r="C19" i="20"/>
  <c r="D19" i="20"/>
  <c r="M19" i="20"/>
  <c r="C20" i="20"/>
  <c r="D20" i="20"/>
  <c r="M20" i="20"/>
  <c r="C21" i="20"/>
  <c r="D21" i="20"/>
  <c r="M21" i="20"/>
  <c r="C22" i="20"/>
  <c r="D22" i="20"/>
  <c r="M22" i="20"/>
  <c r="C23" i="20"/>
  <c r="D23" i="20"/>
  <c r="M23" i="20"/>
  <c r="C24" i="20"/>
  <c r="D24" i="20"/>
  <c r="M24" i="20"/>
  <c r="C25" i="20"/>
  <c r="D25" i="20"/>
  <c r="M25" i="20"/>
  <c r="C26" i="20"/>
  <c r="D26" i="20"/>
  <c r="M26" i="20"/>
  <c r="C27" i="20"/>
  <c r="D27" i="20"/>
  <c r="M27" i="20"/>
  <c r="C28" i="20"/>
  <c r="D28" i="20"/>
  <c r="M28" i="20"/>
  <c r="C29" i="20"/>
  <c r="D29" i="20"/>
  <c r="M29" i="20"/>
  <c r="C30" i="20"/>
  <c r="D30" i="20"/>
  <c r="M30" i="20"/>
  <c r="C31" i="20"/>
  <c r="D31" i="20"/>
  <c r="M31" i="20"/>
  <c r="M12" i="20"/>
  <c r="D12" i="20"/>
  <c r="C12" i="20"/>
  <c r="M11" i="20"/>
  <c r="D11" i="20"/>
  <c r="C11" i="20"/>
  <c r="M10" i="20"/>
  <c r="D10" i="20"/>
  <c r="C10" i="20"/>
  <c r="M9" i="20"/>
  <c r="D9" i="20"/>
  <c r="C9" i="20"/>
  <c r="M8" i="20"/>
  <c r="D8" i="20"/>
  <c r="C8" i="20"/>
  <c r="M7" i="20"/>
  <c r="D7" i="20"/>
  <c r="C7" i="20"/>
  <c r="AA6" i="20"/>
  <c r="Z6" i="20"/>
  <c r="Y6" i="20"/>
  <c r="X6" i="20"/>
  <c r="W6" i="20"/>
  <c r="V6" i="20"/>
  <c r="U6" i="20"/>
  <c r="T6" i="20"/>
  <c r="S7" i="20"/>
  <c r="V7" i="20" s="1"/>
  <c r="M6" i="20"/>
  <c r="D6" i="20"/>
  <c r="C6" i="20"/>
  <c r="M5" i="20"/>
  <c r="D5" i="20"/>
  <c r="C5" i="20"/>
  <c r="M4" i="20"/>
  <c r="D4" i="20"/>
  <c r="C4" i="20"/>
  <c r="M3" i="20"/>
  <c r="D3" i="20"/>
  <c r="C3" i="20"/>
  <c r="C2" i="20"/>
  <c r="AA6" i="19"/>
  <c r="J13" i="21" l="1"/>
  <c r="J21" i="21"/>
  <c r="J29" i="21"/>
  <c r="J28" i="21"/>
  <c r="J20" i="21"/>
  <c r="J15" i="21"/>
  <c r="J19" i="21"/>
  <c r="J27" i="21"/>
  <c r="J25" i="21"/>
  <c r="J18" i="21"/>
  <c r="J26" i="21"/>
  <c r="J17" i="21"/>
  <c r="J31" i="21"/>
  <c r="J33" i="21"/>
  <c r="J32" i="21"/>
  <c r="J23" i="21"/>
  <c r="J16" i="21"/>
  <c r="J24" i="21"/>
  <c r="J14" i="21"/>
  <c r="J22" i="21"/>
  <c r="J30" i="21"/>
  <c r="K14" i="21"/>
  <c r="O18" i="21"/>
  <c r="K22" i="21"/>
  <c r="O26" i="21"/>
  <c r="K30" i="21"/>
  <c r="K29" i="21"/>
  <c r="O6" i="21"/>
  <c r="K24" i="21"/>
  <c r="O28" i="21"/>
  <c r="K13" i="21"/>
  <c r="Z8" i="21" s="1" a="1"/>
  <c r="Z8" i="21" s="1"/>
  <c r="Z12" i="21" s="1"/>
  <c r="Z9" i="21" s="1"/>
  <c r="O17" i="21"/>
  <c r="O25" i="21"/>
  <c r="K3" i="21"/>
  <c r="O16" i="21"/>
  <c r="K20" i="21"/>
  <c r="O24" i="21"/>
  <c r="K28" i="21"/>
  <c r="O32" i="21"/>
  <c r="K33" i="21"/>
  <c r="O15" i="21"/>
  <c r="K19" i="21"/>
  <c r="O23" i="21"/>
  <c r="K27" i="21"/>
  <c r="O31" i="21"/>
  <c r="O3" i="21"/>
  <c r="K18" i="21"/>
  <c r="O20" i="21"/>
  <c r="O14" i="21"/>
  <c r="O22" i="21"/>
  <c r="K26" i="21"/>
  <c r="O30" i="21"/>
  <c r="K6" i="21"/>
  <c r="K16" i="21"/>
  <c r="K32" i="21"/>
  <c r="O13" i="21"/>
  <c r="K17" i="21"/>
  <c r="O21" i="21"/>
  <c r="K25" i="21"/>
  <c r="O29" i="21"/>
  <c r="K15" i="21"/>
  <c r="O19" i="21"/>
  <c r="K23" i="21"/>
  <c r="O27" i="21"/>
  <c r="K31" i="21"/>
  <c r="K21" i="21"/>
  <c r="O33" i="21"/>
  <c r="K12" i="21"/>
  <c r="K7" i="21"/>
  <c r="J11" i="21"/>
  <c r="J10" i="21"/>
  <c r="G18" i="21"/>
  <c r="G26" i="21"/>
  <c r="G25" i="21"/>
  <c r="G33" i="21"/>
  <c r="G17" i="21"/>
  <c r="G16" i="21"/>
  <c r="G24" i="21"/>
  <c r="G32" i="21"/>
  <c r="G22" i="21"/>
  <c r="G29" i="21"/>
  <c r="G15" i="21"/>
  <c r="G23" i="21"/>
  <c r="G31" i="21"/>
  <c r="G30" i="21"/>
  <c r="G28" i="21"/>
  <c r="G14" i="21"/>
  <c r="G6" i="21"/>
  <c r="G20" i="21"/>
  <c r="G13" i="21"/>
  <c r="G21" i="21"/>
  <c r="G19" i="21"/>
  <c r="G27" i="21"/>
  <c r="G3" i="21"/>
  <c r="U5" i="21"/>
  <c r="T8" i="22" a="1"/>
  <c r="T8" i="22" s="1"/>
  <c r="T5" i="21"/>
  <c r="T1" i="21"/>
  <c r="J5" i="21"/>
  <c r="J9" i="21"/>
  <c r="T8" i="23" a="1"/>
  <c r="T8" i="23" s="1"/>
  <c r="V8" i="23" a="1"/>
  <c r="V8" i="23" s="1"/>
  <c r="V12" i="23" s="1"/>
  <c r="V9" i="23" s="1"/>
  <c r="N17" i="21"/>
  <c r="I20" i="21"/>
  <c r="N25" i="21"/>
  <c r="I28" i="21"/>
  <c r="N33" i="21"/>
  <c r="I27" i="21"/>
  <c r="N19" i="21"/>
  <c r="I22" i="21"/>
  <c r="N16" i="21"/>
  <c r="I19" i="21"/>
  <c r="N24" i="21"/>
  <c r="N32" i="21"/>
  <c r="N27" i="21"/>
  <c r="N15" i="21"/>
  <c r="I18" i="21"/>
  <c r="N23" i="21"/>
  <c r="I26" i="21"/>
  <c r="N31" i="21"/>
  <c r="N14" i="21"/>
  <c r="I17" i="21"/>
  <c r="N22" i="21"/>
  <c r="I25" i="21"/>
  <c r="N30" i="21"/>
  <c r="I33" i="21"/>
  <c r="N21" i="21"/>
  <c r="I14" i="21"/>
  <c r="N13" i="21"/>
  <c r="I16" i="21"/>
  <c r="I24" i="21"/>
  <c r="N29" i="21"/>
  <c r="I32" i="21"/>
  <c r="I31" i="21"/>
  <c r="I15" i="21"/>
  <c r="N20" i="21"/>
  <c r="I23" i="21"/>
  <c r="N28" i="21"/>
  <c r="I13" i="21"/>
  <c r="N18" i="21"/>
  <c r="I21" i="21"/>
  <c r="N26" i="21"/>
  <c r="I29" i="21"/>
  <c r="I4" i="21"/>
  <c r="X8" i="21" s="1" a="1"/>
  <c r="X8" i="21" s="1"/>
  <c r="I30" i="21"/>
  <c r="W5" i="21"/>
  <c r="W1" i="21"/>
  <c r="J4" i="21"/>
  <c r="W8" i="23" a="1"/>
  <c r="W8" i="23" s="1"/>
  <c r="W12" i="23" s="1"/>
  <c r="W9" i="23" s="1"/>
  <c r="Y4" i="21" a="1"/>
  <c r="Y4" i="21" s="1"/>
  <c r="J7" i="21"/>
  <c r="I15" i="22"/>
  <c r="N20" i="22"/>
  <c r="I23" i="22"/>
  <c r="N28" i="22"/>
  <c r="I31" i="22"/>
  <c r="N36" i="22"/>
  <c r="I39" i="22"/>
  <c r="I14" i="22"/>
  <c r="N19" i="22"/>
  <c r="I22" i="22"/>
  <c r="N27" i="22"/>
  <c r="I30" i="22"/>
  <c r="N35" i="22"/>
  <c r="I38" i="22"/>
  <c r="N43" i="22"/>
  <c r="I13" i="22"/>
  <c r="N18" i="22"/>
  <c r="I21" i="22"/>
  <c r="N26" i="22"/>
  <c r="I29" i="22"/>
  <c r="N34" i="22"/>
  <c r="I37" i="22"/>
  <c r="N42" i="22"/>
  <c r="N37" i="22"/>
  <c r="N17" i="22"/>
  <c r="I20" i="22"/>
  <c r="N25" i="22"/>
  <c r="I28" i="22"/>
  <c r="N33" i="22"/>
  <c r="I36" i="22"/>
  <c r="N41" i="22"/>
  <c r="N16" i="22"/>
  <c r="I19" i="22"/>
  <c r="N24" i="22"/>
  <c r="I27" i="22"/>
  <c r="N32" i="22"/>
  <c r="I35" i="22"/>
  <c r="N40" i="22"/>
  <c r="I43" i="22"/>
  <c r="N15" i="22"/>
  <c r="I18" i="22"/>
  <c r="N23" i="22"/>
  <c r="I26" i="22"/>
  <c r="N31" i="22"/>
  <c r="I34" i="22"/>
  <c r="N39" i="22"/>
  <c r="I42" i="22"/>
  <c r="I40" i="22"/>
  <c r="N14" i="22"/>
  <c r="I17" i="22"/>
  <c r="N22" i="22"/>
  <c r="I25" i="22"/>
  <c r="N30" i="22"/>
  <c r="I33" i="22"/>
  <c r="N38" i="22"/>
  <c r="I41" i="22"/>
  <c r="N13" i="22"/>
  <c r="I16" i="22"/>
  <c r="N21" i="22"/>
  <c r="I24" i="22"/>
  <c r="N29" i="22"/>
  <c r="I32" i="22"/>
  <c r="Z8" i="23" a="1"/>
  <c r="Z8" i="23" s="1"/>
  <c r="Z12" i="23" s="1"/>
  <c r="Z9" i="23" s="1"/>
  <c r="J16" i="22"/>
  <c r="J24" i="22"/>
  <c r="J32" i="22"/>
  <c r="J40" i="22"/>
  <c r="J15" i="22"/>
  <c r="J23" i="22"/>
  <c r="J31" i="22"/>
  <c r="J39" i="22"/>
  <c r="J41" i="22"/>
  <c r="J14" i="22"/>
  <c r="J22" i="22"/>
  <c r="J30" i="22"/>
  <c r="J38" i="22"/>
  <c r="J13" i="22"/>
  <c r="Y8" i="22" s="1" a="1"/>
  <c r="Y8" i="22" s="1"/>
  <c r="J21" i="22"/>
  <c r="J29" i="22"/>
  <c r="J37" i="22"/>
  <c r="J20" i="22"/>
  <c r="J28" i="22"/>
  <c r="J36" i="22"/>
  <c r="J19" i="22"/>
  <c r="J27" i="22"/>
  <c r="J35" i="22"/>
  <c r="J43" i="22"/>
  <c r="J18" i="22"/>
  <c r="J26" i="22"/>
  <c r="J34" i="22"/>
  <c r="J42" i="22"/>
  <c r="J25" i="22"/>
  <c r="J17" i="22"/>
  <c r="J33" i="22"/>
  <c r="G13" i="22"/>
  <c r="G21" i="22"/>
  <c r="G29" i="22"/>
  <c r="G37" i="22"/>
  <c r="G20" i="22"/>
  <c r="G28" i="22"/>
  <c r="G36" i="22"/>
  <c r="G38" i="22"/>
  <c r="G19" i="22"/>
  <c r="G27" i="22"/>
  <c r="G35" i="22"/>
  <c r="G43" i="22"/>
  <c r="G18" i="22"/>
  <c r="G26" i="22"/>
  <c r="G34" i="22"/>
  <c r="G42" i="22"/>
  <c r="G17" i="22"/>
  <c r="G25" i="22"/>
  <c r="G33" i="22"/>
  <c r="G41" i="22"/>
  <c r="G16" i="22"/>
  <c r="G24" i="22"/>
  <c r="G32" i="22"/>
  <c r="G40" i="22"/>
  <c r="G15" i="22"/>
  <c r="G23" i="22"/>
  <c r="G31" i="22"/>
  <c r="G39" i="22"/>
  <c r="G14" i="22"/>
  <c r="G22" i="22"/>
  <c r="G30" i="22"/>
  <c r="W8" i="22" a="1"/>
  <c r="W8" i="22" s="1"/>
  <c r="U8" i="22" a="1"/>
  <c r="U8" i="22" s="1"/>
  <c r="O13" i="22"/>
  <c r="K17" i="22"/>
  <c r="O21" i="22"/>
  <c r="K25" i="22"/>
  <c r="O29" i="22"/>
  <c r="K33" i="22"/>
  <c r="O37" i="22"/>
  <c r="K41" i="22"/>
  <c r="O30" i="22"/>
  <c r="K16" i="22"/>
  <c r="O20" i="22"/>
  <c r="K24" i="22"/>
  <c r="O28" i="22"/>
  <c r="K32" i="22"/>
  <c r="O36" i="22"/>
  <c r="K40" i="22"/>
  <c r="K15" i="22"/>
  <c r="O19" i="22"/>
  <c r="K23" i="22"/>
  <c r="O27" i="22"/>
  <c r="K31" i="22"/>
  <c r="O35" i="22"/>
  <c r="K39" i="22"/>
  <c r="O43" i="22"/>
  <c r="K26" i="22"/>
  <c r="K34" i="22"/>
  <c r="K14" i="22"/>
  <c r="O18" i="22"/>
  <c r="K22" i="22"/>
  <c r="O26" i="22"/>
  <c r="K30" i="22"/>
  <c r="O34" i="22"/>
  <c r="K38" i="22"/>
  <c r="O42" i="22"/>
  <c r="K13" i="22"/>
  <c r="O17" i="22"/>
  <c r="K21" i="22"/>
  <c r="O25" i="22"/>
  <c r="K29" i="22"/>
  <c r="O33" i="22"/>
  <c r="K37" i="22"/>
  <c r="O41" i="22"/>
  <c r="O38" i="22"/>
  <c r="O16" i="22"/>
  <c r="K20" i="22"/>
  <c r="O24" i="22"/>
  <c r="K28" i="22"/>
  <c r="O32" i="22"/>
  <c r="K36" i="22"/>
  <c r="O40" i="22"/>
  <c r="O15" i="22"/>
  <c r="K19" i="22"/>
  <c r="O23" i="22"/>
  <c r="K27" i="22"/>
  <c r="O31" i="22"/>
  <c r="K35" i="22"/>
  <c r="O39" i="22"/>
  <c r="K43" i="22"/>
  <c r="K42" i="22"/>
  <c r="O14" i="22"/>
  <c r="K18" i="22"/>
  <c r="O22" i="22"/>
  <c r="T12" i="23"/>
  <c r="T9" i="23" s="1"/>
  <c r="U12" i="22"/>
  <c r="U9" i="22" s="1"/>
  <c r="W12" i="22"/>
  <c r="W9" i="22" s="1"/>
  <c r="T12" i="22"/>
  <c r="T9" i="22" s="1"/>
  <c r="O12" i="22"/>
  <c r="K12" i="22"/>
  <c r="O8" i="22"/>
  <c r="K8" i="22"/>
  <c r="O5" i="22"/>
  <c r="K5" i="22"/>
  <c r="O10" i="22"/>
  <c r="K10" i="22"/>
  <c r="O6" i="22"/>
  <c r="K6" i="22"/>
  <c r="Z4" i="22" a="1"/>
  <c r="Z4" i="22" s="1"/>
  <c r="O9" i="22"/>
  <c r="K9" i="22"/>
  <c r="K4" i="22"/>
  <c r="K3" i="22"/>
  <c r="Z8" i="22" s="1" a="1"/>
  <c r="Z8" i="22" s="1"/>
  <c r="K11" i="22"/>
  <c r="O7" i="22"/>
  <c r="O11" i="22"/>
  <c r="K7" i="22"/>
  <c r="O4" i="22"/>
  <c r="O3" i="22"/>
  <c r="G12" i="22"/>
  <c r="G8" i="22"/>
  <c r="G5" i="22"/>
  <c r="G10" i="22"/>
  <c r="G6" i="22"/>
  <c r="V4" i="22" a="1"/>
  <c r="V4" i="22" s="1"/>
  <c r="G9" i="22"/>
  <c r="G7" i="22"/>
  <c r="G4" i="22"/>
  <c r="G11" i="22"/>
  <c r="G3" i="22"/>
  <c r="N11" i="22"/>
  <c r="I10" i="22"/>
  <c r="N7" i="22"/>
  <c r="I6" i="22"/>
  <c r="N4" i="22"/>
  <c r="I3" i="22"/>
  <c r="N5" i="22"/>
  <c r="I4" i="22"/>
  <c r="N9" i="22"/>
  <c r="I8" i="22"/>
  <c r="I5" i="22"/>
  <c r="N12" i="22"/>
  <c r="I11" i="22"/>
  <c r="N8" i="22"/>
  <c r="I7" i="22"/>
  <c r="I12" i="22"/>
  <c r="X4" i="22" a="1"/>
  <c r="X4" i="22" s="1"/>
  <c r="N6" i="22"/>
  <c r="N10" i="22"/>
  <c r="I9" i="22"/>
  <c r="N3" i="22"/>
  <c r="Q12" i="21"/>
  <c r="E12" i="21"/>
  <c r="Q8" i="21"/>
  <c r="E8" i="21"/>
  <c r="Q9" i="21"/>
  <c r="E9" i="21"/>
  <c r="Q6" i="21"/>
  <c r="E6" i="21"/>
  <c r="Q3" i="21"/>
  <c r="E3" i="21"/>
  <c r="Q7" i="21"/>
  <c r="E7" i="21"/>
  <c r="Q10" i="21"/>
  <c r="E10" i="21"/>
  <c r="Q11" i="21"/>
  <c r="E11" i="21"/>
  <c r="Q5" i="21"/>
  <c r="E5" i="21"/>
  <c r="E4" i="21"/>
  <c r="T4" i="21" a="1"/>
  <c r="T4" i="21" s="1"/>
  <c r="Q4" i="21"/>
  <c r="H11" i="21"/>
  <c r="H7" i="21"/>
  <c r="H12" i="21"/>
  <c r="H8" i="21"/>
  <c r="H5" i="21"/>
  <c r="W4" i="21" a="1"/>
  <c r="W4" i="21" s="1"/>
  <c r="H6" i="21"/>
  <c r="H9" i="21"/>
  <c r="H10" i="21"/>
  <c r="H3" i="21"/>
  <c r="H4" i="21"/>
  <c r="V5" i="20"/>
  <c r="G9" i="20" s="1"/>
  <c r="G10" i="20"/>
  <c r="G3" i="20"/>
  <c r="G7" i="20"/>
  <c r="G6" i="20"/>
  <c r="Y7" i="20"/>
  <c r="Y5" i="20" s="1"/>
  <c r="U7" i="20"/>
  <c r="U5" i="20" s="1"/>
  <c r="X7" i="20"/>
  <c r="X5" i="20" s="1"/>
  <c r="T7" i="20"/>
  <c r="T5" i="20" s="1"/>
  <c r="AA7" i="20"/>
  <c r="AA5" i="20" s="1"/>
  <c r="W7" i="20"/>
  <c r="W5" i="20" s="1"/>
  <c r="Z7" i="20"/>
  <c r="Z5" i="20" s="1"/>
  <c r="S8" i="20" a="1"/>
  <c r="S8" i="20" s="1"/>
  <c r="C13" i="19"/>
  <c r="D13" i="19"/>
  <c r="M13" i="19"/>
  <c r="C14" i="19"/>
  <c r="D14" i="19"/>
  <c r="M14" i="19"/>
  <c r="C15" i="19"/>
  <c r="D15" i="19"/>
  <c r="M15" i="19"/>
  <c r="C16" i="19"/>
  <c r="D16" i="19"/>
  <c r="M16" i="19"/>
  <c r="C17" i="19"/>
  <c r="D17" i="19"/>
  <c r="M17" i="19"/>
  <c r="C18" i="19"/>
  <c r="D18" i="19"/>
  <c r="M18" i="19"/>
  <c r="C19" i="19"/>
  <c r="D19" i="19"/>
  <c r="M19" i="19"/>
  <c r="C20" i="19"/>
  <c r="D20" i="19"/>
  <c r="M20" i="19"/>
  <c r="C21" i="19"/>
  <c r="D21" i="19"/>
  <c r="M21" i="19"/>
  <c r="C22" i="19"/>
  <c r="D22" i="19"/>
  <c r="M22" i="19"/>
  <c r="C23" i="19"/>
  <c r="D23" i="19"/>
  <c r="M23" i="19"/>
  <c r="C24" i="19"/>
  <c r="D24" i="19"/>
  <c r="M24" i="19"/>
  <c r="C25" i="19"/>
  <c r="D25" i="19"/>
  <c r="M25" i="19"/>
  <c r="C26" i="19"/>
  <c r="D26" i="19"/>
  <c r="M26" i="19"/>
  <c r="C27" i="19"/>
  <c r="D27" i="19"/>
  <c r="M27" i="19"/>
  <c r="C28" i="19"/>
  <c r="D28" i="19"/>
  <c r="M28" i="19"/>
  <c r="C29" i="19"/>
  <c r="D29" i="19"/>
  <c r="M29" i="19"/>
  <c r="C30" i="19"/>
  <c r="D30" i="19"/>
  <c r="M30" i="19"/>
  <c r="C31" i="19"/>
  <c r="D31" i="19"/>
  <c r="M31" i="19"/>
  <c r="C32" i="19"/>
  <c r="D32" i="19"/>
  <c r="M32" i="19"/>
  <c r="M12" i="19"/>
  <c r="D12" i="19"/>
  <c r="C12" i="19"/>
  <c r="M11" i="19"/>
  <c r="D11" i="19"/>
  <c r="C11" i="19"/>
  <c r="M10" i="19"/>
  <c r="D10" i="19"/>
  <c r="C10" i="19"/>
  <c r="M9" i="19"/>
  <c r="D9" i="19"/>
  <c r="C9" i="19"/>
  <c r="M8" i="19"/>
  <c r="D8" i="19"/>
  <c r="C8" i="19"/>
  <c r="M7" i="19"/>
  <c r="D7" i="19"/>
  <c r="C7" i="19"/>
  <c r="Z6" i="19"/>
  <c r="Y6" i="19"/>
  <c r="X6" i="19"/>
  <c r="W6" i="19"/>
  <c r="V6" i="19"/>
  <c r="U6" i="19"/>
  <c r="T6" i="19"/>
  <c r="S6" i="19"/>
  <c r="S7" i="19" s="1"/>
  <c r="M6" i="19"/>
  <c r="D6" i="19"/>
  <c r="C6" i="19"/>
  <c r="M5" i="19"/>
  <c r="D5" i="19"/>
  <c r="C5" i="19"/>
  <c r="M4" i="19"/>
  <c r="D4" i="19"/>
  <c r="C4" i="19"/>
  <c r="M3" i="19"/>
  <c r="D3" i="19"/>
  <c r="C3" i="19"/>
  <c r="C2" i="19"/>
  <c r="X12" i="21" l="1"/>
  <c r="X9" i="21" s="1"/>
  <c r="Y9" i="22"/>
  <c r="Y12" i="22"/>
  <c r="Z7" i="19"/>
  <c r="AA7" i="19"/>
  <c r="AA5" i="19" s="1"/>
  <c r="Z5" i="19"/>
  <c r="K17" i="19" s="1"/>
  <c r="V8" i="21" a="1"/>
  <c r="V8" i="21" s="1"/>
  <c r="Y8" i="21" a="1"/>
  <c r="Y8" i="21" s="1"/>
  <c r="V4" i="20" a="1"/>
  <c r="V4" i="20" s="1"/>
  <c r="V8" i="22" a="1"/>
  <c r="V8" i="22" s="1"/>
  <c r="H19" i="21"/>
  <c r="H27" i="21"/>
  <c r="H26" i="21"/>
  <c r="H18" i="21"/>
  <c r="H17" i="21"/>
  <c r="H25" i="21"/>
  <c r="H33" i="21"/>
  <c r="H31" i="21"/>
  <c r="H16" i="21"/>
  <c r="H24" i="21"/>
  <c r="H32" i="21"/>
  <c r="H23" i="21"/>
  <c r="H15" i="21"/>
  <c r="H13" i="21"/>
  <c r="W8" i="21" s="1" a="1"/>
  <c r="W8" i="21" s="1"/>
  <c r="W12" i="21" s="1"/>
  <c r="W9" i="21" s="1"/>
  <c r="H21" i="21"/>
  <c r="H29" i="21"/>
  <c r="H14" i="21"/>
  <c r="H22" i="21"/>
  <c r="H30" i="21"/>
  <c r="H20" i="21"/>
  <c r="H28" i="21"/>
  <c r="F17" i="21"/>
  <c r="P19" i="21"/>
  <c r="F25" i="21"/>
  <c r="P27" i="21"/>
  <c r="F33" i="21"/>
  <c r="F24" i="21"/>
  <c r="F32" i="21"/>
  <c r="F27" i="21"/>
  <c r="F16" i="21"/>
  <c r="P18" i="21"/>
  <c r="P21" i="21"/>
  <c r="P29" i="21"/>
  <c r="F15" i="21"/>
  <c r="P17" i="21"/>
  <c r="F23" i="21"/>
  <c r="P25" i="21"/>
  <c r="F31" i="21"/>
  <c r="P33" i="21"/>
  <c r="P3" i="21"/>
  <c r="F29" i="21"/>
  <c r="F14" i="21"/>
  <c r="P16" i="21"/>
  <c r="F22" i="21"/>
  <c r="P24" i="21"/>
  <c r="F30" i="21"/>
  <c r="P32" i="21"/>
  <c r="P15" i="21"/>
  <c r="P23" i="21"/>
  <c r="P31" i="21"/>
  <c r="P4" i="21"/>
  <c r="F13" i="21"/>
  <c r="F21" i="21"/>
  <c r="F19" i="21"/>
  <c r="P14" i="21"/>
  <c r="F20" i="21"/>
  <c r="P22" i="21"/>
  <c r="F28" i="21"/>
  <c r="P30" i="21"/>
  <c r="F18" i="21"/>
  <c r="P20" i="21"/>
  <c r="F26" i="21"/>
  <c r="P28" i="21"/>
  <c r="P26" i="21"/>
  <c r="P13" i="21"/>
  <c r="F6" i="21"/>
  <c r="F5" i="21"/>
  <c r="P5" i="21"/>
  <c r="F11" i="21"/>
  <c r="P11" i="21"/>
  <c r="F3" i="21"/>
  <c r="P9" i="21"/>
  <c r="P7" i="21"/>
  <c r="U4" i="21" a="1"/>
  <c r="U4" i="21" s="1"/>
  <c r="P6" i="21"/>
  <c r="F9" i="21"/>
  <c r="F7" i="21"/>
  <c r="F12" i="21"/>
  <c r="P8" i="21"/>
  <c r="P10" i="21"/>
  <c r="P12" i="21"/>
  <c r="F4" i="21"/>
  <c r="F10" i="21"/>
  <c r="F8" i="21"/>
  <c r="X8" i="22" a="1"/>
  <c r="X8" i="22" s="1"/>
  <c r="X12" i="22" s="1"/>
  <c r="X9" i="22" s="1"/>
  <c r="E16" i="21"/>
  <c r="Q20" i="21"/>
  <c r="E24" i="21"/>
  <c r="Q28" i="21"/>
  <c r="E32" i="21"/>
  <c r="Q19" i="21"/>
  <c r="E23" i="21"/>
  <c r="Q30" i="21"/>
  <c r="E15" i="21"/>
  <c r="Q27" i="21"/>
  <c r="E31" i="21"/>
  <c r="E26" i="21"/>
  <c r="E14" i="21"/>
  <c r="Q18" i="21"/>
  <c r="E22" i="21"/>
  <c r="Q26" i="21"/>
  <c r="E30" i="21"/>
  <c r="E13" i="21"/>
  <c r="T8" i="21" s="1" a="1"/>
  <c r="T8" i="21" s="1"/>
  <c r="T12" i="21" s="1"/>
  <c r="T9" i="21" s="1"/>
  <c r="Q17" i="21"/>
  <c r="E21" i="21"/>
  <c r="Q25" i="21"/>
  <c r="E29" i="21"/>
  <c r="Q33" i="21"/>
  <c r="Q24" i="21"/>
  <c r="E28" i="21"/>
  <c r="Q32" i="21"/>
  <c r="Q16" i="21"/>
  <c r="E20" i="21"/>
  <c r="E27" i="21"/>
  <c r="Q14" i="21"/>
  <c r="E18" i="21"/>
  <c r="Q15" i="21"/>
  <c r="E19" i="21"/>
  <c r="Q23" i="21"/>
  <c r="Q31" i="21"/>
  <c r="Q13" i="21"/>
  <c r="E17" i="21"/>
  <c r="Q21" i="21"/>
  <c r="E25" i="21"/>
  <c r="Q29" i="21"/>
  <c r="E33" i="21"/>
  <c r="Q22" i="21"/>
  <c r="V12" i="22"/>
  <c r="V9" i="22" s="1"/>
  <c r="Z12" i="22"/>
  <c r="Z9" i="22" s="1"/>
  <c r="L13" i="20"/>
  <c r="L17" i="20"/>
  <c r="L21" i="20"/>
  <c r="L25" i="20"/>
  <c r="L29" i="20"/>
  <c r="L16" i="20"/>
  <c r="L20" i="20"/>
  <c r="L15" i="20"/>
  <c r="L19" i="20"/>
  <c r="L23" i="20"/>
  <c r="L27" i="20"/>
  <c r="L31" i="20"/>
  <c r="L14" i="20"/>
  <c r="L18" i="20"/>
  <c r="L22" i="20"/>
  <c r="L24" i="20"/>
  <c r="L26" i="20"/>
  <c r="L28" i="20"/>
  <c r="L30" i="20"/>
  <c r="J15" i="20"/>
  <c r="J19" i="20"/>
  <c r="J23" i="20"/>
  <c r="J27" i="20"/>
  <c r="J31" i="20"/>
  <c r="J14" i="20"/>
  <c r="J18" i="20"/>
  <c r="J29" i="20"/>
  <c r="J21" i="20"/>
  <c r="J22" i="20"/>
  <c r="J26" i="20"/>
  <c r="J30" i="20"/>
  <c r="J24" i="20"/>
  <c r="J25" i="20"/>
  <c r="J28" i="20"/>
  <c r="J13" i="20"/>
  <c r="J16" i="20"/>
  <c r="J17" i="20"/>
  <c r="J20" i="20"/>
  <c r="E14" i="20"/>
  <c r="Q14" i="20"/>
  <c r="E18" i="20"/>
  <c r="Q18" i="20"/>
  <c r="E22" i="20"/>
  <c r="Q22" i="20"/>
  <c r="E26" i="20"/>
  <c r="Q26" i="20"/>
  <c r="E30" i="20"/>
  <c r="Q30" i="20"/>
  <c r="E13" i="20"/>
  <c r="Q13" i="20"/>
  <c r="E17" i="20"/>
  <c r="Q17" i="20"/>
  <c r="E21" i="20"/>
  <c r="Q21" i="20"/>
  <c r="Q16" i="20"/>
  <c r="E24" i="20"/>
  <c r="E25" i="20"/>
  <c r="E31" i="20"/>
  <c r="Q24" i="20"/>
  <c r="Q28" i="20"/>
  <c r="E16" i="20"/>
  <c r="E20" i="20"/>
  <c r="Q15" i="20"/>
  <c r="Q19" i="20"/>
  <c r="Q20" i="20"/>
  <c r="E23" i="20"/>
  <c r="E27" i="20"/>
  <c r="E28" i="20"/>
  <c r="E29" i="20"/>
  <c r="E15" i="20"/>
  <c r="E19" i="20"/>
  <c r="Q23" i="20"/>
  <c r="Q25" i="20"/>
  <c r="Q27" i="20"/>
  <c r="Q29" i="20"/>
  <c r="Q31" i="20"/>
  <c r="G4" i="20"/>
  <c r="G8" i="20"/>
  <c r="G5" i="20"/>
  <c r="K16" i="20"/>
  <c r="O16" i="20"/>
  <c r="K20" i="20"/>
  <c r="O20" i="20"/>
  <c r="K24" i="20"/>
  <c r="O24" i="20"/>
  <c r="K28" i="20"/>
  <c r="O28" i="20"/>
  <c r="K15" i="20"/>
  <c r="O15" i="20"/>
  <c r="K19" i="20"/>
  <c r="O19" i="20"/>
  <c r="K22" i="20"/>
  <c r="K23" i="20"/>
  <c r="O25" i="20"/>
  <c r="O26" i="20"/>
  <c r="K30" i="20"/>
  <c r="O13" i="20"/>
  <c r="K25" i="20"/>
  <c r="K29" i="20"/>
  <c r="K13" i="20"/>
  <c r="K14" i="20"/>
  <c r="K17" i="20"/>
  <c r="K18" i="20"/>
  <c r="K21" i="20"/>
  <c r="O23" i="20"/>
  <c r="O27" i="20"/>
  <c r="O31" i="20"/>
  <c r="O22" i="20"/>
  <c r="K26" i="20"/>
  <c r="K27" i="20"/>
  <c r="O29" i="20"/>
  <c r="O30" i="20"/>
  <c r="K31" i="20"/>
  <c r="O14" i="20"/>
  <c r="O17" i="20"/>
  <c r="O18" i="20"/>
  <c r="O21" i="20"/>
  <c r="I14" i="20"/>
  <c r="N15" i="20"/>
  <c r="I18" i="20"/>
  <c r="N19" i="20"/>
  <c r="I22" i="20"/>
  <c r="N23" i="20"/>
  <c r="I26" i="20"/>
  <c r="N27" i="20"/>
  <c r="I30" i="20"/>
  <c r="N31" i="20"/>
  <c r="I13" i="20"/>
  <c r="N14" i="20"/>
  <c r="I17" i="20"/>
  <c r="N18" i="20"/>
  <c r="I21" i="20"/>
  <c r="N13" i="20"/>
  <c r="I16" i="20"/>
  <c r="N17" i="20"/>
  <c r="I20" i="20"/>
  <c r="N21" i="20"/>
  <c r="I15" i="20"/>
  <c r="N16" i="20"/>
  <c r="I19" i="20"/>
  <c r="N20" i="20"/>
  <c r="N22" i="20"/>
  <c r="I23" i="20"/>
  <c r="I24" i="20"/>
  <c r="N24" i="20"/>
  <c r="I25" i="20"/>
  <c r="N25" i="20"/>
  <c r="N26" i="20"/>
  <c r="I27" i="20"/>
  <c r="I28" i="20"/>
  <c r="N28" i="20"/>
  <c r="I29" i="20"/>
  <c r="N29" i="20"/>
  <c r="N30" i="20"/>
  <c r="I31" i="20"/>
  <c r="G12" i="20"/>
  <c r="G11" i="20"/>
  <c r="H13" i="20"/>
  <c r="H17" i="20"/>
  <c r="H21" i="20"/>
  <c r="H25" i="20"/>
  <c r="H29" i="20"/>
  <c r="H16" i="20"/>
  <c r="H20" i="20"/>
  <c r="H18" i="20"/>
  <c r="H15" i="20"/>
  <c r="H19" i="20"/>
  <c r="H22" i="20"/>
  <c r="H23" i="20"/>
  <c r="H24" i="20"/>
  <c r="H26" i="20"/>
  <c r="H27" i="20"/>
  <c r="H28" i="20"/>
  <c r="H30" i="20"/>
  <c r="H31" i="20"/>
  <c r="H14" i="20"/>
  <c r="P13" i="20"/>
  <c r="F15" i="20"/>
  <c r="P17" i="20"/>
  <c r="F19" i="20"/>
  <c r="P21" i="20"/>
  <c r="F23" i="20"/>
  <c r="P25" i="20"/>
  <c r="F27" i="20"/>
  <c r="P29" i="20"/>
  <c r="F31" i="20"/>
  <c r="F14" i="20"/>
  <c r="P16" i="20"/>
  <c r="F18" i="20"/>
  <c r="P20" i="20"/>
  <c r="P27" i="20"/>
  <c r="P28" i="20"/>
  <c r="P31" i="20"/>
  <c r="P22" i="20"/>
  <c r="F24" i="20"/>
  <c r="P26" i="20"/>
  <c r="F28" i="20"/>
  <c r="P30" i="20"/>
  <c r="P14" i="20"/>
  <c r="P15" i="20"/>
  <c r="P18" i="20"/>
  <c r="P19" i="20"/>
  <c r="F13" i="20"/>
  <c r="F16" i="20"/>
  <c r="F17" i="20"/>
  <c r="F20" i="20"/>
  <c r="F21" i="20"/>
  <c r="F22" i="20"/>
  <c r="P23" i="20"/>
  <c r="P24" i="20"/>
  <c r="F26" i="20"/>
  <c r="F30" i="20"/>
  <c r="F25" i="20"/>
  <c r="F29" i="20"/>
  <c r="G16" i="20"/>
  <c r="G20" i="20"/>
  <c r="G24" i="20"/>
  <c r="G28" i="20"/>
  <c r="G15" i="20"/>
  <c r="G19" i="20"/>
  <c r="G13" i="20"/>
  <c r="G14" i="20"/>
  <c r="G17" i="20"/>
  <c r="G18" i="20"/>
  <c r="G21" i="20"/>
  <c r="G22" i="20"/>
  <c r="G26" i="20"/>
  <c r="G30" i="20"/>
  <c r="G25" i="20"/>
  <c r="G29" i="20"/>
  <c r="G23" i="20"/>
  <c r="G27" i="20"/>
  <c r="G31" i="20"/>
  <c r="O10" i="20"/>
  <c r="K10" i="20"/>
  <c r="O9" i="20"/>
  <c r="K9" i="20"/>
  <c r="O5" i="20"/>
  <c r="K5" i="20"/>
  <c r="Z4" i="20" a="1"/>
  <c r="Z4" i="20" s="1"/>
  <c r="O3" i="20"/>
  <c r="K3" i="20"/>
  <c r="O11" i="20"/>
  <c r="K11" i="20"/>
  <c r="O8" i="20"/>
  <c r="K8" i="20"/>
  <c r="O7" i="20"/>
  <c r="K7" i="20"/>
  <c r="O6" i="20"/>
  <c r="K6" i="20"/>
  <c r="O12" i="20"/>
  <c r="K12" i="20"/>
  <c r="O4" i="20"/>
  <c r="K4" i="20"/>
  <c r="J10" i="20"/>
  <c r="J9" i="20"/>
  <c r="J5" i="20"/>
  <c r="J11" i="20"/>
  <c r="J8" i="20"/>
  <c r="J7" i="20"/>
  <c r="J6" i="20"/>
  <c r="Y4" i="20" a="1"/>
  <c r="Y4" i="20" s="1"/>
  <c r="J4" i="20"/>
  <c r="J3" i="20"/>
  <c r="J12" i="20"/>
  <c r="I12" i="20"/>
  <c r="X4" i="20" a="1"/>
  <c r="X4" i="20" s="1"/>
  <c r="N10" i="20"/>
  <c r="N9" i="20"/>
  <c r="N5" i="20"/>
  <c r="N11" i="20"/>
  <c r="I10" i="20"/>
  <c r="I9" i="20"/>
  <c r="N8" i="20"/>
  <c r="N7" i="20"/>
  <c r="N6" i="20"/>
  <c r="I5" i="20"/>
  <c r="N4" i="20"/>
  <c r="I3" i="20"/>
  <c r="I6" i="20"/>
  <c r="I4" i="20"/>
  <c r="N12" i="20"/>
  <c r="I11" i="20"/>
  <c r="I8" i="20"/>
  <c r="I7" i="20"/>
  <c r="N3" i="20"/>
  <c r="H11" i="20"/>
  <c r="H8" i="20"/>
  <c r="H7" i="20"/>
  <c r="H6" i="20"/>
  <c r="H4" i="20"/>
  <c r="H12" i="20"/>
  <c r="W4" i="20" a="1"/>
  <c r="W4" i="20" s="1"/>
  <c r="H10" i="20"/>
  <c r="H9" i="20"/>
  <c r="H5" i="20"/>
  <c r="H3" i="20"/>
  <c r="P11" i="20"/>
  <c r="P8" i="20"/>
  <c r="P7" i="20"/>
  <c r="P6" i="20"/>
  <c r="P4" i="20"/>
  <c r="P12" i="20"/>
  <c r="F10" i="20"/>
  <c r="F9" i="20"/>
  <c r="F5" i="20"/>
  <c r="F11" i="20"/>
  <c r="F8" i="20"/>
  <c r="F7" i="20"/>
  <c r="F6" i="20"/>
  <c r="U4" i="20" a="1"/>
  <c r="U4" i="20" s="1"/>
  <c r="F4" i="20"/>
  <c r="F12" i="20"/>
  <c r="P10" i="20"/>
  <c r="P9" i="20"/>
  <c r="P3" i="20"/>
  <c r="P5" i="20"/>
  <c r="F3" i="20"/>
  <c r="L11" i="20"/>
  <c r="L8" i="20"/>
  <c r="L7" i="20"/>
  <c r="L6" i="20"/>
  <c r="L4" i="20"/>
  <c r="L12" i="20"/>
  <c r="AA4" i="20" a="1"/>
  <c r="AA4" i="20" s="1"/>
  <c r="L5" i="20"/>
  <c r="L3" i="20"/>
  <c r="L10" i="20"/>
  <c r="L9" i="20"/>
  <c r="S12" i="20"/>
  <c r="S9" i="20" s="1"/>
  <c r="Q12" i="20"/>
  <c r="E12" i="20"/>
  <c r="T4" i="20" a="1"/>
  <c r="T4" i="20" s="1"/>
  <c r="Q10" i="20"/>
  <c r="E10" i="20"/>
  <c r="Q9" i="20"/>
  <c r="E9" i="20"/>
  <c r="Q5" i="20"/>
  <c r="E5" i="20"/>
  <c r="Q3" i="20"/>
  <c r="E3" i="20"/>
  <c r="Q4" i="20"/>
  <c r="E6" i="20"/>
  <c r="E11" i="20"/>
  <c r="E8" i="20"/>
  <c r="E7" i="20"/>
  <c r="Q6" i="20"/>
  <c r="E4" i="20"/>
  <c r="Q11" i="20"/>
  <c r="Q8" i="20"/>
  <c r="Q7" i="20"/>
  <c r="K21" i="19"/>
  <c r="K23" i="19"/>
  <c r="K25" i="19"/>
  <c r="K18" i="19"/>
  <c r="K20" i="19"/>
  <c r="K22" i="19"/>
  <c r="O13" i="19"/>
  <c r="O15" i="19"/>
  <c r="O17" i="19"/>
  <c r="S8" i="19" a="1"/>
  <c r="S8" i="19" s="1"/>
  <c r="S4" i="19" a="1"/>
  <c r="S4" i="19" s="1"/>
  <c r="O12" i="19"/>
  <c r="O10" i="19"/>
  <c r="K4" i="19"/>
  <c r="K12" i="19"/>
  <c r="K6" i="19"/>
  <c r="O9" i="19"/>
  <c r="K10" i="19"/>
  <c r="K8" i="19"/>
  <c r="Y5" i="19"/>
  <c r="W7" i="19"/>
  <c r="W5" i="19" s="1"/>
  <c r="U7" i="19"/>
  <c r="U5" i="19" s="1"/>
  <c r="Y7" i="19"/>
  <c r="T7" i="19"/>
  <c r="T5" i="19" s="1"/>
  <c r="X7" i="19"/>
  <c r="X5" i="19" s="1"/>
  <c r="V7" i="19"/>
  <c r="V5" i="19" s="1"/>
  <c r="S12" i="19" l="1"/>
  <c r="S9" i="19" s="1"/>
  <c r="K32" i="19"/>
  <c r="K16" i="19"/>
  <c r="K19" i="19"/>
  <c r="L5" i="19"/>
  <c r="L12" i="19"/>
  <c r="L24" i="19"/>
  <c r="L8" i="19"/>
  <c r="L32" i="19"/>
  <c r="L14" i="19"/>
  <c r="L26" i="19"/>
  <c r="L28" i="19"/>
  <c r="L16" i="19"/>
  <c r="L27" i="19"/>
  <c r="L18" i="19"/>
  <c r="L4" i="19"/>
  <c r="L19" i="19"/>
  <c r="L30" i="19"/>
  <c r="L22" i="19"/>
  <c r="L10" i="19"/>
  <c r="L23" i="19"/>
  <c r="L6" i="19"/>
  <c r="L20" i="19"/>
  <c r="L31" i="19"/>
  <c r="L11" i="19"/>
  <c r="L9" i="19"/>
  <c r="L17" i="19"/>
  <c r="L13" i="19"/>
  <c r="L7" i="19"/>
  <c r="AA4" i="19" a="1"/>
  <c r="AA4" i="19" s="1"/>
  <c r="L3" i="19"/>
  <c r="AA8" i="19" s="1" a="1"/>
  <c r="AA8" i="19" s="1"/>
  <c r="L29" i="19"/>
  <c r="L25" i="19"/>
  <c r="L21" i="19"/>
  <c r="L15" i="19"/>
  <c r="O3" i="19"/>
  <c r="O5" i="19"/>
  <c r="O14" i="19"/>
  <c r="K30" i="19"/>
  <c r="K14" i="19"/>
  <c r="Z4" i="19" a="1"/>
  <c r="Z4" i="19" s="1"/>
  <c r="O26" i="19"/>
  <c r="O30" i="19"/>
  <c r="O4" i="19"/>
  <c r="O18" i="19"/>
  <c r="O25" i="19"/>
  <c r="O24" i="19"/>
  <c r="O28" i="19"/>
  <c r="O32" i="19"/>
  <c r="K3" i="19"/>
  <c r="O29" i="19"/>
  <c r="O20" i="19"/>
  <c r="O16" i="19"/>
  <c r="O23" i="19"/>
  <c r="O27" i="19"/>
  <c r="O31" i="19"/>
  <c r="K28" i="19"/>
  <c r="K5" i="19"/>
  <c r="K31" i="19"/>
  <c r="O21" i="19"/>
  <c r="U8" i="21" a="1"/>
  <c r="U8" i="21" s="1"/>
  <c r="O11" i="19"/>
  <c r="O7" i="19"/>
  <c r="K7" i="19"/>
  <c r="O22" i="19"/>
  <c r="K15" i="19"/>
  <c r="K9" i="19"/>
  <c r="O6" i="19"/>
  <c r="K26" i="19"/>
  <c r="K29" i="19"/>
  <c r="K13" i="19"/>
  <c r="K11" i="19"/>
  <c r="O8" i="19"/>
  <c r="O19" i="19"/>
  <c r="K24" i="19"/>
  <c r="K27" i="19"/>
  <c r="Y12" i="21"/>
  <c r="Y9" i="21"/>
  <c r="V12" i="21"/>
  <c r="V9" i="21" s="1"/>
  <c r="X8" i="20" a="1"/>
  <c r="X8" i="20" s="1"/>
  <c r="X12" i="20" s="1"/>
  <c r="X9" i="20" s="1"/>
  <c r="V8" i="20" a="1"/>
  <c r="V8" i="20" s="1"/>
  <c r="AA8" i="20" a="1"/>
  <c r="AA8" i="20" s="1"/>
  <c r="AA12" i="20" s="1"/>
  <c r="AA9" i="20" s="1"/>
  <c r="Z8" i="20" a="1"/>
  <c r="Z8" i="20" s="1"/>
  <c r="Z12" i="20" s="1"/>
  <c r="Z9" i="20" s="1"/>
  <c r="U8" i="20" a="1"/>
  <c r="U8" i="20" s="1"/>
  <c r="U12" i="20" s="1"/>
  <c r="U9" i="20" s="1"/>
  <c r="Y8" i="20" a="1"/>
  <c r="Y8" i="20" s="1"/>
  <c r="Y12" i="20" s="1"/>
  <c r="Y9" i="20" s="1"/>
  <c r="T8" i="20" a="1"/>
  <c r="T8" i="20" s="1"/>
  <c r="T12" i="20" s="1"/>
  <c r="W8" i="20" a="1"/>
  <c r="W8" i="20" s="1"/>
  <c r="W12" i="20" s="1"/>
  <c r="W9" i="20" s="1"/>
  <c r="Z8" i="19" a="1"/>
  <c r="Z8" i="19" s="1"/>
  <c r="Z12" i="19" s="1"/>
  <c r="Z9" i="19" s="1"/>
  <c r="I14" i="19"/>
  <c r="N14" i="19"/>
  <c r="I16" i="19"/>
  <c r="N16" i="19"/>
  <c r="I18" i="19"/>
  <c r="N18" i="19"/>
  <c r="I20" i="19"/>
  <c r="N20" i="19"/>
  <c r="I22" i="19"/>
  <c r="N22" i="19"/>
  <c r="I24" i="19"/>
  <c r="N24" i="19"/>
  <c r="I26" i="19"/>
  <c r="N26" i="19"/>
  <c r="I28" i="19"/>
  <c r="N28" i="19"/>
  <c r="I30" i="19"/>
  <c r="N30" i="19"/>
  <c r="I32" i="19"/>
  <c r="N32" i="19"/>
  <c r="I13" i="19"/>
  <c r="N13" i="19"/>
  <c r="I15" i="19"/>
  <c r="N15" i="19"/>
  <c r="I17" i="19"/>
  <c r="N17" i="19"/>
  <c r="I19" i="19"/>
  <c r="N19" i="19"/>
  <c r="I21" i="19"/>
  <c r="N21" i="19"/>
  <c r="I23" i="19"/>
  <c r="N23" i="19"/>
  <c r="I25" i="19"/>
  <c r="N25" i="19"/>
  <c r="I27" i="19"/>
  <c r="N27" i="19"/>
  <c r="I29" i="19"/>
  <c r="N29" i="19"/>
  <c r="I31" i="19"/>
  <c r="N31" i="19"/>
  <c r="H14" i="19"/>
  <c r="H16" i="19"/>
  <c r="H18" i="19"/>
  <c r="H20" i="19"/>
  <c r="H22" i="19"/>
  <c r="H13" i="19"/>
  <c r="H21" i="19"/>
  <c r="H23" i="19"/>
  <c r="H24" i="19"/>
  <c r="H25" i="19"/>
  <c r="H26" i="19"/>
  <c r="H27" i="19"/>
  <c r="H28" i="19"/>
  <c r="H29" i="19"/>
  <c r="H30" i="19"/>
  <c r="H31" i="19"/>
  <c r="H32" i="19"/>
  <c r="H19" i="19"/>
  <c r="H17" i="19"/>
  <c r="H15" i="19"/>
  <c r="G13" i="19"/>
  <c r="G15" i="19"/>
  <c r="G17" i="19"/>
  <c r="G19" i="19"/>
  <c r="G21" i="19"/>
  <c r="G23" i="19"/>
  <c r="G25" i="19"/>
  <c r="G27" i="19"/>
  <c r="G29" i="19"/>
  <c r="G31" i="19"/>
  <c r="G14" i="19"/>
  <c r="G16" i="19"/>
  <c r="G18" i="19"/>
  <c r="G20" i="19"/>
  <c r="G22" i="19"/>
  <c r="G24" i="19"/>
  <c r="G26" i="19"/>
  <c r="G28" i="19"/>
  <c r="G30" i="19"/>
  <c r="G32" i="19"/>
  <c r="P13" i="19"/>
  <c r="P15" i="19"/>
  <c r="P17" i="19"/>
  <c r="P19" i="19"/>
  <c r="P21" i="19"/>
  <c r="P23" i="19"/>
  <c r="P25" i="19"/>
  <c r="P27" i="19"/>
  <c r="P29" i="19"/>
  <c r="P31" i="19"/>
  <c r="P14" i="19"/>
  <c r="P16" i="19"/>
  <c r="P18" i="19"/>
  <c r="P20" i="19"/>
  <c r="P22" i="19"/>
  <c r="P24" i="19"/>
  <c r="P26" i="19"/>
  <c r="P28" i="19"/>
  <c r="P30" i="19"/>
  <c r="P32" i="19"/>
  <c r="F13" i="19"/>
  <c r="F15" i="19"/>
  <c r="F17" i="19"/>
  <c r="F19" i="19"/>
  <c r="F21" i="19"/>
  <c r="F25" i="19"/>
  <c r="F28" i="19"/>
  <c r="F32" i="19"/>
  <c r="F16" i="19"/>
  <c r="F14" i="19"/>
  <c r="F22" i="19"/>
  <c r="F20" i="19"/>
  <c r="F18" i="19"/>
  <c r="F23" i="19"/>
  <c r="F24" i="19"/>
  <c r="F26" i="19"/>
  <c r="F27" i="19"/>
  <c r="F29" i="19"/>
  <c r="F30" i="19"/>
  <c r="F31" i="19"/>
  <c r="E14" i="19"/>
  <c r="E16" i="19"/>
  <c r="E18" i="19"/>
  <c r="E20" i="19"/>
  <c r="E22" i="19"/>
  <c r="E24" i="19"/>
  <c r="E26" i="19"/>
  <c r="E28" i="19"/>
  <c r="E30" i="19"/>
  <c r="E32" i="19"/>
  <c r="E13" i="19"/>
  <c r="E15" i="19"/>
  <c r="E17" i="19"/>
  <c r="E19" i="19"/>
  <c r="E21" i="19"/>
  <c r="E23" i="19"/>
  <c r="E25" i="19"/>
  <c r="E27" i="19"/>
  <c r="E29" i="19"/>
  <c r="E31" i="19"/>
  <c r="Q14" i="19"/>
  <c r="Q16" i="19"/>
  <c r="Q18" i="19"/>
  <c r="Q20" i="19"/>
  <c r="Q22" i="19"/>
  <c r="Q13" i="19"/>
  <c r="Q17" i="19"/>
  <c r="Q23" i="19"/>
  <c r="Q24" i="19"/>
  <c r="Q25" i="19"/>
  <c r="Q26" i="19"/>
  <c r="Q27" i="19"/>
  <c r="Q28" i="19"/>
  <c r="Q29" i="19"/>
  <c r="Q30" i="19"/>
  <c r="Q31" i="19"/>
  <c r="Q32" i="19"/>
  <c r="Q15" i="19"/>
  <c r="Q21" i="19"/>
  <c r="Q19" i="19"/>
  <c r="J13" i="19"/>
  <c r="J15" i="19"/>
  <c r="J17" i="19"/>
  <c r="J19" i="19"/>
  <c r="J21" i="19"/>
  <c r="J18" i="19"/>
  <c r="J16" i="19"/>
  <c r="J23" i="19"/>
  <c r="J24" i="19"/>
  <c r="J25" i="19"/>
  <c r="J26" i="19"/>
  <c r="J27" i="19"/>
  <c r="J28" i="19"/>
  <c r="J29" i="19"/>
  <c r="J30" i="19"/>
  <c r="J31" i="19"/>
  <c r="J32" i="19"/>
  <c r="J14" i="19"/>
  <c r="J22" i="19"/>
  <c r="J20" i="19"/>
  <c r="G5" i="19"/>
  <c r="G3" i="19"/>
  <c r="G10" i="19"/>
  <c r="G8" i="19"/>
  <c r="G6" i="19"/>
  <c r="G11" i="19"/>
  <c r="G9" i="19"/>
  <c r="G7" i="19"/>
  <c r="V4" i="19" a="1"/>
  <c r="V4" i="19" s="1"/>
  <c r="G4" i="19"/>
  <c r="G12" i="19"/>
  <c r="F12" i="19"/>
  <c r="F10" i="19"/>
  <c r="F8" i="19"/>
  <c r="F6" i="19"/>
  <c r="P5" i="19"/>
  <c r="U4" i="19" a="1"/>
  <c r="U4" i="19" s="1"/>
  <c r="P3" i="19"/>
  <c r="F7" i="19"/>
  <c r="P8" i="19"/>
  <c r="P6" i="19"/>
  <c r="P11" i="19"/>
  <c r="P9" i="19"/>
  <c r="P7" i="19"/>
  <c r="F5" i="19"/>
  <c r="F3" i="19"/>
  <c r="F11" i="19"/>
  <c r="F9" i="19"/>
  <c r="P4" i="19"/>
  <c r="P12" i="19"/>
  <c r="P10" i="19"/>
  <c r="F4" i="19"/>
  <c r="N4" i="19"/>
  <c r="I4" i="19"/>
  <c r="N5" i="19"/>
  <c r="X4" i="19" a="1"/>
  <c r="X4" i="19" s="1"/>
  <c r="N9" i="19"/>
  <c r="I9" i="19"/>
  <c r="I7" i="19"/>
  <c r="N12" i="19"/>
  <c r="I12" i="19"/>
  <c r="N10" i="19"/>
  <c r="I10" i="19"/>
  <c r="N8" i="19"/>
  <c r="I8" i="19"/>
  <c r="N6" i="19"/>
  <c r="I6" i="19"/>
  <c r="I5" i="19"/>
  <c r="N3" i="19"/>
  <c r="I3" i="19"/>
  <c r="N11" i="19"/>
  <c r="I11" i="19"/>
  <c r="N7" i="19"/>
  <c r="H11" i="19"/>
  <c r="H9" i="19"/>
  <c r="H7" i="19"/>
  <c r="W4" i="19" a="1"/>
  <c r="W4" i="19" s="1"/>
  <c r="H4" i="19"/>
  <c r="H8" i="19"/>
  <c r="H6" i="19"/>
  <c r="H5" i="19"/>
  <c r="H12" i="19"/>
  <c r="H10" i="19"/>
  <c r="H3" i="19"/>
  <c r="Q11" i="19"/>
  <c r="Q9" i="19"/>
  <c r="Q7" i="19"/>
  <c r="E4" i="19"/>
  <c r="Q4" i="19"/>
  <c r="Q8" i="19"/>
  <c r="Q6" i="19"/>
  <c r="E5" i="19"/>
  <c r="T4" i="19" a="1"/>
  <c r="T4" i="19" s="1"/>
  <c r="Q5" i="19"/>
  <c r="E12" i="19"/>
  <c r="E10" i="19"/>
  <c r="E8" i="19"/>
  <c r="E6" i="19"/>
  <c r="Q12" i="19"/>
  <c r="Q10" i="19"/>
  <c r="E3" i="19"/>
  <c r="E11" i="19"/>
  <c r="E9" i="19"/>
  <c r="E7" i="19"/>
  <c r="Q3" i="19"/>
  <c r="J12" i="19"/>
  <c r="J10" i="19"/>
  <c r="J8" i="19"/>
  <c r="J6" i="19"/>
  <c r="Y4" i="19" a="1"/>
  <c r="Y4" i="19" s="1"/>
  <c r="J9" i="19"/>
  <c r="J7" i="19"/>
  <c r="J5" i="19"/>
  <c r="J3" i="19"/>
  <c r="J11" i="19"/>
  <c r="J4" i="19"/>
  <c r="AA12" i="19" l="1"/>
  <c r="AA9" i="19"/>
  <c r="U12" i="21"/>
  <c r="U9" i="21"/>
  <c r="V12" i="20"/>
  <c r="V9" i="20" s="1"/>
  <c r="Y8" i="19" a="1"/>
  <c r="Y8" i="19" s="1"/>
  <c r="Y12" i="19" s="1"/>
  <c r="Y9" i="19" s="1"/>
  <c r="T9" i="20"/>
  <c r="T8" i="19" a="1"/>
  <c r="T8" i="19" s="1"/>
  <c r="T12" i="19" s="1"/>
  <c r="T9" i="19" s="1"/>
  <c r="X8" i="19" a="1"/>
  <c r="X8" i="19" s="1"/>
  <c r="X12" i="19" s="1"/>
  <c r="X9" i="19" s="1"/>
  <c r="U8" i="19" a="1"/>
  <c r="U8" i="19" s="1"/>
  <c r="U12" i="19" s="1"/>
  <c r="U9" i="19" s="1"/>
  <c r="W8" i="19" a="1"/>
  <c r="W8" i="19" s="1"/>
  <c r="W12" i="19" s="1"/>
  <c r="W9" i="19" s="1"/>
  <c r="V8" i="19" a="1"/>
  <c r="V8" i="19" s="1"/>
  <c r="V12" i="19" s="1"/>
  <c r="V9" i="19" s="1"/>
  <c r="C21" i="18" l="1"/>
  <c r="D21" i="18"/>
  <c r="L21" i="18"/>
  <c r="C22" i="18"/>
  <c r="D22" i="18"/>
  <c r="L22" i="18"/>
  <c r="C23" i="18"/>
  <c r="D23" i="18"/>
  <c r="L23" i="18"/>
  <c r="C24" i="18"/>
  <c r="D24" i="18"/>
  <c r="L24" i="18"/>
  <c r="C25" i="18"/>
  <c r="D25" i="18"/>
  <c r="L25" i="18"/>
  <c r="C26" i="18"/>
  <c r="D26" i="18"/>
  <c r="L26" i="18"/>
  <c r="C27" i="18"/>
  <c r="D27" i="18"/>
  <c r="L27" i="18"/>
  <c r="C28" i="18"/>
  <c r="D28" i="18"/>
  <c r="L28" i="18"/>
  <c r="C16" i="18"/>
  <c r="D16" i="18"/>
  <c r="L16" i="18"/>
  <c r="C17" i="18"/>
  <c r="D17" i="18"/>
  <c r="L17" i="18"/>
  <c r="C18" i="18"/>
  <c r="D18" i="18"/>
  <c r="L18" i="18"/>
  <c r="C19" i="18"/>
  <c r="D19" i="18"/>
  <c r="L19" i="18"/>
  <c r="C20" i="18"/>
  <c r="D20" i="18"/>
  <c r="L20" i="18"/>
  <c r="C10" i="18"/>
  <c r="D10" i="18"/>
  <c r="L10" i="18"/>
  <c r="C11" i="18"/>
  <c r="D11" i="18"/>
  <c r="L11" i="18"/>
  <c r="C12" i="18"/>
  <c r="D12" i="18"/>
  <c r="L12" i="18"/>
  <c r="C13" i="18"/>
  <c r="D13" i="18"/>
  <c r="L13" i="18"/>
  <c r="C14" i="18"/>
  <c r="D14" i="18"/>
  <c r="L14" i="18"/>
  <c r="C15" i="18"/>
  <c r="D15" i="18"/>
  <c r="L15" i="18"/>
  <c r="L9" i="18"/>
  <c r="D9" i="18"/>
  <c r="C9" i="18"/>
  <c r="L8" i="18"/>
  <c r="D8" i="18"/>
  <c r="C8" i="18"/>
  <c r="L7" i="18"/>
  <c r="D7" i="18"/>
  <c r="C7" i="18"/>
  <c r="Y6" i="18"/>
  <c r="X6" i="18"/>
  <c r="W6" i="18"/>
  <c r="V6" i="18"/>
  <c r="U6" i="18"/>
  <c r="T6" i="18"/>
  <c r="S6" i="18"/>
  <c r="R6" i="18"/>
  <c r="R7" i="18" s="1"/>
  <c r="W7" i="18" s="1"/>
  <c r="L6" i="18"/>
  <c r="D6" i="18"/>
  <c r="C6" i="18"/>
  <c r="L5" i="18"/>
  <c r="D5" i="18"/>
  <c r="C5" i="18"/>
  <c r="L4" i="18"/>
  <c r="D4" i="18"/>
  <c r="C4" i="18"/>
  <c r="L3" i="18"/>
  <c r="D3" i="18"/>
  <c r="C3" i="18"/>
  <c r="C2" i="18"/>
  <c r="C38" i="17"/>
  <c r="D38" i="17"/>
  <c r="L38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" i="17"/>
  <c r="R8" i="17" s="1" a="1"/>
  <c r="R8" i="17" s="1"/>
  <c r="R4" i="18" l="1" a="1"/>
  <c r="R4" i="18" s="1"/>
  <c r="W5" i="18"/>
  <c r="W4" i="18" s="1" a="1"/>
  <c r="W4" i="18" s="1"/>
  <c r="Y7" i="18"/>
  <c r="Y5" i="18" s="1"/>
  <c r="U7" i="18"/>
  <c r="U5" i="18" s="1"/>
  <c r="R8" i="18" a="1"/>
  <c r="R8" i="18" s="1"/>
  <c r="T7" i="18"/>
  <c r="T5" i="18" s="1"/>
  <c r="X7" i="18"/>
  <c r="X5" i="18" s="1"/>
  <c r="V7" i="18"/>
  <c r="V5" i="18" s="1"/>
  <c r="S7" i="18"/>
  <c r="S5" i="18" s="1"/>
  <c r="M6" i="18" l="1"/>
  <c r="M3" i="18"/>
  <c r="I22" i="18"/>
  <c r="M22" i="18"/>
  <c r="I24" i="18"/>
  <c r="M24" i="18"/>
  <c r="I26" i="18"/>
  <c r="M26" i="18"/>
  <c r="I28" i="18"/>
  <c r="M28" i="18"/>
  <c r="I21" i="18"/>
  <c r="M21" i="18"/>
  <c r="I23" i="18"/>
  <c r="M23" i="18"/>
  <c r="I25" i="18"/>
  <c r="M25" i="18"/>
  <c r="I27" i="18"/>
  <c r="M27" i="18"/>
  <c r="I8" i="18"/>
  <c r="J22" i="18"/>
  <c r="J24" i="18"/>
  <c r="J26" i="18"/>
  <c r="J28" i="18"/>
  <c r="J21" i="18"/>
  <c r="J23" i="18"/>
  <c r="J25" i="18"/>
  <c r="J27" i="18"/>
  <c r="M7" i="18"/>
  <c r="G21" i="18"/>
  <c r="G23" i="18"/>
  <c r="G25" i="18"/>
  <c r="G27" i="18"/>
  <c r="G22" i="18"/>
  <c r="G24" i="18"/>
  <c r="G26" i="18"/>
  <c r="G28" i="18"/>
  <c r="O21" i="18"/>
  <c r="O23" i="18"/>
  <c r="O25" i="18"/>
  <c r="O27" i="18"/>
  <c r="F22" i="18"/>
  <c r="F24" i="18"/>
  <c r="F26" i="18"/>
  <c r="F28" i="18"/>
  <c r="O22" i="18"/>
  <c r="O24" i="18"/>
  <c r="O26" i="18"/>
  <c r="O28" i="18"/>
  <c r="F21" i="18"/>
  <c r="F23" i="18"/>
  <c r="F25" i="18"/>
  <c r="F27" i="18"/>
  <c r="K21" i="18"/>
  <c r="K23" i="18"/>
  <c r="K25" i="18"/>
  <c r="K27" i="18"/>
  <c r="N22" i="18"/>
  <c r="N24" i="18"/>
  <c r="N26" i="18"/>
  <c r="N28" i="18"/>
  <c r="K22" i="18"/>
  <c r="K24" i="18"/>
  <c r="K26" i="18"/>
  <c r="K28" i="18"/>
  <c r="N21" i="18"/>
  <c r="N23" i="18"/>
  <c r="N25" i="18"/>
  <c r="N27" i="18"/>
  <c r="E22" i="18"/>
  <c r="E24" i="18"/>
  <c r="E26" i="18"/>
  <c r="E28" i="18"/>
  <c r="P21" i="18"/>
  <c r="P23" i="18"/>
  <c r="P25" i="18"/>
  <c r="P27" i="18"/>
  <c r="E21" i="18"/>
  <c r="E23" i="18"/>
  <c r="E25" i="18"/>
  <c r="E27" i="18"/>
  <c r="P22" i="18"/>
  <c r="P24" i="18"/>
  <c r="P26" i="18"/>
  <c r="P28" i="18"/>
  <c r="H21" i="18"/>
  <c r="H23" i="18"/>
  <c r="H25" i="18"/>
  <c r="H27" i="18"/>
  <c r="H22" i="18"/>
  <c r="H24" i="18"/>
  <c r="H26" i="18"/>
  <c r="H28" i="18"/>
  <c r="H16" i="18"/>
  <c r="H18" i="18"/>
  <c r="H17" i="18"/>
  <c r="H19" i="18"/>
  <c r="H20" i="18"/>
  <c r="J19" i="18"/>
  <c r="J16" i="18"/>
  <c r="J18" i="18"/>
  <c r="J20" i="18"/>
  <c r="J17" i="18"/>
  <c r="G16" i="18"/>
  <c r="G18" i="18"/>
  <c r="G20" i="18"/>
  <c r="G17" i="18"/>
  <c r="G19" i="18"/>
  <c r="O16" i="18"/>
  <c r="O18" i="18"/>
  <c r="O20" i="18"/>
  <c r="F17" i="18"/>
  <c r="O17" i="18"/>
  <c r="O19" i="18"/>
  <c r="F16" i="18"/>
  <c r="F18" i="18"/>
  <c r="F20" i="18"/>
  <c r="F19" i="18"/>
  <c r="K16" i="18"/>
  <c r="K18" i="18"/>
  <c r="K20" i="18"/>
  <c r="N17" i="18"/>
  <c r="K17" i="18"/>
  <c r="K19" i="18"/>
  <c r="N16" i="18"/>
  <c r="N18" i="18"/>
  <c r="N20" i="18"/>
  <c r="N19" i="18"/>
  <c r="E17" i="18"/>
  <c r="E19" i="18"/>
  <c r="P18" i="18"/>
  <c r="E16" i="18"/>
  <c r="E18" i="18"/>
  <c r="E20" i="18"/>
  <c r="P17" i="18"/>
  <c r="P19" i="18"/>
  <c r="P16" i="18"/>
  <c r="P20" i="18"/>
  <c r="I9" i="18"/>
  <c r="I17" i="18"/>
  <c r="M17" i="18"/>
  <c r="I19" i="18"/>
  <c r="M19" i="18"/>
  <c r="M18" i="18"/>
  <c r="M20" i="18"/>
  <c r="I16" i="18"/>
  <c r="M16" i="18"/>
  <c r="I18" i="18"/>
  <c r="I20" i="18"/>
  <c r="R12" i="18"/>
  <c r="R9" i="18" s="1"/>
  <c r="G7" i="18"/>
  <c r="G6" i="18"/>
  <c r="N4" i="18"/>
  <c r="K8" i="18"/>
  <c r="M8" i="18"/>
  <c r="M9" i="18"/>
  <c r="I5" i="18"/>
  <c r="K5" i="18"/>
  <c r="I6" i="18"/>
  <c r="I7" i="18"/>
  <c r="I3" i="18"/>
  <c r="M5" i="18"/>
  <c r="N5" i="18"/>
  <c r="N3" i="18"/>
  <c r="Y4" i="18" a="1"/>
  <c r="Y4" i="18" s="1"/>
  <c r="H10" i="18"/>
  <c r="H12" i="18"/>
  <c r="H14" i="18"/>
  <c r="H15" i="18"/>
  <c r="H13" i="18"/>
  <c r="H11" i="18"/>
  <c r="J11" i="18"/>
  <c r="J13" i="18"/>
  <c r="J15" i="18"/>
  <c r="J14" i="18"/>
  <c r="J12" i="18"/>
  <c r="J10" i="18"/>
  <c r="G10" i="18"/>
  <c r="G12" i="18"/>
  <c r="G14" i="18"/>
  <c r="G13" i="18"/>
  <c r="G11" i="18"/>
  <c r="G15" i="18"/>
  <c r="O10" i="18"/>
  <c r="O12" i="18"/>
  <c r="O14" i="18"/>
  <c r="O13" i="18"/>
  <c r="F11" i="18"/>
  <c r="F13" i="18"/>
  <c r="F15" i="18"/>
  <c r="O11" i="18"/>
  <c r="O15" i="18"/>
  <c r="F12" i="18"/>
  <c r="F10" i="18"/>
  <c r="F14" i="18"/>
  <c r="U4" i="18" a="1"/>
  <c r="U4" i="18" s="1"/>
  <c r="K10" i="18"/>
  <c r="K12" i="18"/>
  <c r="K14" i="18"/>
  <c r="K13" i="18"/>
  <c r="N11" i="18"/>
  <c r="N13" i="18"/>
  <c r="N15" i="18"/>
  <c r="K11" i="18"/>
  <c r="K15" i="18"/>
  <c r="N10" i="18"/>
  <c r="N14" i="18"/>
  <c r="N12" i="18"/>
  <c r="E11" i="18"/>
  <c r="E13" i="18"/>
  <c r="E15" i="18"/>
  <c r="E12" i="18"/>
  <c r="E14" i="18"/>
  <c r="P10" i="18"/>
  <c r="P12" i="18"/>
  <c r="P14" i="18"/>
  <c r="E10" i="18"/>
  <c r="P13" i="18"/>
  <c r="P11" i="18"/>
  <c r="P15" i="18"/>
  <c r="K3" i="18"/>
  <c r="K7" i="18"/>
  <c r="N7" i="18"/>
  <c r="I11" i="18"/>
  <c r="M11" i="18"/>
  <c r="I13" i="18"/>
  <c r="M13" i="18"/>
  <c r="I15" i="18"/>
  <c r="M15" i="18"/>
  <c r="I10" i="18"/>
  <c r="M12" i="18"/>
  <c r="M14" i="18"/>
  <c r="M10" i="18"/>
  <c r="I12" i="18"/>
  <c r="I14" i="18"/>
  <c r="G8" i="18"/>
  <c r="G5" i="18"/>
  <c r="G4" i="18"/>
  <c r="N8" i="18"/>
  <c r="N9" i="18"/>
  <c r="G9" i="18"/>
  <c r="G3" i="18"/>
  <c r="N6" i="18"/>
  <c r="K9" i="18"/>
  <c r="K6" i="18"/>
  <c r="K4" i="18"/>
  <c r="I4" i="18"/>
  <c r="M4" i="18"/>
  <c r="F9" i="18"/>
  <c r="F7" i="18"/>
  <c r="O4" i="18"/>
  <c r="O8" i="18"/>
  <c r="O6" i="18"/>
  <c r="F4" i="18"/>
  <c r="O9" i="18"/>
  <c r="O7" i="18"/>
  <c r="F5" i="18"/>
  <c r="F3" i="18"/>
  <c r="F8" i="18"/>
  <c r="F6" i="18"/>
  <c r="O5" i="18"/>
  <c r="T4" i="18" a="1"/>
  <c r="T4" i="18" s="1"/>
  <c r="O3" i="18"/>
  <c r="J9" i="18"/>
  <c r="J7" i="18"/>
  <c r="J5" i="18"/>
  <c r="J3" i="18"/>
  <c r="J4" i="18"/>
  <c r="J6" i="18"/>
  <c r="X4" i="18" a="1"/>
  <c r="X4" i="18" s="1"/>
  <c r="J8" i="18"/>
  <c r="H8" i="18"/>
  <c r="H6" i="18"/>
  <c r="H5" i="18"/>
  <c r="H4" i="18"/>
  <c r="H3" i="18"/>
  <c r="H7" i="18"/>
  <c r="H9" i="18"/>
  <c r="V4" i="18" a="1"/>
  <c r="V4" i="18" s="1"/>
  <c r="P8" i="18"/>
  <c r="P6" i="18"/>
  <c r="E5" i="18"/>
  <c r="S4" i="18" a="1"/>
  <c r="S4" i="18" s="1"/>
  <c r="E3" i="18"/>
  <c r="E9" i="18"/>
  <c r="E7" i="18"/>
  <c r="P5" i="18"/>
  <c r="E8" i="18"/>
  <c r="E6" i="18"/>
  <c r="P4" i="18"/>
  <c r="P3" i="18"/>
  <c r="P9" i="18"/>
  <c r="E4" i="18"/>
  <c r="P7" i="18"/>
  <c r="W8" i="18" l="1" a="1"/>
  <c r="W8" i="18" s="1"/>
  <c r="W12" i="18" s="1"/>
  <c r="W9" i="18" s="1"/>
  <c r="Y8" i="18" a="1"/>
  <c r="Y8" i="18" s="1"/>
  <c r="Y12" i="18" s="1"/>
  <c r="Y9" i="18" s="1"/>
  <c r="V8" i="18" a="1"/>
  <c r="V8" i="18" s="1"/>
  <c r="V12" i="18" s="1"/>
  <c r="V9" i="18" s="1"/>
  <c r="X8" i="18" a="1"/>
  <c r="X8" i="18" s="1"/>
  <c r="X12" i="18" s="1"/>
  <c r="X9" i="18" s="1"/>
  <c r="T8" i="18" a="1"/>
  <c r="T8" i="18" s="1"/>
  <c r="T12" i="18" s="1"/>
  <c r="T9" i="18" s="1"/>
  <c r="U8" i="18" a="1"/>
  <c r="U8" i="18" s="1"/>
  <c r="U12" i="18" s="1"/>
  <c r="U9" i="18" s="1"/>
  <c r="S8" i="18" a="1"/>
  <c r="S8" i="18" s="1"/>
  <c r="S12" i="18" s="1"/>
  <c r="S9" i="18" s="1"/>
  <c r="C12" i="17" l="1"/>
  <c r="L12" i="17"/>
  <c r="C13" i="17"/>
  <c r="L13" i="17"/>
  <c r="C14" i="17"/>
  <c r="L14" i="17"/>
  <c r="C15" i="17"/>
  <c r="L15" i="17"/>
  <c r="C16" i="17"/>
  <c r="L16" i="17"/>
  <c r="C17" i="17"/>
  <c r="L17" i="17"/>
  <c r="C18" i="17"/>
  <c r="L18" i="17"/>
  <c r="C19" i="17"/>
  <c r="L19" i="17"/>
  <c r="C20" i="17"/>
  <c r="L20" i="17"/>
  <c r="C21" i="17"/>
  <c r="L21" i="17"/>
  <c r="C22" i="17"/>
  <c r="L22" i="17"/>
  <c r="C23" i="17"/>
  <c r="L23" i="17"/>
  <c r="C24" i="17"/>
  <c r="L24" i="17"/>
  <c r="C25" i="17"/>
  <c r="L25" i="17"/>
  <c r="C26" i="17"/>
  <c r="L26" i="17"/>
  <c r="C27" i="17"/>
  <c r="L27" i="17"/>
  <c r="C28" i="17"/>
  <c r="L28" i="17"/>
  <c r="C29" i="17"/>
  <c r="L29" i="17"/>
  <c r="C30" i="17"/>
  <c r="L30" i="17"/>
  <c r="C31" i="17"/>
  <c r="L31" i="17"/>
  <c r="C32" i="17"/>
  <c r="L32" i="17"/>
  <c r="C33" i="17"/>
  <c r="L33" i="17"/>
  <c r="C34" i="17"/>
  <c r="L34" i="17"/>
  <c r="C35" i="17"/>
  <c r="L35" i="17"/>
  <c r="C36" i="17"/>
  <c r="L36" i="17"/>
  <c r="C37" i="17"/>
  <c r="L37" i="17"/>
  <c r="S6" i="17"/>
  <c r="C4" i="17"/>
  <c r="L4" i="17"/>
  <c r="C5" i="17"/>
  <c r="L5" i="17"/>
  <c r="C6" i="17"/>
  <c r="L6" i="17"/>
  <c r="C7" i="17"/>
  <c r="L7" i="17"/>
  <c r="C8" i="17"/>
  <c r="L8" i="17"/>
  <c r="C9" i="17"/>
  <c r="L9" i="17"/>
  <c r="C10" i="17"/>
  <c r="L10" i="17"/>
  <c r="C11" i="17"/>
  <c r="L11" i="17"/>
  <c r="Y6" i="17"/>
  <c r="U6" i="17"/>
  <c r="L3" i="17"/>
  <c r="C3" i="17"/>
  <c r="C2" i="17"/>
  <c r="R4" i="17" s="1" a="1"/>
  <c r="R4" i="17" s="1"/>
  <c r="R12" i="17" l="1"/>
  <c r="V6" i="17"/>
  <c r="W6" i="17"/>
  <c r="T6" i="17"/>
  <c r="X6" i="17"/>
  <c r="R6" i="17"/>
  <c r="R7" i="17" s="1"/>
  <c r="L3" i="16"/>
  <c r="C13" i="16"/>
  <c r="D13" i="16" a="1"/>
  <c r="D13" i="16" s="1"/>
  <c r="L13" i="16"/>
  <c r="C14" i="16"/>
  <c r="D14" i="16"/>
  <c r="L14" i="16"/>
  <c r="C15" i="16"/>
  <c r="D15" i="16"/>
  <c r="L15" i="16"/>
  <c r="C16" i="16"/>
  <c r="D16" i="16"/>
  <c r="L16" i="16"/>
  <c r="C17" i="16"/>
  <c r="D17" i="16"/>
  <c r="L17" i="16"/>
  <c r="C18" i="16"/>
  <c r="D18" i="16"/>
  <c r="L18" i="16"/>
  <c r="C19" i="16"/>
  <c r="D19" i="16"/>
  <c r="L19" i="16"/>
  <c r="C20" i="16"/>
  <c r="D20" i="16"/>
  <c r="L20" i="16"/>
  <c r="C21" i="16"/>
  <c r="D21" i="16"/>
  <c r="L21" i="16"/>
  <c r="C22" i="16"/>
  <c r="D22" i="16"/>
  <c r="L22" i="16"/>
  <c r="C23" i="16"/>
  <c r="D23" i="16" a="1"/>
  <c r="D23" i="16" s="1"/>
  <c r="L23" i="16"/>
  <c r="C24" i="16"/>
  <c r="D24" i="16"/>
  <c r="L24" i="16"/>
  <c r="C25" i="16"/>
  <c r="D25" i="16"/>
  <c r="L25" i="16"/>
  <c r="C26" i="16"/>
  <c r="D26" i="16"/>
  <c r="L26" i="16"/>
  <c r="C27" i="16"/>
  <c r="D27" i="16"/>
  <c r="L27" i="16"/>
  <c r="C28" i="16"/>
  <c r="D28" i="16"/>
  <c r="L28" i="16"/>
  <c r="C29" i="16"/>
  <c r="D29" i="16"/>
  <c r="L29" i="16"/>
  <c r="C30" i="16"/>
  <c r="D30" i="16"/>
  <c r="L30" i="16"/>
  <c r="C31" i="16"/>
  <c r="D31" i="16"/>
  <c r="L31" i="16"/>
  <c r="C32" i="16"/>
  <c r="D32" i="16"/>
  <c r="L32" i="16"/>
  <c r="C33" i="16"/>
  <c r="D33" i="16" a="1"/>
  <c r="D33" i="16" s="1"/>
  <c r="L33" i="16"/>
  <c r="C34" i="16"/>
  <c r="D34" i="16"/>
  <c r="L34" i="16"/>
  <c r="C35" i="16"/>
  <c r="D35" i="16"/>
  <c r="L35" i="16"/>
  <c r="D36" i="16"/>
  <c r="L36" i="16"/>
  <c r="L37" i="16"/>
  <c r="L38" i="16"/>
  <c r="C39" i="16"/>
  <c r="L39" i="16"/>
  <c r="L40" i="16"/>
  <c r="L41" i="16"/>
  <c r="L42" i="16"/>
  <c r="L43" i="16"/>
  <c r="L44" i="16"/>
  <c r="C45" i="16"/>
  <c r="D45" i="16"/>
  <c r="L45" i="16"/>
  <c r="C46" i="16"/>
  <c r="D46" i="16"/>
  <c r="L46" i="16"/>
  <c r="C47" i="16"/>
  <c r="D47" i="16"/>
  <c r="L47" i="16"/>
  <c r="C48" i="16"/>
  <c r="D48" i="16"/>
  <c r="L48" i="16"/>
  <c r="C49" i="16"/>
  <c r="D49" i="16"/>
  <c r="L49" i="16"/>
  <c r="D50" i="16"/>
  <c r="L50" i="16"/>
  <c r="L12" i="16"/>
  <c r="D12" i="16"/>
  <c r="C12" i="16"/>
  <c r="L11" i="16"/>
  <c r="D11" i="16"/>
  <c r="C11" i="16"/>
  <c r="L10" i="16"/>
  <c r="D10" i="16"/>
  <c r="C10" i="16"/>
  <c r="L9" i="16"/>
  <c r="D9" i="16"/>
  <c r="C9" i="16"/>
  <c r="L8" i="16"/>
  <c r="D8" i="16"/>
  <c r="C8" i="16"/>
  <c r="L7" i="16"/>
  <c r="D7" i="16"/>
  <c r="C7" i="16"/>
  <c r="U6" i="16"/>
  <c r="L6" i="16"/>
  <c r="D6" i="16"/>
  <c r="C6" i="16"/>
  <c r="L5" i="16"/>
  <c r="D5" i="16"/>
  <c r="C5" i="16"/>
  <c r="L4" i="16"/>
  <c r="D4" i="16"/>
  <c r="C4" i="16"/>
  <c r="D3" i="16" a="1"/>
  <c r="D3" i="16" s="1"/>
  <c r="C3" i="16"/>
  <c r="C2" i="16"/>
  <c r="B44" i="16"/>
  <c r="T6" i="16" s="1"/>
  <c r="A38" i="16"/>
  <c r="A39" i="16" s="1"/>
  <c r="A40" i="16" s="1"/>
  <c r="A41" i="16" s="1"/>
  <c r="A42" i="16" s="1"/>
  <c r="D43" i="16" s="1" a="1"/>
  <c r="D43" i="16" s="1"/>
  <c r="A37" i="16"/>
  <c r="D37" i="16" s="1"/>
  <c r="C43" i="16" l="1"/>
  <c r="V6" i="16"/>
  <c r="D44" i="16"/>
  <c r="D40" i="16"/>
  <c r="C44" i="16"/>
  <c r="C40" i="16"/>
  <c r="C36" i="16"/>
  <c r="R4" i="16" s="1" a="1"/>
  <c r="R4" i="16" s="1"/>
  <c r="X6" i="16"/>
  <c r="D41" i="16"/>
  <c r="W6" i="16"/>
  <c r="Y6" i="16"/>
  <c r="C41" i="16"/>
  <c r="C37" i="16"/>
  <c r="R6" i="16"/>
  <c r="R7" i="16" s="1"/>
  <c r="D42" i="16"/>
  <c r="D38" i="16"/>
  <c r="S6" i="16"/>
  <c r="C42" i="16"/>
  <c r="C38" i="16"/>
  <c r="D39" i="16"/>
  <c r="Y7" i="17"/>
  <c r="Y5" i="17" s="1"/>
  <c r="S7" i="17"/>
  <c r="S5" i="17" s="1"/>
  <c r="U7" i="17"/>
  <c r="U5" i="17" s="1"/>
  <c r="T7" i="17"/>
  <c r="T5" i="17" s="1"/>
  <c r="V7" i="17"/>
  <c r="V5" i="17" s="1"/>
  <c r="W7" i="17"/>
  <c r="W5" i="17" s="1"/>
  <c r="X7" i="17"/>
  <c r="X5" i="17" s="1"/>
  <c r="R9" i="17"/>
  <c r="R8" i="16" a="1"/>
  <c r="R8" i="16" s="1"/>
  <c r="V7" i="16"/>
  <c r="V5" i="16" s="1"/>
  <c r="S4" i="17" l="1" a="1"/>
  <c r="S4" i="17" s="1"/>
  <c r="P38" i="17"/>
  <c r="E3" i="17"/>
  <c r="S8" i="17" s="1" a="1"/>
  <c r="S8" i="17" s="1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P14" i="17"/>
  <c r="P18" i="17"/>
  <c r="P22" i="17"/>
  <c r="P26" i="17"/>
  <c r="P30" i="17"/>
  <c r="P34" i="17"/>
  <c r="P13" i="17"/>
  <c r="P17" i="17"/>
  <c r="P21" i="17"/>
  <c r="P25" i="17"/>
  <c r="P29" i="17"/>
  <c r="P33" i="17"/>
  <c r="P37" i="17"/>
  <c r="P12" i="17"/>
  <c r="P16" i="17"/>
  <c r="P20" i="17"/>
  <c r="P24" i="17"/>
  <c r="P28" i="17"/>
  <c r="P32" i="17"/>
  <c r="P36" i="17"/>
  <c r="P23" i="17"/>
  <c r="P27" i="17"/>
  <c r="P35" i="17"/>
  <c r="P15" i="17"/>
  <c r="P19" i="17"/>
  <c r="P31" i="17"/>
  <c r="W7" i="16"/>
  <c r="W5" i="16" s="1"/>
  <c r="Y7" i="16"/>
  <c r="Y5" i="16" s="1"/>
  <c r="U7" i="16"/>
  <c r="U5" i="16" s="1"/>
  <c r="N3" i="17"/>
  <c r="K3" i="17"/>
  <c r="K4" i="17"/>
  <c r="K5" i="17"/>
  <c r="Y8" i="17" s="1" a="1"/>
  <c r="Y8" i="17" s="1"/>
  <c r="K6" i="17"/>
  <c r="K7" i="17"/>
  <c r="K8" i="17"/>
  <c r="K9" i="17"/>
  <c r="K10" i="17"/>
  <c r="K11" i="17"/>
  <c r="K12" i="17"/>
  <c r="K13" i="17"/>
  <c r="K14" i="17"/>
  <c r="K16" i="17"/>
  <c r="K17" i="17"/>
  <c r="K18" i="17"/>
  <c r="K19" i="17"/>
  <c r="K21" i="17"/>
  <c r="K22" i="17"/>
  <c r="K23" i="17"/>
  <c r="K25" i="17"/>
  <c r="K26" i="17"/>
  <c r="K28" i="17"/>
  <c r="K29" i="17"/>
  <c r="K31" i="17"/>
  <c r="K33" i="17"/>
  <c r="K35" i="17"/>
  <c r="K36" i="17"/>
  <c r="Y4" i="17" a="1"/>
  <c r="Y4" i="17" s="1"/>
  <c r="K15" i="17"/>
  <c r="K20" i="17"/>
  <c r="K24" i="17"/>
  <c r="K27" i="17"/>
  <c r="K30" i="17"/>
  <c r="K32" i="17"/>
  <c r="K34" i="17"/>
  <c r="K37" i="17"/>
  <c r="K38" i="17"/>
  <c r="N38" i="17"/>
  <c r="N13" i="17"/>
  <c r="N17" i="17"/>
  <c r="N21" i="17"/>
  <c r="N25" i="17"/>
  <c r="N29" i="17"/>
  <c r="N33" i="17"/>
  <c r="N37" i="17"/>
  <c r="N12" i="17"/>
  <c r="N16" i="17"/>
  <c r="N20" i="17"/>
  <c r="N24" i="17"/>
  <c r="N28" i="17"/>
  <c r="N32" i="17"/>
  <c r="N36" i="17"/>
  <c r="N15" i="17"/>
  <c r="N19" i="17"/>
  <c r="N23" i="17"/>
  <c r="N27" i="17"/>
  <c r="N31" i="17"/>
  <c r="N35" i="17"/>
  <c r="N14" i="17"/>
  <c r="N18" i="17"/>
  <c r="N30" i="17"/>
  <c r="N22" i="17"/>
  <c r="N26" i="17"/>
  <c r="N34" i="17"/>
  <c r="U4" i="17" a="1"/>
  <c r="U4" i="17" s="1"/>
  <c r="G3" i="17"/>
  <c r="U8" i="17" s="1" a="1"/>
  <c r="U8" i="17" s="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H25" i="16"/>
  <c r="H29" i="16"/>
  <c r="H33" i="16"/>
  <c r="H37" i="16"/>
  <c r="H41" i="16"/>
  <c r="H45" i="16"/>
  <c r="H49" i="16"/>
  <c r="H16" i="16"/>
  <c r="H20" i="16"/>
  <c r="H24" i="16"/>
  <c r="H28" i="16"/>
  <c r="H32" i="16"/>
  <c r="H36" i="16"/>
  <c r="H40" i="16"/>
  <c r="H44" i="16"/>
  <c r="H48" i="16"/>
  <c r="H15" i="16"/>
  <c r="H19" i="16"/>
  <c r="H50" i="16"/>
  <c r="H23" i="16"/>
  <c r="H27" i="16"/>
  <c r="H31" i="16"/>
  <c r="H35" i="16"/>
  <c r="H39" i="16"/>
  <c r="H43" i="16"/>
  <c r="H47" i="16"/>
  <c r="H13" i="16"/>
  <c r="H21" i="16"/>
  <c r="H14" i="16"/>
  <c r="H18" i="16"/>
  <c r="H22" i="16"/>
  <c r="H17" i="16"/>
  <c r="H26" i="16"/>
  <c r="H30" i="16"/>
  <c r="H34" i="16"/>
  <c r="H38" i="16"/>
  <c r="H42" i="16"/>
  <c r="H46" i="16"/>
  <c r="R12" i="16"/>
  <c r="R9" i="16" s="1"/>
  <c r="S7" i="16"/>
  <c r="S5" i="16" s="1"/>
  <c r="X4" i="17" a="1"/>
  <c r="X4" i="17" s="1"/>
  <c r="J4" i="17"/>
  <c r="X8" i="17" s="1" a="1"/>
  <c r="X8" i="17" s="1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" i="17"/>
  <c r="I38" i="17"/>
  <c r="W4" i="17" a="1"/>
  <c r="W4" i="17" s="1"/>
  <c r="M38" i="17"/>
  <c r="I3" i="17"/>
  <c r="W8" i="17" s="1" a="1"/>
  <c r="W8" i="17" s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M13" i="17"/>
  <c r="M17" i="17"/>
  <c r="M21" i="17"/>
  <c r="M25" i="17"/>
  <c r="M29" i="17"/>
  <c r="M33" i="17"/>
  <c r="M37" i="17"/>
  <c r="M12" i="17"/>
  <c r="M16" i="17"/>
  <c r="M20" i="17"/>
  <c r="M24" i="17"/>
  <c r="M28" i="17"/>
  <c r="M32" i="17"/>
  <c r="M36" i="17"/>
  <c r="M19" i="17"/>
  <c r="M27" i="17"/>
  <c r="M31" i="17"/>
  <c r="M15" i="17"/>
  <c r="M23" i="17"/>
  <c r="M35" i="17"/>
  <c r="M14" i="17"/>
  <c r="M18" i="17"/>
  <c r="M22" i="17"/>
  <c r="M26" i="17"/>
  <c r="M30" i="17"/>
  <c r="M34" i="17"/>
  <c r="X7" i="16"/>
  <c r="X5" i="16" s="1"/>
  <c r="H38" i="17"/>
  <c r="H4" i="17"/>
  <c r="H5" i="17"/>
  <c r="H6" i="17"/>
  <c r="H8" i="17"/>
  <c r="H9" i="17"/>
  <c r="H11" i="17"/>
  <c r="H14" i="17"/>
  <c r="H16" i="17"/>
  <c r="H19" i="17"/>
  <c r="H21" i="17"/>
  <c r="H24" i="17"/>
  <c r="H27" i="17"/>
  <c r="H29" i="17"/>
  <c r="H32" i="17"/>
  <c r="H35" i="17"/>
  <c r="H7" i="17"/>
  <c r="H10" i="17"/>
  <c r="H13" i="17"/>
  <c r="H15" i="17"/>
  <c r="H17" i="17"/>
  <c r="H20" i="17"/>
  <c r="H23" i="17"/>
  <c r="H25" i="17"/>
  <c r="H28" i="17"/>
  <c r="H31" i="17"/>
  <c r="H34" i="17"/>
  <c r="H37" i="17"/>
  <c r="V4" i="17" a="1"/>
  <c r="V4" i="17" s="1"/>
  <c r="H3" i="17"/>
  <c r="V8" i="17" s="1" a="1"/>
  <c r="V8" i="17" s="1"/>
  <c r="H12" i="17"/>
  <c r="H18" i="17"/>
  <c r="H22" i="17"/>
  <c r="H26" i="17"/>
  <c r="H30" i="17"/>
  <c r="H33" i="17"/>
  <c r="H36" i="17"/>
  <c r="T7" i="16"/>
  <c r="T5" i="16" s="1"/>
  <c r="T4" i="17" a="1"/>
  <c r="T4" i="17" s="1"/>
  <c r="F3" i="17"/>
  <c r="T8" i="17" s="1" a="1"/>
  <c r="T8" i="17" s="1"/>
  <c r="F38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O38" i="17"/>
  <c r="O14" i="17"/>
  <c r="O18" i="17"/>
  <c r="O22" i="17"/>
  <c r="O26" i="17"/>
  <c r="O30" i="17"/>
  <c r="O34" i="17"/>
  <c r="O13" i="17"/>
  <c r="O17" i="17"/>
  <c r="O21" i="17"/>
  <c r="O25" i="17"/>
  <c r="O29" i="17"/>
  <c r="O33" i="17"/>
  <c r="O37" i="17"/>
  <c r="O12" i="17"/>
  <c r="O16" i="17"/>
  <c r="O20" i="17"/>
  <c r="O28" i="17"/>
  <c r="O24" i="17"/>
  <c r="O32" i="17"/>
  <c r="O36" i="17"/>
  <c r="O15" i="17"/>
  <c r="O19" i="17"/>
  <c r="O23" i="17"/>
  <c r="O27" i="17"/>
  <c r="O31" i="17"/>
  <c r="O35" i="17"/>
  <c r="O5" i="17"/>
  <c r="O10" i="17"/>
  <c r="O4" i="17"/>
  <c r="O7" i="17"/>
  <c r="O6" i="17"/>
  <c r="O11" i="17"/>
  <c r="O8" i="17"/>
  <c r="O9" i="17"/>
  <c r="P5" i="17"/>
  <c r="P8" i="17"/>
  <c r="P11" i="17"/>
  <c r="P9" i="17"/>
  <c r="P6" i="17"/>
  <c r="P7" i="17"/>
  <c r="P4" i="17"/>
  <c r="P10" i="17"/>
  <c r="M6" i="17"/>
  <c r="M9" i="17"/>
  <c r="M8" i="17"/>
  <c r="M10" i="17"/>
  <c r="M11" i="17"/>
  <c r="M5" i="17"/>
  <c r="M7" i="17"/>
  <c r="M4" i="17"/>
  <c r="N9" i="17"/>
  <c r="N4" i="17"/>
  <c r="N7" i="17"/>
  <c r="N6" i="17"/>
  <c r="N8" i="17"/>
  <c r="N5" i="17"/>
  <c r="N10" i="17"/>
  <c r="N11" i="17"/>
  <c r="O3" i="17"/>
  <c r="M3" i="17"/>
  <c r="P3" i="17"/>
  <c r="P12" i="16"/>
  <c r="P10" i="16"/>
  <c r="P8" i="16"/>
  <c r="P6" i="16"/>
  <c r="E5" i="16"/>
  <c r="S4" i="16" a="1"/>
  <c r="S4" i="16" s="1"/>
  <c r="E3" i="16"/>
  <c r="E11" i="16"/>
  <c r="E7" i="16"/>
  <c r="P5" i="16"/>
  <c r="P11" i="16"/>
  <c r="P9" i="16"/>
  <c r="P7" i="16"/>
  <c r="E12" i="16"/>
  <c r="E10" i="16"/>
  <c r="E8" i="16"/>
  <c r="E6" i="16"/>
  <c r="P4" i="16"/>
  <c r="E9" i="16"/>
  <c r="P3" i="16"/>
  <c r="E4" i="16"/>
  <c r="J11" i="16"/>
  <c r="J9" i="16"/>
  <c r="J7" i="16"/>
  <c r="J12" i="16"/>
  <c r="J5" i="16"/>
  <c r="J3" i="16"/>
  <c r="J4" i="16"/>
  <c r="J6" i="16"/>
  <c r="X4" i="16" a="1"/>
  <c r="X4" i="16" s="1"/>
  <c r="F11" i="16"/>
  <c r="F9" i="16"/>
  <c r="F7" i="16"/>
  <c r="O4" i="16"/>
  <c r="O12" i="16"/>
  <c r="O10" i="16"/>
  <c r="O8" i="16"/>
  <c r="F4" i="16"/>
  <c r="F10" i="16"/>
  <c r="O11" i="16"/>
  <c r="O9" i="16"/>
  <c r="O7" i="16"/>
  <c r="F5" i="16"/>
  <c r="F3" i="16"/>
  <c r="O6" i="16"/>
  <c r="F12" i="16"/>
  <c r="F8" i="16"/>
  <c r="F6" i="16"/>
  <c r="O5" i="16"/>
  <c r="T4" i="16" a="1"/>
  <c r="T4" i="16" s="1"/>
  <c r="O3" i="16"/>
  <c r="H12" i="16"/>
  <c r="H10" i="16"/>
  <c r="H8" i="16"/>
  <c r="H6" i="16"/>
  <c r="H3" i="16"/>
  <c r="H11" i="16"/>
  <c r="H9" i="16"/>
  <c r="V8" i="16" a="1"/>
  <c r="V8" i="16" s="1"/>
  <c r="H4" i="16"/>
  <c r="H5" i="16"/>
  <c r="V4" i="16" a="1"/>
  <c r="V4" i="16" s="1"/>
  <c r="H7" i="16"/>
  <c r="N6" i="16" l="1"/>
  <c r="K14" i="16"/>
  <c r="K18" i="16"/>
  <c r="K22" i="16"/>
  <c r="N24" i="16"/>
  <c r="N28" i="16"/>
  <c r="N32" i="16"/>
  <c r="N36" i="16"/>
  <c r="N40" i="16"/>
  <c r="N44" i="16"/>
  <c r="N48" i="16"/>
  <c r="K50" i="16"/>
  <c r="N20" i="16"/>
  <c r="K43" i="16"/>
  <c r="N15" i="16"/>
  <c r="N19" i="16"/>
  <c r="K26" i="16"/>
  <c r="K30" i="16"/>
  <c r="K34" i="16"/>
  <c r="K38" i="16"/>
  <c r="K42" i="16"/>
  <c r="K46" i="16"/>
  <c r="K5" i="16"/>
  <c r="K23" i="16"/>
  <c r="K27" i="16"/>
  <c r="K31" i="16"/>
  <c r="K39" i="16"/>
  <c r="K13" i="16"/>
  <c r="K17" i="16"/>
  <c r="K21" i="16"/>
  <c r="N23" i="16"/>
  <c r="N27" i="16"/>
  <c r="N31" i="16"/>
  <c r="N35" i="16"/>
  <c r="N39" i="16"/>
  <c r="N43" i="16"/>
  <c r="N47" i="16"/>
  <c r="K3" i="16"/>
  <c r="N14" i="16"/>
  <c r="N18" i="16"/>
  <c r="N22" i="16"/>
  <c r="K25" i="16"/>
  <c r="K29" i="16"/>
  <c r="K33" i="16"/>
  <c r="K37" i="16"/>
  <c r="K41" i="16"/>
  <c r="K45" i="16"/>
  <c r="K49" i="16"/>
  <c r="N50" i="16"/>
  <c r="K44" i="16"/>
  <c r="K16" i="16"/>
  <c r="K20" i="16"/>
  <c r="N26" i="16"/>
  <c r="N30" i="16"/>
  <c r="N34" i="16"/>
  <c r="N38" i="16"/>
  <c r="N42" i="16"/>
  <c r="N46" i="16"/>
  <c r="N13" i="16"/>
  <c r="N17" i="16"/>
  <c r="N21" i="16"/>
  <c r="K24" i="16"/>
  <c r="K28" i="16"/>
  <c r="K32" i="16"/>
  <c r="K36" i="16"/>
  <c r="K40" i="16"/>
  <c r="K48" i="16"/>
  <c r="N16" i="16"/>
  <c r="K35" i="16"/>
  <c r="K47" i="16"/>
  <c r="K15" i="16"/>
  <c r="K19" i="16"/>
  <c r="N25" i="16"/>
  <c r="N29" i="16"/>
  <c r="N33" i="16"/>
  <c r="N37" i="16"/>
  <c r="N41" i="16"/>
  <c r="N45" i="16"/>
  <c r="N49" i="16"/>
  <c r="K8" i="16"/>
  <c r="N3" i="16"/>
  <c r="N11" i="16"/>
  <c r="N12" i="16"/>
  <c r="K6" i="16"/>
  <c r="N9" i="16"/>
  <c r="N10" i="16"/>
  <c r="N4" i="16"/>
  <c r="N7" i="16"/>
  <c r="N8" i="16"/>
  <c r="N5" i="16"/>
  <c r="K11" i="16"/>
  <c r="Y4" i="16" a="1"/>
  <c r="Y4" i="16" s="1"/>
  <c r="K10" i="16"/>
  <c r="K9" i="16"/>
  <c r="K7" i="16"/>
  <c r="K12" i="16"/>
  <c r="K4" i="16"/>
  <c r="I4" i="16"/>
  <c r="I13" i="16"/>
  <c r="M15" i="16"/>
  <c r="I17" i="16"/>
  <c r="M19" i="16"/>
  <c r="I21" i="16"/>
  <c r="M24" i="16"/>
  <c r="M36" i="16"/>
  <c r="M40" i="16"/>
  <c r="M48" i="16"/>
  <c r="M23" i="16"/>
  <c r="I25" i="16"/>
  <c r="M27" i="16"/>
  <c r="I29" i="16"/>
  <c r="M31" i="16"/>
  <c r="I33" i="16"/>
  <c r="M35" i="16"/>
  <c r="I37" i="16"/>
  <c r="M39" i="16"/>
  <c r="I41" i="16"/>
  <c r="M43" i="16"/>
  <c r="I45" i="16"/>
  <c r="M47" i="16"/>
  <c r="I49" i="16"/>
  <c r="M4" i="16"/>
  <c r="I34" i="16"/>
  <c r="I46" i="16"/>
  <c r="M14" i="16"/>
  <c r="I16" i="16"/>
  <c r="M18" i="16"/>
  <c r="I20" i="16"/>
  <c r="M22" i="16"/>
  <c r="M50" i="16"/>
  <c r="M37" i="16"/>
  <c r="I24" i="16"/>
  <c r="M26" i="16"/>
  <c r="I28" i="16"/>
  <c r="M30" i="16"/>
  <c r="I32" i="16"/>
  <c r="M34" i="16"/>
  <c r="I36" i="16"/>
  <c r="M38" i="16"/>
  <c r="I40" i="16"/>
  <c r="M42" i="16"/>
  <c r="I44" i="16"/>
  <c r="M46" i="16"/>
  <c r="I48" i="16"/>
  <c r="I47" i="16"/>
  <c r="I38" i="16"/>
  <c r="I42" i="16"/>
  <c r="M44" i="16"/>
  <c r="M13" i="16"/>
  <c r="I15" i="16"/>
  <c r="M17" i="16"/>
  <c r="I19" i="16"/>
  <c r="M21" i="16"/>
  <c r="M45" i="16"/>
  <c r="M49" i="16"/>
  <c r="I26" i="16"/>
  <c r="I23" i="16"/>
  <c r="M25" i="16"/>
  <c r="I27" i="16"/>
  <c r="M29" i="16"/>
  <c r="I31" i="16"/>
  <c r="M33" i="16"/>
  <c r="I35" i="16"/>
  <c r="I39" i="16"/>
  <c r="M41" i="16"/>
  <c r="I43" i="16"/>
  <c r="M28" i="16"/>
  <c r="I30" i="16"/>
  <c r="M32" i="16"/>
  <c r="I14" i="16"/>
  <c r="M16" i="16"/>
  <c r="I18" i="16"/>
  <c r="M20" i="16"/>
  <c r="I22" i="16"/>
  <c r="I50" i="16"/>
  <c r="M11" i="16"/>
  <c r="M8" i="16"/>
  <c r="I11" i="16"/>
  <c r="I8" i="16"/>
  <c r="M6" i="16"/>
  <c r="I6" i="16"/>
  <c r="M3" i="16"/>
  <c r="I10" i="16"/>
  <c r="I9" i="16"/>
  <c r="M5" i="16"/>
  <c r="M12" i="16"/>
  <c r="W4" i="16" a="1"/>
  <c r="W4" i="16" s="1"/>
  <c r="M7" i="16"/>
  <c r="I3" i="16"/>
  <c r="M9" i="16"/>
  <c r="I7" i="16"/>
  <c r="I5" i="16"/>
  <c r="W8" i="16" s="1" a="1"/>
  <c r="W8" i="16" s="1"/>
  <c r="W12" i="16" s="1"/>
  <c r="W9" i="16" s="1"/>
  <c r="I12" i="16"/>
  <c r="M10" i="16"/>
  <c r="J26" i="16"/>
  <c r="J30" i="16"/>
  <c r="J34" i="16"/>
  <c r="J38" i="16"/>
  <c r="J42" i="16"/>
  <c r="J46" i="16"/>
  <c r="J14" i="16"/>
  <c r="J13" i="16"/>
  <c r="J17" i="16"/>
  <c r="J21" i="16"/>
  <c r="J25" i="16"/>
  <c r="J29" i="16"/>
  <c r="J33" i="16"/>
  <c r="J37" i="16"/>
  <c r="J41" i="16"/>
  <c r="J45" i="16"/>
  <c r="J49" i="16"/>
  <c r="J16" i="16"/>
  <c r="J20" i="16"/>
  <c r="J24" i="16"/>
  <c r="J28" i="16"/>
  <c r="J32" i="16"/>
  <c r="J36" i="16"/>
  <c r="J40" i="16"/>
  <c r="J44" i="16"/>
  <c r="J48" i="16"/>
  <c r="J15" i="16"/>
  <c r="J19" i="16"/>
  <c r="J18" i="16"/>
  <c r="J22" i="16"/>
  <c r="J50" i="16"/>
  <c r="J23" i="16"/>
  <c r="J27" i="16"/>
  <c r="J31" i="16"/>
  <c r="J35" i="16"/>
  <c r="J39" i="16"/>
  <c r="J43" i="16"/>
  <c r="J47" i="16"/>
  <c r="J8" i="16"/>
  <c r="O16" i="16"/>
  <c r="O20" i="16"/>
  <c r="F24" i="16"/>
  <c r="F28" i="16"/>
  <c r="F32" i="16"/>
  <c r="F36" i="16"/>
  <c r="F40" i="16"/>
  <c r="F44" i="16"/>
  <c r="F48" i="16"/>
  <c r="O45" i="16"/>
  <c r="F15" i="16"/>
  <c r="F19" i="16"/>
  <c r="O24" i="16"/>
  <c r="O28" i="16"/>
  <c r="O32" i="16"/>
  <c r="O36" i="16"/>
  <c r="O40" i="16"/>
  <c r="O44" i="16"/>
  <c r="O48" i="16"/>
  <c r="O29" i="16"/>
  <c r="O37" i="16"/>
  <c r="O41" i="16"/>
  <c r="O15" i="16"/>
  <c r="O19" i="16"/>
  <c r="F23" i="16"/>
  <c r="F27" i="16"/>
  <c r="F31" i="16"/>
  <c r="F35" i="16"/>
  <c r="F39" i="16"/>
  <c r="F43" i="16"/>
  <c r="F47" i="16"/>
  <c r="F14" i="16"/>
  <c r="F18" i="16"/>
  <c r="F22" i="16"/>
  <c r="O23" i="16"/>
  <c r="O27" i="16"/>
  <c r="O31" i="16"/>
  <c r="O35" i="16"/>
  <c r="O39" i="16"/>
  <c r="O43" i="16"/>
  <c r="O47" i="16"/>
  <c r="F50" i="16"/>
  <c r="O38" i="16"/>
  <c r="O33" i="16"/>
  <c r="O14" i="16"/>
  <c r="O18" i="16"/>
  <c r="O22" i="16"/>
  <c r="F26" i="16"/>
  <c r="F30" i="16"/>
  <c r="F34" i="16"/>
  <c r="F38" i="16"/>
  <c r="F42" i="16"/>
  <c r="F46" i="16"/>
  <c r="O50" i="16"/>
  <c r="O49" i="16"/>
  <c r="F13" i="16"/>
  <c r="T8" i="16" s="1" a="1"/>
  <c r="T8" i="16" s="1"/>
  <c r="T12" i="16" s="1"/>
  <c r="T9" i="16" s="1"/>
  <c r="F17" i="16"/>
  <c r="F21" i="16"/>
  <c r="O26" i="16"/>
  <c r="O30" i="16"/>
  <c r="O34" i="16"/>
  <c r="O42" i="16"/>
  <c r="O46" i="16"/>
  <c r="F16" i="16"/>
  <c r="F20" i="16"/>
  <c r="O25" i="16"/>
  <c r="O13" i="16"/>
  <c r="O17" i="16"/>
  <c r="O21" i="16"/>
  <c r="F25" i="16"/>
  <c r="F29" i="16"/>
  <c r="F33" i="16"/>
  <c r="F37" i="16"/>
  <c r="F41" i="16"/>
  <c r="F45" i="16"/>
  <c r="F49" i="16"/>
  <c r="E15" i="16"/>
  <c r="E19" i="16"/>
  <c r="P25" i="16"/>
  <c r="P29" i="16"/>
  <c r="P33" i="16"/>
  <c r="P37" i="16"/>
  <c r="P41" i="16"/>
  <c r="P45" i="16"/>
  <c r="P49" i="16"/>
  <c r="E28" i="16"/>
  <c r="P16" i="16"/>
  <c r="P20" i="16"/>
  <c r="E23" i="16"/>
  <c r="E27" i="16"/>
  <c r="E31" i="16"/>
  <c r="E35" i="16"/>
  <c r="E39" i="16"/>
  <c r="E43" i="16"/>
  <c r="E47" i="16"/>
  <c r="E41" i="16"/>
  <c r="E49" i="16"/>
  <c r="P50" i="16"/>
  <c r="P17" i="16"/>
  <c r="E36" i="16"/>
  <c r="E44" i="16"/>
  <c r="E14" i="16"/>
  <c r="E18" i="16"/>
  <c r="E22" i="16"/>
  <c r="P24" i="16"/>
  <c r="P28" i="16"/>
  <c r="P32" i="16"/>
  <c r="P36" i="16"/>
  <c r="P40" i="16"/>
  <c r="P44" i="16"/>
  <c r="P48" i="16"/>
  <c r="E50" i="16"/>
  <c r="E45" i="16"/>
  <c r="P15" i="16"/>
  <c r="P19" i="16"/>
  <c r="E26" i="16"/>
  <c r="E30" i="16"/>
  <c r="E34" i="16"/>
  <c r="E38" i="16"/>
  <c r="E42" i="16"/>
  <c r="E46" i="16"/>
  <c r="P13" i="16"/>
  <c r="P21" i="16"/>
  <c r="E48" i="16"/>
  <c r="E13" i="16"/>
  <c r="S8" i="16" s="1" a="1"/>
  <c r="S8" i="16" s="1"/>
  <c r="S12" i="16" s="1"/>
  <c r="S9" i="16" s="1"/>
  <c r="E17" i="16"/>
  <c r="E21" i="16"/>
  <c r="P23" i="16"/>
  <c r="P27" i="16"/>
  <c r="P31" i="16"/>
  <c r="P35" i="16"/>
  <c r="P39" i="16"/>
  <c r="P43" i="16"/>
  <c r="P47" i="16"/>
  <c r="E37" i="16"/>
  <c r="E32" i="16"/>
  <c r="P14" i="16"/>
  <c r="P18" i="16"/>
  <c r="P22" i="16"/>
  <c r="E25" i="16"/>
  <c r="E29" i="16"/>
  <c r="E33" i="16"/>
  <c r="E24" i="16"/>
  <c r="E16" i="16"/>
  <c r="E20" i="16"/>
  <c r="P26" i="16"/>
  <c r="P30" i="16"/>
  <c r="P34" i="16"/>
  <c r="P38" i="16"/>
  <c r="P42" i="16"/>
  <c r="P46" i="16"/>
  <c r="E40" i="16"/>
  <c r="J10" i="16"/>
  <c r="X8" i="16" s="1" a="1"/>
  <c r="X8" i="16" s="1"/>
  <c r="X12" i="16" s="1"/>
  <c r="X9" i="16" s="1"/>
  <c r="G16" i="16"/>
  <c r="G20" i="16"/>
  <c r="G24" i="16"/>
  <c r="G28" i="16"/>
  <c r="G32" i="16"/>
  <c r="G36" i="16"/>
  <c r="G40" i="16"/>
  <c r="G44" i="16"/>
  <c r="G48" i="16"/>
  <c r="G46" i="16"/>
  <c r="G25" i="16"/>
  <c r="G49" i="16"/>
  <c r="G15" i="16"/>
  <c r="G19" i="16"/>
  <c r="G5" i="16"/>
  <c r="G23" i="16"/>
  <c r="G27" i="16"/>
  <c r="G31" i="16"/>
  <c r="G35" i="16"/>
  <c r="G39" i="16"/>
  <c r="G43" i="16"/>
  <c r="G47" i="16"/>
  <c r="G3" i="16"/>
  <c r="G14" i="16"/>
  <c r="G18" i="16"/>
  <c r="G22" i="16"/>
  <c r="G50" i="16"/>
  <c r="G29" i="16"/>
  <c r="G41" i="16"/>
  <c r="G45" i="16"/>
  <c r="G26" i="16"/>
  <c r="G30" i="16"/>
  <c r="G34" i="16"/>
  <c r="G38" i="16"/>
  <c r="G42" i="16"/>
  <c r="G37" i="16"/>
  <c r="G13" i="16"/>
  <c r="G17" i="16"/>
  <c r="G21" i="16"/>
  <c r="G33" i="16"/>
  <c r="U4" i="16" a="1"/>
  <c r="U4" i="16" s="1"/>
  <c r="G8" i="16"/>
  <c r="G4" i="16"/>
  <c r="G12" i="16"/>
  <c r="G10" i="16"/>
  <c r="G9" i="16"/>
  <c r="G7" i="16"/>
  <c r="G6" i="16"/>
  <c r="G11" i="16"/>
  <c r="W12" i="17"/>
  <c r="W9" i="17" s="1"/>
  <c r="S12" i="17"/>
  <c r="S9" i="17" s="1"/>
  <c r="T12" i="17"/>
  <c r="T9" i="17" s="1"/>
  <c r="U12" i="17"/>
  <c r="U9" i="17" s="1"/>
  <c r="Y12" i="17"/>
  <c r="Y9" i="17" s="1"/>
  <c r="V12" i="17"/>
  <c r="V9" i="17" s="1"/>
  <c r="X12" i="17"/>
  <c r="X9" i="17" s="1"/>
  <c r="V12" i="16"/>
  <c r="V9" i="16" s="1"/>
  <c r="U8" i="16" l="1" a="1"/>
  <c r="U8" i="16" s="1"/>
  <c r="Y8" i="16" a="1"/>
  <c r="Y8" i="16" s="1"/>
  <c r="Y12" i="16" s="1"/>
  <c r="Y9" i="16" s="1"/>
  <c r="C2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3" i="14"/>
  <c r="Y6" i="14"/>
  <c r="X6" i="14"/>
  <c r="W6" i="14"/>
  <c r="V6" i="14"/>
  <c r="U6" i="14"/>
  <c r="T6" i="14"/>
  <c r="S6" i="14"/>
  <c r="R6" i="14"/>
  <c r="C26" i="14"/>
  <c r="D26" i="14"/>
  <c r="C27" i="14"/>
  <c r="D27" i="14"/>
  <c r="C28" i="14"/>
  <c r="D28" i="14"/>
  <c r="C29" i="14"/>
  <c r="D29" i="14"/>
  <c r="C30" i="14"/>
  <c r="D30" i="14"/>
  <c r="C31" i="14"/>
  <c r="D31" i="14"/>
  <c r="C32" i="14"/>
  <c r="D32" i="14"/>
  <c r="C33" i="14"/>
  <c r="D33" i="14"/>
  <c r="C34" i="14"/>
  <c r="D34" i="14"/>
  <c r="C35" i="14"/>
  <c r="D35" i="14"/>
  <c r="C36" i="14"/>
  <c r="D36" i="14"/>
  <c r="C37" i="14"/>
  <c r="D37" i="14"/>
  <c r="C38" i="14"/>
  <c r="D38" i="14"/>
  <c r="C39" i="14"/>
  <c r="D39" i="14"/>
  <c r="C40" i="14"/>
  <c r="D40" i="14"/>
  <c r="C41" i="14"/>
  <c r="D41" i="14"/>
  <c r="C42" i="14"/>
  <c r="D42" i="14"/>
  <c r="C43" i="14"/>
  <c r="D43" i="14"/>
  <c r="C44" i="14"/>
  <c r="D44" i="14"/>
  <c r="C45" i="14"/>
  <c r="D45" i="14"/>
  <c r="C46" i="14"/>
  <c r="D46" i="14"/>
  <c r="C47" i="14"/>
  <c r="D47" i="14"/>
  <c r="C48" i="14"/>
  <c r="D48" i="14"/>
  <c r="C49" i="14"/>
  <c r="D49" i="14"/>
  <c r="C50" i="14"/>
  <c r="D50" i="14"/>
  <c r="C51" i="14"/>
  <c r="D51" i="14"/>
  <c r="D52" i="14"/>
  <c r="D3" i="14" a="1"/>
  <c r="D3" i="14" s="1"/>
  <c r="R7" i="14"/>
  <c r="C25" i="14"/>
  <c r="D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R8" i="14" s="1" a="1"/>
  <c r="R8" i="14" s="1"/>
  <c r="C4" i="14"/>
  <c r="C3" i="14"/>
  <c r="R4" i="14" l="1" a="1"/>
  <c r="R4" i="14" s="1"/>
  <c r="R12" i="14" s="1"/>
  <c r="R9" i="14" s="1"/>
  <c r="U12" i="16"/>
  <c r="U9" i="16" s="1"/>
  <c r="Y7" i="14"/>
  <c r="Y5" i="14" s="1"/>
  <c r="U7" i="14"/>
  <c r="U5" i="14" s="1"/>
  <c r="X7" i="14"/>
  <c r="X5" i="14" s="1"/>
  <c r="T7" i="14"/>
  <c r="T5" i="14" s="1"/>
  <c r="W7" i="14"/>
  <c r="W5" i="14" s="1"/>
  <c r="S7" i="14"/>
  <c r="S5" i="14" s="1"/>
  <c r="V7" i="14"/>
  <c r="V5" i="14" s="1"/>
  <c r="M3" i="14" l="1"/>
  <c r="O5" i="14"/>
  <c r="O13" i="14"/>
  <c r="O21" i="14"/>
  <c r="O29" i="14"/>
  <c r="O37" i="14"/>
  <c r="O45" i="14"/>
  <c r="O3" i="14"/>
  <c r="O6" i="14"/>
  <c r="O14" i="14"/>
  <c r="O22" i="14"/>
  <c r="O30" i="14"/>
  <c r="O38" i="14"/>
  <c r="O46" i="14"/>
  <c r="O7" i="14"/>
  <c r="O15" i="14"/>
  <c r="O23" i="14"/>
  <c r="O31" i="14"/>
  <c r="O39" i="14"/>
  <c r="O47" i="14"/>
  <c r="O20" i="14"/>
  <c r="O28" i="14"/>
  <c r="O52" i="14"/>
  <c r="O8" i="14"/>
  <c r="O16" i="14"/>
  <c r="O24" i="14"/>
  <c r="O32" i="14"/>
  <c r="O40" i="14"/>
  <c r="O48" i="14"/>
  <c r="O9" i="14"/>
  <c r="O17" i="14"/>
  <c r="O25" i="14"/>
  <c r="O33" i="14"/>
  <c r="O41" i="14"/>
  <c r="O49" i="14"/>
  <c r="O12" i="14"/>
  <c r="O44" i="14"/>
  <c r="O10" i="14"/>
  <c r="O18" i="14"/>
  <c r="O26" i="14"/>
  <c r="O34" i="14"/>
  <c r="O42" i="14"/>
  <c r="O50" i="14"/>
  <c r="O4" i="14"/>
  <c r="O36" i="14"/>
  <c r="O11" i="14"/>
  <c r="O19" i="14"/>
  <c r="O27" i="14"/>
  <c r="O35" i="14"/>
  <c r="O43" i="14"/>
  <c r="O51" i="14"/>
  <c r="N11" i="14"/>
  <c r="N19" i="14"/>
  <c r="N27" i="14"/>
  <c r="N35" i="14"/>
  <c r="N43" i="14"/>
  <c r="N51" i="14"/>
  <c r="N4" i="14"/>
  <c r="N12" i="14"/>
  <c r="N20" i="14"/>
  <c r="N28" i="14"/>
  <c r="N36" i="14"/>
  <c r="N44" i="14"/>
  <c r="N52" i="14"/>
  <c r="N26" i="14"/>
  <c r="N5" i="14"/>
  <c r="N13" i="14"/>
  <c r="N21" i="14"/>
  <c r="N29" i="14"/>
  <c r="N37" i="14"/>
  <c r="N45" i="14"/>
  <c r="N3" i="14"/>
  <c r="N34" i="14"/>
  <c r="N6" i="14"/>
  <c r="N14" i="14"/>
  <c r="N22" i="14"/>
  <c r="N30" i="14"/>
  <c r="N38" i="14"/>
  <c r="N46" i="14"/>
  <c r="N42" i="14"/>
  <c r="N7" i="14"/>
  <c r="N15" i="14"/>
  <c r="N23" i="14"/>
  <c r="N31" i="14"/>
  <c r="N39" i="14"/>
  <c r="N47" i="14"/>
  <c r="N18" i="14"/>
  <c r="N8" i="14"/>
  <c r="N16" i="14"/>
  <c r="N24" i="14"/>
  <c r="N32" i="14"/>
  <c r="N40" i="14"/>
  <c r="N48" i="14"/>
  <c r="N10" i="14"/>
  <c r="N50" i="14"/>
  <c r="N9" i="14"/>
  <c r="N17" i="14"/>
  <c r="N25" i="14"/>
  <c r="N33" i="14"/>
  <c r="N41" i="14"/>
  <c r="N49" i="14"/>
  <c r="P7" i="14"/>
  <c r="P15" i="14"/>
  <c r="P23" i="14"/>
  <c r="P31" i="14"/>
  <c r="P39" i="14"/>
  <c r="P47" i="14"/>
  <c r="P8" i="14"/>
  <c r="P16" i="14"/>
  <c r="P24" i="14"/>
  <c r="P32" i="14"/>
  <c r="P40" i="14"/>
  <c r="P48" i="14"/>
  <c r="P9" i="14"/>
  <c r="P17" i="14"/>
  <c r="P25" i="14"/>
  <c r="P33" i="14"/>
  <c r="P41" i="14"/>
  <c r="P49" i="14"/>
  <c r="P14" i="14"/>
  <c r="P46" i="14"/>
  <c r="P10" i="14"/>
  <c r="P18" i="14"/>
  <c r="P26" i="14"/>
  <c r="P34" i="14"/>
  <c r="P42" i="14"/>
  <c r="P50" i="14"/>
  <c r="P30" i="14"/>
  <c r="P11" i="14"/>
  <c r="P19" i="14"/>
  <c r="P27" i="14"/>
  <c r="P35" i="14"/>
  <c r="P43" i="14"/>
  <c r="P51" i="14"/>
  <c r="P6" i="14"/>
  <c r="P38" i="14"/>
  <c r="P4" i="14"/>
  <c r="P12" i="14"/>
  <c r="P20" i="14"/>
  <c r="P28" i="14"/>
  <c r="P36" i="14"/>
  <c r="P44" i="14"/>
  <c r="P52" i="14"/>
  <c r="P22" i="14"/>
  <c r="P5" i="14"/>
  <c r="P13" i="14"/>
  <c r="P21" i="14"/>
  <c r="P29" i="14"/>
  <c r="P37" i="14"/>
  <c r="P45" i="14"/>
  <c r="P3" i="14"/>
  <c r="M4" i="14"/>
  <c r="M8" i="14"/>
  <c r="M12" i="14"/>
  <c r="M16" i="14"/>
  <c r="M20" i="14"/>
  <c r="M24" i="14"/>
  <c r="M28" i="14"/>
  <c r="M32" i="14"/>
  <c r="M36" i="14"/>
  <c r="M40" i="14"/>
  <c r="M44" i="14"/>
  <c r="M48" i="14"/>
  <c r="M52" i="14"/>
  <c r="M6" i="14"/>
  <c r="M30" i="14"/>
  <c r="M38" i="14"/>
  <c r="M50" i="14"/>
  <c r="M5" i="14"/>
  <c r="M9" i="14"/>
  <c r="M13" i="14"/>
  <c r="M17" i="14"/>
  <c r="M21" i="14"/>
  <c r="M25" i="14"/>
  <c r="M29" i="14"/>
  <c r="M33" i="14"/>
  <c r="M37" i="14"/>
  <c r="M41" i="14"/>
  <c r="M45" i="14"/>
  <c r="M49" i="14"/>
  <c r="M10" i="14"/>
  <c r="M18" i="14"/>
  <c r="M26" i="14"/>
  <c r="M42" i="14"/>
  <c r="M7" i="14"/>
  <c r="M11" i="14"/>
  <c r="M15" i="14"/>
  <c r="M19" i="14"/>
  <c r="M23" i="14"/>
  <c r="M27" i="14"/>
  <c r="M31" i="14"/>
  <c r="M35" i="14"/>
  <c r="M39" i="14"/>
  <c r="M43" i="14"/>
  <c r="M47" i="14"/>
  <c r="M51" i="14"/>
  <c r="M14" i="14"/>
  <c r="M22" i="14"/>
  <c r="M34" i="14"/>
  <c r="M46" i="14"/>
  <c r="H29" i="14"/>
  <c r="H33" i="14"/>
  <c r="H37" i="14"/>
  <c r="H41" i="14"/>
  <c r="H45" i="14"/>
  <c r="H49" i="14"/>
  <c r="H27" i="14"/>
  <c r="H31" i="14"/>
  <c r="H35" i="14"/>
  <c r="H39" i="14"/>
  <c r="V4" i="14" a="1"/>
  <c r="V4" i="14" s="1"/>
  <c r="H26" i="14"/>
  <c r="H30" i="14"/>
  <c r="H34" i="14"/>
  <c r="H38" i="14"/>
  <c r="H42" i="14"/>
  <c r="H46" i="14"/>
  <c r="H50" i="14"/>
  <c r="H32" i="14"/>
  <c r="H44" i="14"/>
  <c r="H48" i="14"/>
  <c r="H51" i="14"/>
  <c r="H28" i="14"/>
  <c r="H47" i="14"/>
  <c r="H40" i="14"/>
  <c r="H36" i="14"/>
  <c r="H43" i="14"/>
  <c r="H52" i="14"/>
  <c r="U4" i="14" a="1"/>
  <c r="U4" i="14" s="1"/>
  <c r="G26" i="14"/>
  <c r="G30" i="14"/>
  <c r="G34" i="14"/>
  <c r="G38" i="14"/>
  <c r="G42" i="14"/>
  <c r="G46" i="14"/>
  <c r="G50" i="14"/>
  <c r="G28" i="14"/>
  <c r="G32" i="14"/>
  <c r="G36" i="14"/>
  <c r="G40" i="14"/>
  <c r="G27" i="14"/>
  <c r="G31" i="14"/>
  <c r="G35" i="14"/>
  <c r="G39" i="14"/>
  <c r="G43" i="14"/>
  <c r="G47" i="14"/>
  <c r="G51" i="14"/>
  <c r="G52" i="14"/>
  <c r="G29" i="14"/>
  <c r="G41" i="14"/>
  <c r="G45" i="14"/>
  <c r="G48" i="14"/>
  <c r="G33" i="14"/>
  <c r="G44" i="14"/>
  <c r="G37" i="14"/>
  <c r="G49" i="14"/>
  <c r="I28" i="14"/>
  <c r="I32" i="14"/>
  <c r="I36" i="14"/>
  <c r="I40" i="14"/>
  <c r="I44" i="14"/>
  <c r="I48" i="14"/>
  <c r="I26" i="14"/>
  <c r="I30" i="14"/>
  <c r="I34" i="14"/>
  <c r="I38" i="14"/>
  <c r="I29" i="14"/>
  <c r="I33" i="14"/>
  <c r="I37" i="14"/>
  <c r="I41" i="14"/>
  <c r="I45" i="14"/>
  <c r="I49" i="14"/>
  <c r="I35" i="14"/>
  <c r="I43" i="14"/>
  <c r="I46" i="14"/>
  <c r="I51" i="14"/>
  <c r="I52" i="14"/>
  <c r="I31" i="14"/>
  <c r="W4" i="14" a="1"/>
  <c r="W4" i="14" s="1"/>
  <c r="I27" i="14"/>
  <c r="I42" i="14"/>
  <c r="I47" i="14"/>
  <c r="I50" i="14"/>
  <c r="I39" i="14"/>
  <c r="K26" i="14"/>
  <c r="K30" i="14"/>
  <c r="K34" i="14"/>
  <c r="K38" i="14"/>
  <c r="K42" i="14"/>
  <c r="K46" i="14"/>
  <c r="K50" i="14"/>
  <c r="Y4" i="14" a="1"/>
  <c r="Y4" i="14" s="1"/>
  <c r="K28" i="14"/>
  <c r="K32" i="14"/>
  <c r="K36" i="14"/>
  <c r="K40" i="14"/>
  <c r="K27" i="14"/>
  <c r="K31" i="14"/>
  <c r="K35" i="14"/>
  <c r="K39" i="14"/>
  <c r="K43" i="14"/>
  <c r="K47" i="14"/>
  <c r="K51" i="14"/>
  <c r="K52" i="14"/>
  <c r="K33" i="14"/>
  <c r="K37" i="14"/>
  <c r="K48" i="14"/>
  <c r="K29" i="14"/>
  <c r="K44" i="14"/>
  <c r="K49" i="14"/>
  <c r="K41" i="14"/>
  <c r="K45" i="14"/>
  <c r="X4" i="14" a="1"/>
  <c r="X4" i="14" s="1"/>
  <c r="J27" i="14"/>
  <c r="J31" i="14"/>
  <c r="J35" i="14"/>
  <c r="J39" i="14"/>
  <c r="J43" i="14"/>
  <c r="J47" i="14"/>
  <c r="J51" i="14"/>
  <c r="J52" i="14"/>
  <c r="J29" i="14"/>
  <c r="J33" i="14"/>
  <c r="J37" i="14"/>
  <c r="J41" i="14"/>
  <c r="J28" i="14"/>
  <c r="J32" i="14"/>
  <c r="J36" i="14"/>
  <c r="J40" i="14"/>
  <c r="J44" i="14"/>
  <c r="J48" i="14"/>
  <c r="J34" i="14"/>
  <c r="J49" i="14"/>
  <c r="J46" i="14"/>
  <c r="J42" i="14"/>
  <c r="J30" i="14"/>
  <c r="J26" i="14"/>
  <c r="J45" i="14"/>
  <c r="J38" i="14"/>
  <c r="J50" i="14"/>
  <c r="E28" i="14"/>
  <c r="E32" i="14"/>
  <c r="E36" i="14"/>
  <c r="E40" i="14"/>
  <c r="E44" i="14"/>
  <c r="E48" i="14"/>
  <c r="E26" i="14"/>
  <c r="E30" i="14"/>
  <c r="E34" i="14"/>
  <c r="E38" i="14"/>
  <c r="E42" i="14"/>
  <c r="S4" i="14" a="1"/>
  <c r="S4" i="14" s="1"/>
  <c r="E29" i="14"/>
  <c r="E33" i="14"/>
  <c r="E37" i="14"/>
  <c r="E41" i="14"/>
  <c r="E45" i="14"/>
  <c r="E49" i="14"/>
  <c r="E31" i="14"/>
  <c r="E47" i="14"/>
  <c r="E50" i="14"/>
  <c r="E27" i="14"/>
  <c r="E51" i="14"/>
  <c r="E35" i="14"/>
  <c r="E39" i="14"/>
  <c r="E43" i="14"/>
  <c r="E46" i="14"/>
  <c r="E52" i="14"/>
  <c r="F27" i="14"/>
  <c r="F31" i="14"/>
  <c r="F35" i="14"/>
  <c r="F39" i="14"/>
  <c r="F43" i="14"/>
  <c r="F47" i="14"/>
  <c r="F51" i="14"/>
  <c r="F52" i="14"/>
  <c r="T4" i="14" a="1"/>
  <c r="T4" i="14" s="1"/>
  <c r="F29" i="14"/>
  <c r="F33" i="14"/>
  <c r="F37" i="14"/>
  <c r="F41" i="14"/>
  <c r="F28" i="14"/>
  <c r="F32" i="14"/>
  <c r="F36" i="14"/>
  <c r="F40" i="14"/>
  <c r="F44" i="14"/>
  <c r="F48" i="14"/>
  <c r="F30" i="14"/>
  <c r="F45" i="14"/>
  <c r="F50" i="14"/>
  <c r="F46" i="14"/>
  <c r="F26" i="14"/>
  <c r="F42" i="14"/>
  <c r="F38" i="14"/>
  <c r="F49" i="14"/>
  <c r="F34" i="14"/>
  <c r="I3" i="14"/>
  <c r="W8" i="14" s="1" a="1"/>
  <c r="W8" i="14" s="1"/>
  <c r="I25" i="14"/>
  <c r="G24" i="14"/>
  <c r="G20" i="14"/>
  <c r="G16" i="14"/>
  <c r="G12" i="14"/>
  <c r="G8" i="14"/>
  <c r="G4" i="14"/>
  <c r="G22" i="14"/>
  <c r="G14" i="14"/>
  <c r="G10" i="14"/>
  <c r="G21" i="14"/>
  <c r="G17" i="14"/>
  <c r="G23" i="14"/>
  <c r="G19" i="14"/>
  <c r="G15" i="14"/>
  <c r="G11" i="14"/>
  <c r="G7" i="14"/>
  <c r="G3" i="14"/>
  <c r="G18" i="14"/>
  <c r="G6" i="14"/>
  <c r="G13" i="14"/>
  <c r="G25" i="14"/>
  <c r="G9" i="14"/>
  <c r="G5" i="14"/>
  <c r="I22" i="14"/>
  <c r="I18" i="14"/>
  <c r="I14" i="14"/>
  <c r="I10" i="14"/>
  <c r="I6" i="14"/>
  <c r="I24" i="14"/>
  <c r="I16" i="14"/>
  <c r="I12" i="14"/>
  <c r="I21" i="14"/>
  <c r="I17" i="14"/>
  <c r="I13" i="14"/>
  <c r="I9" i="14"/>
  <c r="I5" i="14"/>
  <c r="I20" i="14"/>
  <c r="I4" i="14"/>
  <c r="I15" i="14"/>
  <c r="I8" i="14"/>
  <c r="I23" i="14"/>
  <c r="I19" i="14"/>
  <c r="I11" i="14"/>
  <c r="I7" i="14"/>
  <c r="K24" i="14"/>
  <c r="K20" i="14"/>
  <c r="K16" i="14"/>
  <c r="K12" i="14"/>
  <c r="K8" i="14"/>
  <c r="K4" i="14"/>
  <c r="K18" i="14"/>
  <c r="K14" i="14"/>
  <c r="K10" i="14"/>
  <c r="K13" i="14"/>
  <c r="K23" i="14"/>
  <c r="K19" i="14"/>
  <c r="K15" i="14"/>
  <c r="K11" i="14"/>
  <c r="K7" i="14"/>
  <c r="K3" i="14"/>
  <c r="K22" i="14"/>
  <c r="K6" i="14"/>
  <c r="K21" i="14"/>
  <c r="K17" i="14"/>
  <c r="K25" i="14"/>
  <c r="K5" i="14"/>
  <c r="K9" i="14"/>
  <c r="F21" i="14"/>
  <c r="F17" i="14"/>
  <c r="F13" i="14"/>
  <c r="F9" i="14"/>
  <c r="F5" i="14"/>
  <c r="F25" i="14"/>
  <c r="F23" i="14"/>
  <c r="F7" i="14"/>
  <c r="F3" i="14"/>
  <c r="F24" i="14"/>
  <c r="F20" i="14"/>
  <c r="F16" i="14"/>
  <c r="F12" i="14"/>
  <c r="F8" i="14"/>
  <c r="F4" i="14"/>
  <c r="F19" i="14"/>
  <c r="F15" i="14"/>
  <c r="F11" i="14"/>
  <c r="F14" i="14"/>
  <c r="F22" i="14"/>
  <c r="F18" i="14"/>
  <c r="F10" i="14"/>
  <c r="F6" i="14"/>
  <c r="E22" i="14"/>
  <c r="E18" i="14"/>
  <c r="E14" i="14"/>
  <c r="E10" i="14"/>
  <c r="E6" i="14"/>
  <c r="E24" i="14"/>
  <c r="E16" i="14"/>
  <c r="E15" i="14"/>
  <c r="E11" i="14"/>
  <c r="E25" i="14"/>
  <c r="E21" i="14"/>
  <c r="E17" i="14"/>
  <c r="E13" i="14"/>
  <c r="E9" i="14"/>
  <c r="E5" i="14"/>
  <c r="E20" i="14"/>
  <c r="E8" i="14"/>
  <c r="E12" i="14"/>
  <c r="E4" i="14"/>
  <c r="E19" i="14"/>
  <c r="E23" i="14"/>
  <c r="E3" i="14"/>
  <c r="E7" i="14"/>
  <c r="H25" i="14"/>
  <c r="H23" i="14"/>
  <c r="H19" i="14"/>
  <c r="H15" i="14"/>
  <c r="H11" i="14"/>
  <c r="H7" i="14"/>
  <c r="H3" i="14"/>
  <c r="H17" i="14"/>
  <c r="H13" i="14"/>
  <c r="H24" i="14"/>
  <c r="H12" i="14"/>
  <c r="H22" i="14"/>
  <c r="H18" i="14"/>
  <c r="H14" i="14"/>
  <c r="H10" i="14"/>
  <c r="H6" i="14"/>
  <c r="H21" i="14"/>
  <c r="H9" i="14"/>
  <c r="H20" i="14"/>
  <c r="H5" i="14"/>
  <c r="H16" i="14"/>
  <c r="H4" i="14"/>
  <c r="H8" i="14"/>
  <c r="J21" i="14"/>
  <c r="J17" i="14"/>
  <c r="J13" i="14"/>
  <c r="J9" i="14"/>
  <c r="J5" i="14"/>
  <c r="J19" i="14"/>
  <c r="J15" i="14"/>
  <c r="J11" i="14"/>
  <c r="J22" i="14"/>
  <c r="J24" i="14"/>
  <c r="J20" i="14"/>
  <c r="J16" i="14"/>
  <c r="J12" i="14"/>
  <c r="J8" i="14"/>
  <c r="J4" i="14"/>
  <c r="J25" i="14"/>
  <c r="J23" i="14"/>
  <c r="J7" i="14"/>
  <c r="J3" i="14"/>
  <c r="J18" i="14"/>
  <c r="J10" i="14"/>
  <c r="J14" i="14"/>
  <c r="J6" i="14"/>
  <c r="Y8" i="14" l="1" a="1"/>
  <c r="Y8" i="14" s="1"/>
  <c r="Y12" i="14" s="1"/>
  <c r="X8" i="14" a="1"/>
  <c r="X8" i="14" s="1"/>
  <c r="X12" i="14" s="1"/>
  <c r="X9" i="14" s="1"/>
  <c r="T8" i="14" a="1"/>
  <c r="T8" i="14" s="1"/>
  <c r="T12" i="14" s="1"/>
  <c r="T9" i="14" s="1"/>
  <c r="U8" i="14" a="1"/>
  <c r="U8" i="14" s="1"/>
  <c r="U12" i="14" s="1"/>
  <c r="V8" i="14" a="1"/>
  <c r="V8" i="14" s="1"/>
  <c r="V12" i="14" s="1"/>
  <c r="W12" i="14"/>
  <c r="W9" i="14" s="1"/>
  <c r="S8" i="14" a="1"/>
  <c r="S8" i="14" s="1"/>
  <c r="S12" i="14" l="1"/>
  <c r="S9" i="14" s="1"/>
  <c r="V9" i="14"/>
  <c r="Y9" i="14"/>
  <c r="U9" i="14"/>
  <c r="C2" i="9" l="1"/>
  <c r="D3" i="2" l="1"/>
  <c r="D3" i="4" l="1"/>
  <c r="D24" i="4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3" i="9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3" i="5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38" i="8" s="1" a="1"/>
  <c r="D38" i="8" s="1"/>
  <c r="D24" i="8"/>
  <c r="D25" i="8"/>
  <c r="D26" i="8"/>
  <c r="D27" i="8"/>
  <c r="D28" i="8"/>
  <c r="D3" i="8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5" i="4"/>
  <c r="D26" i="4"/>
  <c r="D27" i="4"/>
  <c r="D28" i="4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3" i="7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3"/>
  <c r="C5" i="8"/>
  <c r="D38" i="2" l="1" a="1"/>
  <c r="D38" i="2" s="1"/>
  <c r="D36" i="2"/>
  <c r="D37" i="2" s="1"/>
  <c r="C27" i="9" l="1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D34" i="9" s="1" a="1"/>
  <c r="D34" i="9" s="1"/>
  <c r="E36" i="9"/>
  <c r="F36" i="9"/>
  <c r="G36" i="9"/>
  <c r="H36" i="9"/>
  <c r="I36" i="9"/>
  <c r="J36" i="9"/>
  <c r="K36" i="9"/>
  <c r="D36" i="9"/>
  <c r="D37" i="9" s="1"/>
  <c r="I37" i="9" s="1"/>
  <c r="I35" i="9" s="1"/>
  <c r="D38" i="5" a="1"/>
  <c r="D38" i="5" s="1"/>
  <c r="D37" i="8"/>
  <c r="F37" i="8" s="1"/>
  <c r="D36" i="4"/>
  <c r="D38" i="9" a="1"/>
  <c r="D38" i="9" s="1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34" i="5" s="1" a="1"/>
  <c r="D34" i="5" s="1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4" i="8"/>
  <c r="C3" i="8"/>
  <c r="C2" i="8"/>
  <c r="D34" i="8" s="1" a="1"/>
  <c r="D34" i="8" s="1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D34" i="7" a="1"/>
  <c r="D34" i="7" s="1"/>
  <c r="K36" i="5"/>
  <c r="J36" i="5"/>
  <c r="I36" i="5"/>
  <c r="H36" i="5"/>
  <c r="G36" i="5"/>
  <c r="F36" i="5"/>
  <c r="E36" i="5"/>
  <c r="D36" i="5"/>
  <c r="D37" i="5" s="1"/>
  <c r="K36" i="8"/>
  <c r="J36" i="8"/>
  <c r="I36" i="8"/>
  <c r="H36" i="8"/>
  <c r="G36" i="8"/>
  <c r="F36" i="8"/>
  <c r="E36" i="8"/>
  <c r="D36" i="8"/>
  <c r="K36" i="4"/>
  <c r="J36" i="4"/>
  <c r="I36" i="4"/>
  <c r="H36" i="4"/>
  <c r="G36" i="4"/>
  <c r="F36" i="4"/>
  <c r="E36" i="4"/>
  <c r="D37" i="4"/>
  <c r="C2" i="1"/>
  <c r="C3" i="1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D38" i="7" a="1"/>
  <c r="D38" i="7" s="1"/>
  <c r="K36" i="7"/>
  <c r="J36" i="7"/>
  <c r="I36" i="7"/>
  <c r="H36" i="7"/>
  <c r="G36" i="7"/>
  <c r="F36" i="7"/>
  <c r="E36" i="7"/>
  <c r="E35" i="7" s="1"/>
  <c r="D36" i="7"/>
  <c r="D37" i="7" s="1"/>
  <c r="E37" i="7" s="1"/>
  <c r="E36" i="3"/>
  <c r="F36" i="3"/>
  <c r="G36" i="3"/>
  <c r="H36" i="3"/>
  <c r="I36" i="3"/>
  <c r="J36" i="3"/>
  <c r="K36" i="3"/>
  <c r="D36" i="3"/>
  <c r="D37" i="3" s="1"/>
  <c r="C27" i="3"/>
  <c r="C26" i="3"/>
  <c r="C2" i="3"/>
  <c r="C4" i="3"/>
  <c r="C3" i="3"/>
  <c r="D34" i="3" s="1" a="1"/>
  <c r="D34" i="3" s="1"/>
  <c r="E37" i="2"/>
  <c r="E32" i="1"/>
  <c r="F32" i="1"/>
  <c r="G32" i="1"/>
  <c r="H32" i="1"/>
  <c r="I32" i="1"/>
  <c r="J32" i="1"/>
  <c r="K32" i="1"/>
  <c r="D32" i="1"/>
  <c r="D33" i="1" s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29" i="2"/>
  <c r="C28" i="2"/>
  <c r="K37" i="2"/>
  <c r="C27" i="2"/>
  <c r="C2" i="2"/>
  <c r="C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4" i="2"/>
  <c r="K36" i="2"/>
  <c r="K35" i="2" s="1"/>
  <c r="E36" i="2"/>
  <c r="E35" i="2" s="1"/>
  <c r="F36" i="2"/>
  <c r="G36" i="2"/>
  <c r="H36" i="2"/>
  <c r="I36" i="2"/>
  <c r="J36" i="2"/>
  <c r="C24" i="3"/>
  <c r="C25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I4" i="9" l="1"/>
  <c r="I12" i="9"/>
  <c r="I20" i="9"/>
  <c r="I28" i="9"/>
  <c r="I3" i="9"/>
  <c r="I11" i="9"/>
  <c r="I19" i="9"/>
  <c r="I27" i="9"/>
  <c r="I10" i="9"/>
  <c r="I18" i="9"/>
  <c r="I26" i="9"/>
  <c r="I9" i="9"/>
  <c r="I17" i="9"/>
  <c r="I25" i="9"/>
  <c r="I8" i="9"/>
  <c r="I16" i="9"/>
  <c r="I24" i="9"/>
  <c r="I7" i="9"/>
  <c r="I15" i="9"/>
  <c r="I23" i="9"/>
  <c r="I6" i="9"/>
  <c r="I14" i="9"/>
  <c r="I22" i="9"/>
  <c r="I13" i="9"/>
  <c r="I21" i="9"/>
  <c r="I5" i="9"/>
  <c r="I34" i="9" a="1"/>
  <c r="I34" i="9" s="1"/>
  <c r="E7" i="2"/>
  <c r="E15" i="2"/>
  <c r="E23" i="2"/>
  <c r="E4" i="2"/>
  <c r="E12" i="2"/>
  <c r="E20" i="2"/>
  <c r="E28" i="2"/>
  <c r="E3" i="2"/>
  <c r="E11" i="2"/>
  <c r="E19" i="2"/>
  <c r="E27" i="2"/>
  <c r="E21" i="2"/>
  <c r="E14" i="2"/>
  <c r="E25" i="2"/>
  <c r="E22" i="2"/>
  <c r="E30" i="2"/>
  <c r="E5" i="2"/>
  <c r="E16" i="2"/>
  <c r="E18" i="2"/>
  <c r="E10" i="2"/>
  <c r="E9" i="2"/>
  <c r="E29" i="2"/>
  <c r="E17" i="2"/>
  <c r="E13" i="2"/>
  <c r="E24" i="2"/>
  <c r="E26" i="2"/>
  <c r="E8" i="2"/>
  <c r="E38" i="2" s="1" a="1"/>
  <c r="E38" i="2" s="1"/>
  <c r="E6" i="2"/>
  <c r="E34" i="2" a="1"/>
  <c r="E34" i="2" s="1"/>
  <c r="K5" i="2"/>
  <c r="K13" i="2"/>
  <c r="K21" i="2"/>
  <c r="K29" i="2"/>
  <c r="K10" i="2"/>
  <c r="K18" i="2"/>
  <c r="K26" i="2"/>
  <c r="K9" i="2"/>
  <c r="K17" i="2"/>
  <c r="K25" i="2"/>
  <c r="K11" i="2"/>
  <c r="K22" i="2"/>
  <c r="K24" i="2"/>
  <c r="K4" i="2"/>
  <c r="K15" i="2"/>
  <c r="K20" i="2"/>
  <c r="K6" i="2"/>
  <c r="K8" i="2"/>
  <c r="K28" i="2"/>
  <c r="K23" i="2"/>
  <c r="K19" i="2"/>
  <c r="K30" i="2"/>
  <c r="K12" i="2"/>
  <c r="K27" i="2"/>
  <c r="K3" i="2"/>
  <c r="K38" i="2" s="1" a="1"/>
  <c r="K38" i="2" s="1"/>
  <c r="K14" i="2"/>
  <c r="K16" i="2"/>
  <c r="K7" i="2"/>
  <c r="K34" i="2" a="1"/>
  <c r="K34" i="2" s="1"/>
  <c r="D34" i="4" a="1"/>
  <c r="D34" i="4" s="1"/>
  <c r="D34" i="2" a="1"/>
  <c r="D34" i="2" s="1"/>
  <c r="D42" i="2" s="1"/>
  <c r="D39" i="2" s="1"/>
  <c r="D30" i="1" a="1"/>
  <c r="D30" i="1" s="1"/>
  <c r="E6" i="7"/>
  <c r="E14" i="7"/>
  <c r="E22" i="7"/>
  <c r="E4" i="7"/>
  <c r="E12" i="7"/>
  <c r="E20" i="7"/>
  <c r="E28" i="7"/>
  <c r="E10" i="7"/>
  <c r="E18" i="7"/>
  <c r="E26" i="7"/>
  <c r="E9" i="7"/>
  <c r="E17" i="7"/>
  <c r="E25" i="7"/>
  <c r="E8" i="7"/>
  <c r="E24" i="7"/>
  <c r="E11" i="7"/>
  <c r="E27" i="7"/>
  <c r="E16" i="7"/>
  <c r="E3" i="7"/>
  <c r="E19" i="7"/>
  <c r="E5" i="7"/>
  <c r="E13" i="7"/>
  <c r="E21" i="7"/>
  <c r="E7" i="7"/>
  <c r="E15" i="7"/>
  <c r="E23" i="7"/>
  <c r="D42" i="9"/>
  <c r="D39" i="9" s="1"/>
  <c r="D42" i="5"/>
  <c r="D39" i="5"/>
  <c r="D38" i="3" a="1"/>
  <c r="D38" i="3" s="1"/>
  <c r="D42" i="3" s="1"/>
  <c r="D39" i="3" s="1"/>
  <c r="D38" i="4" a="1"/>
  <c r="D38" i="4" s="1"/>
  <c r="E37" i="9"/>
  <c r="E35" i="9" s="1"/>
  <c r="H37" i="9"/>
  <c r="H35" i="9" s="1"/>
  <c r="K37" i="9"/>
  <c r="K35" i="9" s="1"/>
  <c r="G37" i="9"/>
  <c r="G35" i="9" s="1"/>
  <c r="J37" i="9"/>
  <c r="J35" i="9" s="1"/>
  <c r="F37" i="9"/>
  <c r="F35" i="9" s="1"/>
  <c r="I38" i="9" a="1"/>
  <c r="I38" i="9" s="1"/>
  <c r="K37" i="5"/>
  <c r="K35" i="5" s="1"/>
  <c r="G37" i="5"/>
  <c r="G35" i="5" s="1"/>
  <c r="J37" i="5"/>
  <c r="J35" i="5" s="1"/>
  <c r="F37" i="5"/>
  <c r="F35" i="5" s="1"/>
  <c r="I37" i="5"/>
  <c r="I35" i="5" s="1"/>
  <c r="E37" i="5"/>
  <c r="E35" i="5" s="1"/>
  <c r="H37" i="5"/>
  <c r="H35" i="5" s="1"/>
  <c r="K37" i="8"/>
  <c r="K35" i="8" s="1"/>
  <c r="G37" i="8"/>
  <c r="G35" i="8" s="1"/>
  <c r="J37" i="8"/>
  <c r="J35" i="8" s="1"/>
  <c r="F35" i="8"/>
  <c r="I37" i="8"/>
  <c r="I35" i="8" s="1"/>
  <c r="E37" i="8"/>
  <c r="E35" i="8" s="1"/>
  <c r="H37" i="8"/>
  <c r="H35" i="8" s="1"/>
  <c r="K37" i="4"/>
  <c r="K35" i="4" s="1"/>
  <c r="G37" i="4"/>
  <c r="G35" i="4" s="1"/>
  <c r="I37" i="4"/>
  <c r="I35" i="4" s="1"/>
  <c r="E37" i="4"/>
  <c r="E35" i="4" s="1"/>
  <c r="H37" i="4"/>
  <c r="H35" i="4" s="1"/>
  <c r="J37" i="4"/>
  <c r="J35" i="4" s="1"/>
  <c r="F37" i="4"/>
  <c r="F35" i="4" s="1"/>
  <c r="J37" i="7"/>
  <c r="J35" i="7" s="1"/>
  <c r="F37" i="7"/>
  <c r="F35" i="7" s="1"/>
  <c r="I37" i="7"/>
  <c r="I35" i="7" s="1"/>
  <c r="H37" i="7"/>
  <c r="H35" i="7" s="1"/>
  <c r="K37" i="7"/>
  <c r="K35" i="7" s="1"/>
  <c r="G37" i="7"/>
  <c r="G35" i="7" s="1"/>
  <c r="D42" i="7"/>
  <c r="D39" i="7" s="1"/>
  <c r="K37" i="3"/>
  <c r="K35" i="3" s="1"/>
  <c r="G37" i="3"/>
  <c r="G35" i="3" s="1"/>
  <c r="J37" i="3"/>
  <c r="J35" i="3" s="1"/>
  <c r="F37" i="3"/>
  <c r="F35" i="3" s="1"/>
  <c r="I37" i="3"/>
  <c r="I35" i="3" s="1"/>
  <c r="E37" i="3"/>
  <c r="E35" i="3" s="1"/>
  <c r="H37" i="3"/>
  <c r="H35" i="3" s="1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3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3" i="8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3" i="3"/>
  <c r="I4" i="4"/>
  <c r="I12" i="4"/>
  <c r="I3" i="4"/>
  <c r="I11" i="4"/>
  <c r="I9" i="4"/>
  <c r="I17" i="4"/>
  <c r="I8" i="4"/>
  <c r="I16" i="4"/>
  <c r="I6" i="4"/>
  <c r="I14" i="4"/>
  <c r="I20" i="4"/>
  <c r="I28" i="4"/>
  <c r="I18" i="4"/>
  <c r="I26" i="4"/>
  <c r="I5" i="4"/>
  <c r="I24" i="4"/>
  <c r="I23" i="4"/>
  <c r="I22" i="4"/>
  <c r="I25" i="4"/>
  <c r="I21" i="4"/>
  <c r="I15" i="4"/>
  <c r="I7" i="4"/>
  <c r="I19" i="4"/>
  <c r="I10" i="4"/>
  <c r="I27" i="4"/>
  <c r="I13" i="4"/>
  <c r="K6" i="5"/>
  <c r="K14" i="5"/>
  <c r="K22" i="5"/>
  <c r="K5" i="5"/>
  <c r="K13" i="5"/>
  <c r="K21" i="5"/>
  <c r="K4" i="5"/>
  <c r="K38" i="5" s="1" a="1"/>
  <c r="K38" i="5" s="1"/>
  <c r="K12" i="5"/>
  <c r="K20" i="5"/>
  <c r="K28" i="5"/>
  <c r="K3" i="5"/>
  <c r="K11" i="5"/>
  <c r="K19" i="5"/>
  <c r="K27" i="5"/>
  <c r="K10" i="5"/>
  <c r="K18" i="5"/>
  <c r="K26" i="5"/>
  <c r="K9" i="5"/>
  <c r="K17" i="5"/>
  <c r="K25" i="5"/>
  <c r="K8" i="5"/>
  <c r="K16" i="5"/>
  <c r="K24" i="5"/>
  <c r="K23" i="5"/>
  <c r="K15" i="5"/>
  <c r="K7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G10" i="4"/>
  <c r="G9" i="4"/>
  <c r="G17" i="4"/>
  <c r="G7" i="4"/>
  <c r="G15" i="4"/>
  <c r="G6" i="4"/>
  <c r="G14" i="4"/>
  <c r="G4" i="4"/>
  <c r="G12" i="4"/>
  <c r="G13" i="4"/>
  <c r="G16" i="4"/>
  <c r="G18" i="4"/>
  <c r="G26" i="4"/>
  <c r="G24" i="4"/>
  <c r="G22" i="4"/>
  <c r="G21" i="4"/>
  <c r="G20" i="4"/>
  <c r="G27" i="4"/>
  <c r="G8" i="4"/>
  <c r="G23" i="4"/>
  <c r="G19" i="4"/>
  <c r="G3" i="4"/>
  <c r="G28" i="4"/>
  <c r="G25" i="4"/>
  <c r="G11" i="4"/>
  <c r="G5" i="4"/>
  <c r="F9" i="9"/>
  <c r="F38" i="9" s="1" a="1"/>
  <c r="F38" i="9" s="1"/>
  <c r="F42" i="9" s="1"/>
  <c r="F39" i="9" s="1"/>
  <c r="F17" i="9"/>
  <c r="F25" i="9"/>
  <c r="F8" i="9"/>
  <c r="F16" i="9"/>
  <c r="F24" i="9"/>
  <c r="F7" i="9"/>
  <c r="F15" i="9"/>
  <c r="F23" i="9"/>
  <c r="F6" i="9"/>
  <c r="F14" i="9"/>
  <c r="F22" i="9"/>
  <c r="F5" i="9"/>
  <c r="F13" i="9"/>
  <c r="F21" i="9"/>
  <c r="F4" i="9"/>
  <c r="F12" i="9"/>
  <c r="F20" i="9"/>
  <c r="F28" i="9"/>
  <c r="F3" i="9"/>
  <c r="F11" i="9"/>
  <c r="F19" i="9"/>
  <c r="F27" i="9"/>
  <c r="F26" i="9"/>
  <c r="F10" i="9"/>
  <c r="F18" i="9"/>
  <c r="F34" i="9" a="1"/>
  <c r="F34" i="9" s="1"/>
  <c r="G10" i="5"/>
  <c r="G18" i="5"/>
  <c r="G26" i="5"/>
  <c r="G9" i="5"/>
  <c r="G17" i="5"/>
  <c r="G25" i="5"/>
  <c r="G8" i="5"/>
  <c r="G16" i="5"/>
  <c r="G24" i="5"/>
  <c r="G7" i="5"/>
  <c r="G15" i="5"/>
  <c r="G23" i="5"/>
  <c r="G6" i="5"/>
  <c r="G14" i="5"/>
  <c r="G38" i="5" s="1" a="1"/>
  <c r="G38" i="5" s="1"/>
  <c r="G22" i="5"/>
  <c r="G5" i="5"/>
  <c r="G13" i="5"/>
  <c r="G21" i="5"/>
  <c r="G4" i="5"/>
  <c r="G12" i="5"/>
  <c r="G20" i="5"/>
  <c r="G28" i="5"/>
  <c r="G19" i="5"/>
  <c r="G3" i="5"/>
  <c r="G27" i="5"/>
  <c r="G11" i="5"/>
  <c r="I10" i="7"/>
  <c r="I18" i="7"/>
  <c r="I26" i="7"/>
  <c r="I8" i="7"/>
  <c r="I38" i="7" s="1" a="1"/>
  <c r="I38" i="7" s="1"/>
  <c r="I16" i="7"/>
  <c r="I24" i="7"/>
  <c r="I6" i="7"/>
  <c r="I14" i="7"/>
  <c r="I22" i="7"/>
  <c r="I5" i="7"/>
  <c r="I13" i="7"/>
  <c r="I21" i="7"/>
  <c r="I12" i="7"/>
  <c r="I28" i="7"/>
  <c r="I3" i="7"/>
  <c r="I15" i="7"/>
  <c r="I4" i="7"/>
  <c r="I20" i="7"/>
  <c r="I19" i="7"/>
  <c r="I23" i="7"/>
  <c r="I27" i="7"/>
  <c r="I9" i="7"/>
  <c r="I17" i="7"/>
  <c r="I7" i="7"/>
  <c r="I25" i="7"/>
  <c r="I11" i="7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3" i="3"/>
  <c r="F9" i="4"/>
  <c r="F17" i="4"/>
  <c r="F8" i="4"/>
  <c r="F16" i="4"/>
  <c r="F6" i="4"/>
  <c r="F14" i="4"/>
  <c r="F5" i="4"/>
  <c r="F13" i="4"/>
  <c r="F3" i="4"/>
  <c r="F11" i="4"/>
  <c r="F4" i="4"/>
  <c r="F7" i="4"/>
  <c r="F10" i="4"/>
  <c r="F25" i="4"/>
  <c r="F23" i="4"/>
  <c r="F21" i="4"/>
  <c r="F12" i="4"/>
  <c r="F15" i="4"/>
  <c r="F20" i="4"/>
  <c r="F28" i="4"/>
  <c r="F27" i="4"/>
  <c r="F18" i="4"/>
  <c r="F19" i="4"/>
  <c r="F26" i="4"/>
  <c r="F22" i="4"/>
  <c r="F24" i="4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3" i="8"/>
  <c r="I4" i="5"/>
  <c r="I12" i="5"/>
  <c r="I20" i="5"/>
  <c r="I28" i="5"/>
  <c r="I3" i="5"/>
  <c r="I11" i="5"/>
  <c r="I19" i="5"/>
  <c r="I27" i="5"/>
  <c r="I10" i="5"/>
  <c r="I18" i="5"/>
  <c r="I26" i="5"/>
  <c r="I9" i="5"/>
  <c r="I17" i="5"/>
  <c r="I25" i="5"/>
  <c r="I8" i="5"/>
  <c r="I16" i="5"/>
  <c r="I38" i="5" s="1" a="1"/>
  <c r="I38" i="5" s="1"/>
  <c r="I24" i="5"/>
  <c r="I7" i="5"/>
  <c r="I15" i="5"/>
  <c r="I23" i="5"/>
  <c r="I6" i="5"/>
  <c r="I14" i="5"/>
  <c r="I22" i="5"/>
  <c r="I21" i="5"/>
  <c r="I5" i="5"/>
  <c r="I13" i="5"/>
  <c r="G10" i="9"/>
  <c r="G18" i="9"/>
  <c r="G26" i="9"/>
  <c r="G9" i="9"/>
  <c r="G17" i="9"/>
  <c r="G25" i="9"/>
  <c r="G8" i="9"/>
  <c r="G16" i="9"/>
  <c r="G24" i="9"/>
  <c r="G7" i="9"/>
  <c r="G15" i="9"/>
  <c r="G23" i="9"/>
  <c r="G6" i="9"/>
  <c r="G14" i="9"/>
  <c r="G38" i="9" s="1" a="1"/>
  <c r="G38" i="9" s="1"/>
  <c r="G42" i="9" s="1"/>
  <c r="G39" i="9" s="1"/>
  <c r="G22" i="9"/>
  <c r="G5" i="9"/>
  <c r="G13" i="9"/>
  <c r="G21" i="9"/>
  <c r="G4" i="9"/>
  <c r="G12" i="9"/>
  <c r="G20" i="9"/>
  <c r="G28" i="9"/>
  <c r="G11" i="9"/>
  <c r="G19" i="9"/>
  <c r="G3" i="9"/>
  <c r="G27" i="9"/>
  <c r="G34" i="9" a="1"/>
  <c r="G34" i="9" s="1"/>
  <c r="F7" i="7"/>
  <c r="F15" i="7"/>
  <c r="F23" i="7"/>
  <c r="F5" i="7"/>
  <c r="F13" i="7"/>
  <c r="F21" i="7"/>
  <c r="F3" i="7"/>
  <c r="F11" i="7"/>
  <c r="F19" i="7"/>
  <c r="F27" i="7"/>
  <c r="F10" i="7"/>
  <c r="F38" i="7" s="1" a="1"/>
  <c r="F38" i="7" s="1"/>
  <c r="F18" i="7"/>
  <c r="F26" i="7"/>
  <c r="F17" i="7"/>
  <c r="F8" i="7"/>
  <c r="F4" i="7"/>
  <c r="F20" i="7"/>
  <c r="F9" i="7"/>
  <c r="F25" i="7"/>
  <c r="F12" i="7"/>
  <c r="F16" i="7"/>
  <c r="F24" i="7"/>
  <c r="F6" i="7"/>
  <c r="F14" i="7"/>
  <c r="F28" i="7"/>
  <c r="F22" i="7"/>
  <c r="K6" i="4"/>
  <c r="K14" i="4"/>
  <c r="K5" i="4"/>
  <c r="K13" i="4"/>
  <c r="K3" i="4"/>
  <c r="K11" i="4"/>
  <c r="K10" i="4"/>
  <c r="K8" i="4"/>
  <c r="K16" i="4"/>
  <c r="K22" i="4"/>
  <c r="K4" i="4"/>
  <c r="K7" i="4"/>
  <c r="K20" i="4"/>
  <c r="K28" i="4"/>
  <c r="K18" i="4"/>
  <c r="K26" i="4"/>
  <c r="K17" i="4"/>
  <c r="K25" i="4"/>
  <c r="K24" i="4"/>
  <c r="K12" i="4"/>
  <c r="K27" i="4"/>
  <c r="K15" i="4"/>
  <c r="K23" i="4"/>
  <c r="K9" i="4"/>
  <c r="K19" i="4"/>
  <c r="K21" i="4"/>
  <c r="G3" i="3"/>
  <c r="G4" i="3"/>
  <c r="G13" i="3"/>
  <c r="G20" i="3"/>
  <c r="G11" i="3"/>
  <c r="G18" i="3"/>
  <c r="G27" i="3"/>
  <c r="G9" i="3"/>
  <c r="G16" i="3"/>
  <c r="G25" i="3"/>
  <c r="G12" i="3"/>
  <c r="G6" i="3"/>
  <c r="G7" i="3"/>
  <c r="G14" i="3"/>
  <c r="G23" i="3"/>
  <c r="G5" i="3"/>
  <c r="G21" i="3"/>
  <c r="G28" i="3"/>
  <c r="G15" i="3"/>
  <c r="G10" i="3"/>
  <c r="G19" i="3"/>
  <c r="G26" i="3"/>
  <c r="G8" i="3"/>
  <c r="G17" i="3"/>
  <c r="G24" i="3"/>
  <c r="G22" i="3"/>
  <c r="E8" i="5"/>
  <c r="E16" i="5"/>
  <c r="E24" i="5"/>
  <c r="E7" i="5"/>
  <c r="E15" i="5"/>
  <c r="E23" i="5"/>
  <c r="E6" i="5"/>
  <c r="E14" i="5"/>
  <c r="E22" i="5"/>
  <c r="E5" i="5"/>
  <c r="E13" i="5"/>
  <c r="E21" i="5"/>
  <c r="E4" i="5"/>
  <c r="E12" i="5"/>
  <c r="E20" i="5"/>
  <c r="E28" i="5"/>
  <c r="E3" i="5"/>
  <c r="E38" i="5" s="1" a="1"/>
  <c r="E38" i="5" s="1"/>
  <c r="E11" i="5"/>
  <c r="E19" i="5"/>
  <c r="E27" i="5"/>
  <c r="E10" i="5"/>
  <c r="E18" i="5"/>
  <c r="E26" i="5"/>
  <c r="E25" i="5"/>
  <c r="E9" i="5"/>
  <c r="E17" i="5"/>
  <c r="E34" i="5" a="1"/>
  <c r="E34" i="5" s="1"/>
  <c r="J5" i="4"/>
  <c r="J13" i="4"/>
  <c r="J4" i="4"/>
  <c r="J12" i="4"/>
  <c r="J10" i="4"/>
  <c r="J9" i="4"/>
  <c r="J7" i="4"/>
  <c r="J15" i="4"/>
  <c r="J21" i="4"/>
  <c r="J19" i="4"/>
  <c r="J27" i="4"/>
  <c r="J8" i="4"/>
  <c r="J11" i="4"/>
  <c r="J14" i="4"/>
  <c r="J17" i="4"/>
  <c r="J25" i="4"/>
  <c r="J24" i="4"/>
  <c r="J6" i="4"/>
  <c r="J22" i="4"/>
  <c r="J18" i="4"/>
  <c r="J3" i="4"/>
  <c r="J23" i="4"/>
  <c r="J20" i="4"/>
  <c r="J26" i="4"/>
  <c r="J16" i="4"/>
  <c r="J28" i="4"/>
  <c r="I3" i="8"/>
  <c r="I4" i="8"/>
  <c r="I5" i="8"/>
  <c r="I6" i="8"/>
  <c r="I7" i="8"/>
  <c r="I8" i="8"/>
  <c r="I12" i="8"/>
  <c r="I20" i="8"/>
  <c r="I28" i="8"/>
  <c r="I10" i="8"/>
  <c r="I18" i="8"/>
  <c r="I26" i="8"/>
  <c r="I16" i="8"/>
  <c r="I24" i="8"/>
  <c r="I11" i="8"/>
  <c r="I19" i="8"/>
  <c r="I27" i="8"/>
  <c r="I9" i="8"/>
  <c r="I17" i="8"/>
  <c r="I25" i="8"/>
  <c r="I14" i="8"/>
  <c r="I22" i="8"/>
  <c r="I15" i="8"/>
  <c r="I21" i="8"/>
  <c r="I13" i="8"/>
  <c r="I23" i="8"/>
  <c r="F9" i="5"/>
  <c r="F17" i="5"/>
  <c r="F25" i="5"/>
  <c r="F8" i="5"/>
  <c r="F16" i="5"/>
  <c r="F24" i="5"/>
  <c r="F7" i="5"/>
  <c r="F15" i="5"/>
  <c r="F23" i="5"/>
  <c r="F6" i="5"/>
  <c r="F14" i="5"/>
  <c r="F22" i="5"/>
  <c r="F5" i="5"/>
  <c r="F38" i="5" s="1" a="1"/>
  <c r="F38" i="5" s="1"/>
  <c r="F13" i="5"/>
  <c r="F21" i="5"/>
  <c r="F4" i="5"/>
  <c r="F12" i="5"/>
  <c r="F20" i="5"/>
  <c r="F28" i="5"/>
  <c r="F3" i="5"/>
  <c r="F11" i="5"/>
  <c r="F19" i="5"/>
  <c r="F27" i="5"/>
  <c r="F10" i="5"/>
  <c r="F26" i="5"/>
  <c r="F18" i="5"/>
  <c r="K6" i="9"/>
  <c r="K14" i="9"/>
  <c r="K22" i="9"/>
  <c r="K5" i="9"/>
  <c r="K13" i="9"/>
  <c r="K21" i="9"/>
  <c r="K4" i="9"/>
  <c r="K12" i="9"/>
  <c r="K20" i="9"/>
  <c r="K28" i="9"/>
  <c r="K3" i="9"/>
  <c r="K38" i="9" s="1" a="1"/>
  <c r="K38" i="9" s="1"/>
  <c r="K42" i="9" s="1"/>
  <c r="K39" i="9" s="1"/>
  <c r="K11" i="9"/>
  <c r="K19" i="9"/>
  <c r="K27" i="9"/>
  <c r="K10" i="9"/>
  <c r="K18" i="9"/>
  <c r="K26" i="9"/>
  <c r="K9" i="9"/>
  <c r="K17" i="9"/>
  <c r="K25" i="9"/>
  <c r="K8" i="9"/>
  <c r="K16" i="9"/>
  <c r="K24" i="9"/>
  <c r="K15" i="9"/>
  <c r="K7" i="9"/>
  <c r="K23" i="9"/>
  <c r="K34" i="9" a="1"/>
  <c r="K34" i="9" s="1"/>
  <c r="J3" i="3"/>
  <c r="J5" i="3"/>
  <c r="J7" i="3"/>
  <c r="J9" i="3"/>
  <c r="J11" i="3"/>
  <c r="J13" i="3"/>
  <c r="J15" i="3"/>
  <c r="J17" i="3"/>
  <c r="J19" i="3"/>
  <c r="J21" i="3"/>
  <c r="J23" i="3"/>
  <c r="J25" i="3"/>
  <c r="J27" i="3"/>
  <c r="J8" i="3"/>
  <c r="J24" i="3"/>
  <c r="J6" i="3"/>
  <c r="J22" i="3"/>
  <c r="J26" i="3"/>
  <c r="J4" i="3"/>
  <c r="J20" i="3"/>
  <c r="J16" i="3"/>
  <c r="J18" i="3"/>
  <c r="J14" i="3"/>
  <c r="J12" i="3"/>
  <c r="J28" i="3"/>
  <c r="J10" i="3"/>
  <c r="H3" i="5"/>
  <c r="H11" i="5"/>
  <c r="H19" i="5"/>
  <c r="H27" i="5"/>
  <c r="H10" i="5"/>
  <c r="H18" i="5"/>
  <c r="H26" i="5"/>
  <c r="H9" i="5"/>
  <c r="H17" i="5"/>
  <c r="H25" i="5"/>
  <c r="H8" i="5"/>
  <c r="H16" i="5"/>
  <c r="H24" i="5"/>
  <c r="H7" i="5"/>
  <c r="H15" i="5"/>
  <c r="H23" i="5"/>
  <c r="H6" i="5"/>
  <c r="H14" i="5"/>
  <c r="H22" i="5"/>
  <c r="H5" i="5"/>
  <c r="H13" i="5"/>
  <c r="H21" i="5"/>
  <c r="H28" i="5"/>
  <c r="H12" i="5"/>
  <c r="H20" i="5"/>
  <c r="H4" i="5"/>
  <c r="J3" i="7"/>
  <c r="J11" i="7"/>
  <c r="J19" i="7"/>
  <c r="J27" i="7"/>
  <c r="J9" i="7"/>
  <c r="J17" i="7"/>
  <c r="J25" i="7"/>
  <c r="J7" i="7"/>
  <c r="J15" i="7"/>
  <c r="J23" i="7"/>
  <c r="J6" i="7"/>
  <c r="J14" i="7"/>
  <c r="J22" i="7"/>
  <c r="J5" i="7"/>
  <c r="J21" i="7"/>
  <c r="J8" i="7"/>
  <c r="J24" i="7"/>
  <c r="J13" i="7"/>
  <c r="J26" i="7"/>
  <c r="J4" i="7"/>
  <c r="J38" i="7" s="1" a="1"/>
  <c r="J38" i="7" s="1"/>
  <c r="J12" i="7"/>
  <c r="J16" i="7"/>
  <c r="J20" i="7"/>
  <c r="J28" i="7"/>
  <c r="J10" i="7"/>
  <c r="J18" i="7"/>
  <c r="J5" i="9"/>
  <c r="J13" i="9"/>
  <c r="J21" i="9"/>
  <c r="J4" i="9"/>
  <c r="J12" i="9"/>
  <c r="J20" i="9"/>
  <c r="J28" i="9"/>
  <c r="J3" i="9"/>
  <c r="J11" i="9"/>
  <c r="J19" i="9"/>
  <c r="J27" i="9"/>
  <c r="J10" i="9"/>
  <c r="J18" i="9"/>
  <c r="J26" i="9"/>
  <c r="J9" i="9"/>
  <c r="J17" i="9"/>
  <c r="J25" i="9"/>
  <c r="J8" i="9"/>
  <c r="J38" i="9" s="1" a="1"/>
  <c r="J38" i="9" s="1"/>
  <c r="J42" i="9" s="1"/>
  <c r="J39" i="9" s="1"/>
  <c r="J16" i="9"/>
  <c r="J24" i="9"/>
  <c r="J7" i="9"/>
  <c r="J15" i="9"/>
  <c r="J23" i="9"/>
  <c r="J22" i="9"/>
  <c r="J6" i="9"/>
  <c r="J14" i="9"/>
  <c r="J34" i="9" a="1"/>
  <c r="J34" i="9" s="1"/>
  <c r="H6" i="3"/>
  <c r="H15" i="3"/>
  <c r="H22" i="3"/>
  <c r="H3" i="3"/>
  <c r="H4" i="3"/>
  <c r="H13" i="3"/>
  <c r="H20" i="3"/>
  <c r="H8" i="3"/>
  <c r="H11" i="3"/>
  <c r="H18" i="3"/>
  <c r="H27" i="3"/>
  <c r="H7" i="3"/>
  <c r="H23" i="3"/>
  <c r="H17" i="3"/>
  <c r="H9" i="3"/>
  <c r="H16" i="3"/>
  <c r="H25" i="3"/>
  <c r="H14" i="3"/>
  <c r="H24" i="3"/>
  <c r="H5" i="3"/>
  <c r="H12" i="3"/>
  <c r="H21" i="3"/>
  <c r="H28" i="3"/>
  <c r="H10" i="3"/>
  <c r="H19" i="3"/>
  <c r="H26" i="3"/>
  <c r="G8" i="7"/>
  <c r="G38" i="7" s="1" a="1"/>
  <c r="G38" i="7" s="1"/>
  <c r="G16" i="7"/>
  <c r="G24" i="7"/>
  <c r="G6" i="7"/>
  <c r="G14" i="7"/>
  <c r="G22" i="7"/>
  <c r="G4" i="7"/>
  <c r="G12" i="7"/>
  <c r="G20" i="7"/>
  <c r="G28" i="7"/>
  <c r="G3" i="7"/>
  <c r="G11" i="7"/>
  <c r="G19" i="7"/>
  <c r="G27" i="7"/>
  <c r="G10" i="7"/>
  <c r="G26" i="7"/>
  <c r="G13" i="7"/>
  <c r="G18" i="7"/>
  <c r="G23" i="7"/>
  <c r="G9" i="7"/>
  <c r="G21" i="7"/>
  <c r="G15" i="7"/>
  <c r="G5" i="7"/>
  <c r="G17" i="7"/>
  <c r="G25" i="7"/>
  <c r="G7" i="7"/>
  <c r="H3" i="4"/>
  <c r="H11" i="4"/>
  <c r="H10" i="4"/>
  <c r="H8" i="4"/>
  <c r="H16" i="4"/>
  <c r="H7" i="4"/>
  <c r="H15" i="4"/>
  <c r="H5" i="4"/>
  <c r="H13" i="4"/>
  <c r="H19" i="4"/>
  <c r="H27" i="4"/>
  <c r="H25" i="4"/>
  <c r="H23" i="4"/>
  <c r="H22" i="4"/>
  <c r="H6" i="4"/>
  <c r="H12" i="4"/>
  <c r="H20" i="4"/>
  <c r="H14" i="4"/>
  <c r="H9" i="4"/>
  <c r="H21" i="4"/>
  <c r="H18" i="4"/>
  <c r="H26" i="4"/>
  <c r="H24" i="4"/>
  <c r="H28" i="4"/>
  <c r="H4" i="4"/>
  <c r="H17" i="4"/>
  <c r="F3" i="8"/>
  <c r="F6" i="8"/>
  <c r="F15" i="8"/>
  <c r="F23" i="8"/>
  <c r="F7" i="8"/>
  <c r="F13" i="8"/>
  <c r="F21" i="8"/>
  <c r="F4" i="8"/>
  <c r="F8" i="8"/>
  <c r="F11" i="8"/>
  <c r="F19" i="8"/>
  <c r="F27" i="8"/>
  <c r="F14" i="8"/>
  <c r="F22" i="8"/>
  <c r="F12" i="8"/>
  <c r="F16" i="8"/>
  <c r="F20" i="8"/>
  <c r="F24" i="8"/>
  <c r="F28" i="8"/>
  <c r="F5" i="8"/>
  <c r="F10" i="8"/>
  <c r="F18" i="8"/>
  <c r="F26" i="8"/>
  <c r="F25" i="8"/>
  <c r="F9" i="8"/>
  <c r="F17" i="8"/>
  <c r="J5" i="5"/>
  <c r="J13" i="5"/>
  <c r="J21" i="5"/>
  <c r="J4" i="5"/>
  <c r="J12" i="5"/>
  <c r="J20" i="5"/>
  <c r="J28" i="5"/>
  <c r="J3" i="5"/>
  <c r="J11" i="5"/>
  <c r="J19" i="5"/>
  <c r="J27" i="5"/>
  <c r="J10" i="5"/>
  <c r="J18" i="5"/>
  <c r="J26" i="5"/>
  <c r="J9" i="5"/>
  <c r="J38" i="5" s="1" a="1"/>
  <c r="J38" i="5" s="1"/>
  <c r="J17" i="5"/>
  <c r="J25" i="5"/>
  <c r="J8" i="5"/>
  <c r="J16" i="5"/>
  <c r="J24" i="5"/>
  <c r="J7" i="5"/>
  <c r="J15" i="5"/>
  <c r="J23" i="5"/>
  <c r="J14" i="5"/>
  <c r="J6" i="5"/>
  <c r="J22" i="5"/>
  <c r="H3" i="9"/>
  <c r="H38" i="9" s="1" a="1"/>
  <c r="H38" i="9" s="1"/>
  <c r="H11" i="9"/>
  <c r="H19" i="9"/>
  <c r="H27" i="9"/>
  <c r="H10" i="9"/>
  <c r="H18" i="9"/>
  <c r="H26" i="9"/>
  <c r="H9" i="9"/>
  <c r="H17" i="9"/>
  <c r="H25" i="9"/>
  <c r="H8" i="9"/>
  <c r="H16" i="9"/>
  <c r="H24" i="9"/>
  <c r="H7" i="9"/>
  <c r="H15" i="9"/>
  <c r="H23" i="9"/>
  <c r="H6" i="9"/>
  <c r="H14" i="9"/>
  <c r="H22" i="9"/>
  <c r="H5" i="9"/>
  <c r="H13" i="9"/>
  <c r="H21" i="9"/>
  <c r="H20" i="9"/>
  <c r="H4" i="9"/>
  <c r="H28" i="9"/>
  <c r="H12" i="9"/>
  <c r="H34" i="9" a="1"/>
  <c r="H34" i="9" s="1"/>
  <c r="K4" i="7"/>
  <c r="K12" i="7"/>
  <c r="K20" i="7"/>
  <c r="K28" i="7"/>
  <c r="K10" i="7"/>
  <c r="K18" i="7"/>
  <c r="K26" i="7"/>
  <c r="K8" i="7"/>
  <c r="K16" i="7"/>
  <c r="K24" i="7"/>
  <c r="K7" i="7"/>
  <c r="K15" i="7"/>
  <c r="K23" i="7"/>
  <c r="K14" i="7"/>
  <c r="K5" i="7"/>
  <c r="K17" i="7"/>
  <c r="K6" i="7"/>
  <c r="K22" i="7"/>
  <c r="K3" i="7"/>
  <c r="K19" i="7"/>
  <c r="K27" i="7"/>
  <c r="K9" i="7"/>
  <c r="K38" i="7" s="1" a="1"/>
  <c r="K38" i="7" s="1"/>
  <c r="K13" i="7"/>
  <c r="K21" i="7"/>
  <c r="K25" i="7"/>
  <c r="K11" i="7"/>
  <c r="E8" i="9"/>
  <c r="E16" i="9"/>
  <c r="E24" i="9"/>
  <c r="E7" i="9"/>
  <c r="E15" i="9"/>
  <c r="E23" i="9"/>
  <c r="E6" i="9"/>
  <c r="E14" i="9"/>
  <c r="E38" i="9" s="1" a="1"/>
  <c r="E38" i="9" s="1"/>
  <c r="E42" i="9" s="1"/>
  <c r="E39" i="9" s="1"/>
  <c r="E22" i="9"/>
  <c r="E5" i="9"/>
  <c r="E13" i="9"/>
  <c r="E21" i="9"/>
  <c r="E4" i="9"/>
  <c r="E12" i="9"/>
  <c r="E20" i="9"/>
  <c r="E28" i="9"/>
  <c r="E3" i="9"/>
  <c r="E11" i="9"/>
  <c r="E19" i="9"/>
  <c r="E27" i="9"/>
  <c r="E10" i="9"/>
  <c r="E18" i="9"/>
  <c r="E26" i="9"/>
  <c r="E25" i="9"/>
  <c r="E17" i="9"/>
  <c r="E9" i="9"/>
  <c r="E34" i="9" a="1"/>
  <c r="E34" i="9" s="1"/>
  <c r="E8" i="4"/>
  <c r="E16" i="4"/>
  <c r="E7" i="4"/>
  <c r="E15" i="4"/>
  <c r="E5" i="4"/>
  <c r="E13" i="4"/>
  <c r="E4" i="4"/>
  <c r="E12" i="4"/>
  <c r="E10" i="4"/>
  <c r="E24" i="4"/>
  <c r="E11" i="4"/>
  <c r="E14" i="4"/>
  <c r="E17" i="4"/>
  <c r="E22" i="4"/>
  <c r="E20" i="4"/>
  <c r="E28" i="4"/>
  <c r="E3" i="4"/>
  <c r="E6" i="4"/>
  <c r="E9" i="4"/>
  <c r="E19" i="4"/>
  <c r="E27" i="4"/>
  <c r="E18" i="4"/>
  <c r="E25" i="4"/>
  <c r="E21" i="4"/>
  <c r="E26" i="4"/>
  <c r="E23" i="4"/>
  <c r="H9" i="7"/>
  <c r="H17" i="7"/>
  <c r="H25" i="7"/>
  <c r="H7" i="7"/>
  <c r="H15" i="7"/>
  <c r="H23" i="7"/>
  <c r="H5" i="7"/>
  <c r="H13" i="7"/>
  <c r="H21" i="7"/>
  <c r="H4" i="7"/>
  <c r="H38" i="7" s="1" a="1"/>
  <c r="H38" i="7" s="1"/>
  <c r="H12" i="7"/>
  <c r="H20" i="7"/>
  <c r="H28" i="7"/>
  <c r="H3" i="7"/>
  <c r="H19" i="7"/>
  <c r="H6" i="7"/>
  <c r="H22" i="7"/>
  <c r="H11" i="7"/>
  <c r="H27" i="7"/>
  <c r="H8" i="7"/>
  <c r="H16" i="7"/>
  <c r="H10" i="7"/>
  <c r="H26" i="7"/>
  <c r="H24" i="7"/>
  <c r="H14" i="7"/>
  <c r="H18" i="7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3" i="8"/>
  <c r="E34" i="7" a="1"/>
  <c r="E34" i="7" s="1"/>
  <c r="E38" i="7" a="1"/>
  <c r="E38" i="7" s="1"/>
  <c r="F34" i="8" a="1"/>
  <c r="F34" i="8" s="1"/>
  <c r="I42" i="9"/>
  <c r="I39" i="9" s="1"/>
  <c r="H38" i="5" a="1"/>
  <c r="H38" i="5" s="1"/>
  <c r="F34" i="5" a="1"/>
  <c r="F34" i="5" s="1"/>
  <c r="H34" i="5" a="1"/>
  <c r="H34" i="5" s="1"/>
  <c r="J34" i="5" a="1"/>
  <c r="J34" i="5" s="1"/>
  <c r="G34" i="5" a="1"/>
  <c r="G34" i="5" s="1"/>
  <c r="I34" i="5" a="1"/>
  <c r="I34" i="5" s="1"/>
  <c r="K34" i="5" a="1"/>
  <c r="K34" i="5" s="1"/>
  <c r="D42" i="8"/>
  <c r="D39" i="8" s="1"/>
  <c r="H34" i="8" a="1"/>
  <c r="H34" i="8" s="1"/>
  <c r="J34" i="8" a="1"/>
  <c r="J34" i="8" s="1"/>
  <c r="E34" i="8" a="1"/>
  <c r="E34" i="8" s="1"/>
  <c r="G34" i="8" a="1"/>
  <c r="G34" i="8" s="1"/>
  <c r="I34" i="8" a="1"/>
  <c r="I34" i="8" s="1"/>
  <c r="K34" i="8" a="1"/>
  <c r="K34" i="8" s="1"/>
  <c r="D42" i="4"/>
  <c r="D39" i="4" s="1"/>
  <c r="J34" i="4" a="1"/>
  <c r="J34" i="4" s="1"/>
  <c r="F34" i="4" a="1"/>
  <c r="F34" i="4" s="1"/>
  <c r="H34" i="4" a="1"/>
  <c r="H34" i="4" s="1"/>
  <c r="K34" i="4" a="1"/>
  <c r="K34" i="4" s="1"/>
  <c r="G34" i="4" a="1"/>
  <c r="G34" i="4" s="1"/>
  <c r="E34" i="4" a="1"/>
  <c r="E34" i="4" s="1"/>
  <c r="I34" i="4" a="1"/>
  <c r="I34" i="4" s="1"/>
  <c r="G34" i="7" a="1"/>
  <c r="G34" i="7" s="1"/>
  <c r="I34" i="7" a="1"/>
  <c r="I34" i="7" s="1"/>
  <c r="K34" i="7" a="1"/>
  <c r="K34" i="7" s="1"/>
  <c r="F34" i="7" a="1"/>
  <c r="F34" i="7" s="1"/>
  <c r="H34" i="7" a="1"/>
  <c r="H34" i="7" s="1"/>
  <c r="J34" i="7" a="1"/>
  <c r="J34" i="7" s="1"/>
  <c r="J34" i="3" a="1"/>
  <c r="J34" i="3" s="1"/>
  <c r="E34" i="3" a="1"/>
  <c r="E34" i="3" s="1"/>
  <c r="G34" i="3" a="1"/>
  <c r="G34" i="3" s="1"/>
  <c r="F34" i="3" a="1"/>
  <c r="F34" i="3" s="1"/>
  <c r="H34" i="3" a="1"/>
  <c r="H34" i="3" s="1"/>
  <c r="I34" i="3" a="1"/>
  <c r="I34" i="3" s="1"/>
  <c r="K34" i="3" a="1"/>
  <c r="K34" i="3" s="1"/>
  <c r="F37" i="2"/>
  <c r="F35" i="2" s="1"/>
  <c r="J37" i="2"/>
  <c r="J35" i="2" s="1"/>
  <c r="G37" i="2"/>
  <c r="G35" i="2" s="1"/>
  <c r="H37" i="2"/>
  <c r="H35" i="2" s="1"/>
  <c r="I37" i="2"/>
  <c r="I35" i="2" s="1"/>
  <c r="I3" i="2" l="1"/>
  <c r="I11" i="2"/>
  <c r="I19" i="2"/>
  <c r="I27" i="2"/>
  <c r="I8" i="2"/>
  <c r="I16" i="2"/>
  <c r="I24" i="2"/>
  <c r="I7" i="2"/>
  <c r="I15" i="2"/>
  <c r="I23" i="2"/>
  <c r="I4" i="2"/>
  <c r="I6" i="2"/>
  <c r="I26" i="2"/>
  <c r="I17" i="2"/>
  <c r="I28" i="2"/>
  <c r="I30" i="2"/>
  <c r="I20" i="2"/>
  <c r="I13" i="2"/>
  <c r="I10" i="2"/>
  <c r="I21" i="2"/>
  <c r="I5" i="2"/>
  <c r="I12" i="2"/>
  <c r="I14" i="2"/>
  <c r="I25" i="2"/>
  <c r="I9" i="2"/>
  <c r="I22" i="2"/>
  <c r="I18" i="2"/>
  <c r="I29" i="2"/>
  <c r="I38" i="2" a="1"/>
  <c r="I38" i="2" s="1"/>
  <c r="I34" i="2" a="1"/>
  <c r="I34" i="2" s="1"/>
  <c r="H10" i="2"/>
  <c r="H18" i="2"/>
  <c r="H26" i="2"/>
  <c r="H7" i="2"/>
  <c r="H15" i="2"/>
  <c r="H23" i="2"/>
  <c r="H6" i="2"/>
  <c r="H38" i="2" s="1" a="1"/>
  <c r="H38" i="2" s="1"/>
  <c r="H14" i="2"/>
  <c r="H22" i="2"/>
  <c r="H30" i="2"/>
  <c r="H17" i="2"/>
  <c r="H28" i="2"/>
  <c r="H4" i="2"/>
  <c r="H8" i="2"/>
  <c r="H19" i="2"/>
  <c r="H21" i="2"/>
  <c r="H27" i="2"/>
  <c r="H12" i="2"/>
  <c r="H29" i="2"/>
  <c r="H13" i="2"/>
  <c r="H3" i="2"/>
  <c r="H5" i="2"/>
  <c r="H25" i="2"/>
  <c r="H16" i="2"/>
  <c r="H9" i="2"/>
  <c r="H20" i="2"/>
  <c r="H11" i="2"/>
  <c r="H24" i="2"/>
  <c r="H34" i="2" a="1"/>
  <c r="H34" i="2" s="1"/>
  <c r="G9" i="2"/>
  <c r="G17" i="2"/>
  <c r="G25" i="2"/>
  <c r="G6" i="2"/>
  <c r="G14" i="2"/>
  <c r="G22" i="2"/>
  <c r="G30" i="2"/>
  <c r="G5" i="2"/>
  <c r="G13" i="2"/>
  <c r="G21" i="2"/>
  <c r="G29" i="2"/>
  <c r="G8" i="2"/>
  <c r="G19" i="2"/>
  <c r="G28" i="2"/>
  <c r="G10" i="2"/>
  <c r="G12" i="2"/>
  <c r="G7" i="2"/>
  <c r="G38" i="2" s="1" a="1"/>
  <c r="G38" i="2" s="1"/>
  <c r="G4" i="2"/>
  <c r="G3" i="2"/>
  <c r="G23" i="2"/>
  <c r="G18" i="2"/>
  <c r="G26" i="2"/>
  <c r="G16" i="2"/>
  <c r="G27" i="2"/>
  <c r="G20" i="2"/>
  <c r="G11" i="2"/>
  <c r="G24" i="2"/>
  <c r="G15" i="2"/>
  <c r="G34" i="2" a="1"/>
  <c r="G34" i="2" s="1"/>
  <c r="J4" i="2"/>
  <c r="J38" i="2" s="1" a="1"/>
  <c r="J38" i="2" s="1"/>
  <c r="J12" i="2"/>
  <c r="J20" i="2"/>
  <c r="J28" i="2"/>
  <c r="J9" i="2"/>
  <c r="J17" i="2"/>
  <c r="J25" i="2"/>
  <c r="J8" i="2"/>
  <c r="J16" i="2"/>
  <c r="J24" i="2"/>
  <c r="J13" i="2"/>
  <c r="J15" i="2"/>
  <c r="J6" i="2"/>
  <c r="J26" i="2"/>
  <c r="J29" i="2"/>
  <c r="J19" i="2"/>
  <c r="J30" i="2"/>
  <c r="J14" i="2"/>
  <c r="J10" i="2"/>
  <c r="J21" i="2"/>
  <c r="J23" i="2"/>
  <c r="J3" i="2"/>
  <c r="J5" i="2"/>
  <c r="J7" i="2"/>
  <c r="J27" i="2"/>
  <c r="J18" i="2"/>
  <c r="J11" i="2"/>
  <c r="J22" i="2"/>
  <c r="J34" i="2" a="1"/>
  <c r="J34" i="2" s="1"/>
  <c r="F8" i="2"/>
  <c r="F16" i="2"/>
  <c r="F24" i="2"/>
  <c r="F5" i="2"/>
  <c r="F13" i="2"/>
  <c r="F21" i="2"/>
  <c r="F29" i="2"/>
  <c r="F4" i="2"/>
  <c r="F12" i="2"/>
  <c r="F20" i="2"/>
  <c r="F28" i="2"/>
  <c r="F10" i="2"/>
  <c r="F30" i="2"/>
  <c r="F3" i="2"/>
  <c r="F23" i="2"/>
  <c r="F15" i="2"/>
  <c r="F14" i="2"/>
  <c r="F25" i="2"/>
  <c r="F27" i="2"/>
  <c r="F11" i="2"/>
  <c r="F26" i="2"/>
  <c r="F17" i="2"/>
  <c r="F7" i="2"/>
  <c r="F18" i="2"/>
  <c r="F9" i="2"/>
  <c r="F6" i="2"/>
  <c r="F19" i="2"/>
  <c r="F38" i="2" s="1" a="1"/>
  <c r="F38" i="2" s="1"/>
  <c r="F22" i="2"/>
  <c r="F34" i="2" a="1"/>
  <c r="F34" i="2" s="1"/>
  <c r="F38" i="3" a="1"/>
  <c r="F38" i="3" s="1"/>
  <c r="F42" i="3" s="1"/>
  <c r="F39" i="3" s="1"/>
  <c r="E38" i="3" a="1"/>
  <c r="E38" i="3" s="1"/>
  <c r="E42" i="3" s="1"/>
  <c r="E39" i="3" s="1"/>
  <c r="K38" i="8" a="1"/>
  <c r="K38" i="8" s="1"/>
  <c r="K42" i="8" s="1"/>
  <c r="K39" i="8" s="1"/>
  <c r="G38" i="8" a="1"/>
  <c r="G38" i="8" s="1"/>
  <c r="G42" i="8" s="1"/>
  <c r="G39" i="8" s="1"/>
  <c r="J38" i="8" a="1"/>
  <c r="J38" i="8" s="1"/>
  <c r="J42" i="8" s="1"/>
  <c r="J39" i="8" s="1"/>
  <c r="F38" i="8" a="1"/>
  <c r="F38" i="8" s="1"/>
  <c r="I38" i="8" a="1"/>
  <c r="I38" i="8" s="1"/>
  <c r="I42" i="8" s="1"/>
  <c r="I39" i="8" s="1"/>
  <c r="E38" i="8" a="1"/>
  <c r="E38" i="8" s="1"/>
  <c r="H38" i="8" a="1"/>
  <c r="H38" i="8" s="1"/>
  <c r="K38" i="4" a="1"/>
  <c r="K38" i="4" s="1"/>
  <c r="K42" i="4" s="1"/>
  <c r="K39" i="4" s="1"/>
  <c r="G38" i="4" a="1"/>
  <c r="G38" i="4" s="1"/>
  <c r="G42" i="4" s="1"/>
  <c r="G39" i="4" s="1"/>
  <c r="J38" i="4" a="1"/>
  <c r="J38" i="4" s="1"/>
  <c r="J42" i="4" s="1"/>
  <c r="J39" i="4" s="1"/>
  <c r="F38" i="4" a="1"/>
  <c r="F38" i="4" s="1"/>
  <c r="H38" i="4" a="1"/>
  <c r="H38" i="4" s="1"/>
  <c r="H42" i="4" s="1"/>
  <c r="H39" i="4" s="1"/>
  <c r="I38" i="4" a="1"/>
  <c r="I38" i="4" s="1"/>
  <c r="I42" i="4" s="1"/>
  <c r="I39" i="4" s="1"/>
  <c r="E38" i="4" a="1"/>
  <c r="E38" i="4" s="1"/>
  <c r="E42" i="4" s="1"/>
  <c r="E39" i="4" s="1"/>
  <c r="H42" i="9"/>
  <c r="H39" i="9" s="1"/>
  <c r="I42" i="5"/>
  <c r="I39" i="5" s="1"/>
  <c r="E42" i="5"/>
  <c r="E39" i="5" s="1"/>
  <c r="H42" i="5"/>
  <c r="H39" i="5" s="1"/>
  <c r="K42" i="5"/>
  <c r="K39" i="5" s="1"/>
  <c r="G42" i="5"/>
  <c r="G39" i="5" s="1"/>
  <c r="J42" i="5"/>
  <c r="J39" i="5" s="1"/>
  <c r="F42" i="5"/>
  <c r="F39" i="5" s="1"/>
  <c r="F42" i="4"/>
  <c r="F39" i="4" s="1"/>
  <c r="H42" i="7"/>
  <c r="H39" i="7"/>
  <c r="K42" i="7"/>
  <c r="K39" i="7" s="1"/>
  <c r="G42" i="7"/>
  <c r="G39" i="7" s="1"/>
  <c r="J42" i="7"/>
  <c r="J39" i="7" s="1"/>
  <c r="F42" i="7"/>
  <c r="F39" i="7" s="1"/>
  <c r="I42" i="7"/>
  <c r="I39" i="7" s="1"/>
  <c r="E42" i="7"/>
  <c r="E39" i="7" s="1"/>
  <c r="I38" i="3" a="1"/>
  <c r="I38" i="3" s="1"/>
  <c r="I42" i="3" s="1"/>
  <c r="I39" i="3" s="1"/>
  <c r="J38" i="3" a="1"/>
  <c r="J38" i="3" s="1"/>
  <c r="J42" i="3" s="1"/>
  <c r="J39" i="3" s="1"/>
  <c r="H38" i="3" a="1"/>
  <c r="H38" i="3" s="1"/>
  <c r="H42" i="3" s="1"/>
  <c r="H39" i="3" s="1"/>
  <c r="K38" i="3" a="1"/>
  <c r="K38" i="3" s="1"/>
  <c r="K42" i="3" s="1"/>
  <c r="K39" i="3" s="1"/>
  <c r="G38" i="3" a="1"/>
  <c r="G38" i="3" s="1"/>
  <c r="G42" i="3" s="1"/>
  <c r="G39" i="3" l="1"/>
  <c r="F42" i="8"/>
  <c r="F39" i="8" s="1"/>
  <c r="H42" i="8"/>
  <c r="H39" i="8" s="1"/>
  <c r="E42" i="8"/>
  <c r="E39" i="8" s="1"/>
  <c r="G42" i="2"/>
  <c r="G39" i="2" s="1"/>
  <c r="J42" i="2"/>
  <c r="J39" i="2" s="1"/>
  <c r="K42" i="2"/>
  <c r="K39" i="2" s="1"/>
  <c r="E42" i="2"/>
  <c r="E39" i="2" s="1"/>
  <c r="H42" i="2"/>
  <c r="H39" i="2" s="1"/>
  <c r="F42" i="2"/>
  <c r="F39" i="2" s="1"/>
  <c r="I42" i="2"/>
  <c r="I39" i="2" s="1"/>
  <c r="H33" i="1" l="1"/>
  <c r="H31" i="1" s="1"/>
  <c r="D34" i="1" a="1"/>
  <c r="D34" i="1" s="1"/>
  <c r="D38" i="1" s="1"/>
  <c r="F33" i="1"/>
  <c r="F31" i="1" s="1"/>
  <c r="K33" i="1"/>
  <c r="K31" i="1" s="1"/>
  <c r="E33" i="1"/>
  <c r="E31" i="1" s="1"/>
  <c r="G33" i="1"/>
  <c r="G31" i="1" s="1"/>
  <c r="J33" i="1"/>
  <c r="J31" i="1" s="1"/>
  <c r="I33" i="1"/>
  <c r="I31" i="1" s="1"/>
  <c r="G12" i="1" l="1"/>
  <c r="G11" i="1"/>
  <c r="G8" i="1"/>
  <c r="G6" i="1"/>
  <c r="G14" i="1"/>
  <c r="G18" i="1"/>
  <c r="G22" i="1"/>
  <c r="G26" i="1"/>
  <c r="G23" i="1"/>
  <c r="G4" i="1"/>
  <c r="G3" i="1"/>
  <c r="G13" i="1"/>
  <c r="G17" i="1"/>
  <c r="G21" i="1"/>
  <c r="G25" i="1"/>
  <c r="G9" i="1"/>
  <c r="G10" i="1"/>
  <c r="G7" i="1"/>
  <c r="G16" i="1"/>
  <c r="G20" i="1"/>
  <c r="G24" i="1"/>
  <c r="G5" i="1"/>
  <c r="G19" i="1"/>
  <c r="G15" i="1"/>
  <c r="K26" i="1" a="1"/>
  <c r="K26" i="1" s="1"/>
  <c r="K4" i="1"/>
  <c r="K5" i="1"/>
  <c r="K6" i="1"/>
  <c r="K7" i="1"/>
  <c r="K8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9" i="1"/>
  <c r="K10" i="1"/>
  <c r="K3" i="1"/>
  <c r="K11" i="1"/>
  <c r="K34" i="1" a="1"/>
  <c r="K34" i="1" s="1"/>
  <c r="F4" i="1"/>
  <c r="F5" i="1"/>
  <c r="F6" i="1"/>
  <c r="F7" i="1"/>
  <c r="F8" i="1"/>
  <c r="F9" i="1"/>
  <c r="F10" i="1"/>
  <c r="F11" i="1"/>
  <c r="F12" i="1"/>
  <c r="F3" i="1"/>
  <c r="F14" i="1"/>
  <c r="F18" i="1"/>
  <c r="F22" i="1"/>
  <c r="F26" i="1"/>
  <c r="F13" i="1"/>
  <c r="F17" i="1"/>
  <c r="F21" i="1"/>
  <c r="F25" i="1"/>
  <c r="F20" i="1"/>
  <c r="F24" i="1"/>
  <c r="F16" i="1"/>
  <c r="F15" i="1"/>
  <c r="F19" i="1"/>
  <c r="F23" i="1"/>
  <c r="J10" i="1"/>
  <c r="J3" i="1"/>
  <c r="J5" i="1"/>
  <c r="J7" i="1"/>
  <c r="J9" i="1"/>
  <c r="J15" i="1"/>
  <c r="J19" i="1"/>
  <c r="J23" i="1"/>
  <c r="J12" i="1"/>
  <c r="J8" i="1"/>
  <c r="J4" i="1"/>
  <c r="J16" i="1"/>
  <c r="J20" i="1"/>
  <c r="J6" i="1"/>
  <c r="J11" i="1"/>
  <c r="J14" i="1"/>
  <c r="J18" i="1"/>
  <c r="J22" i="1"/>
  <c r="J26" i="1"/>
  <c r="J13" i="1"/>
  <c r="J17" i="1"/>
  <c r="J21" i="1"/>
  <c r="J25" i="1"/>
  <c r="J24" i="1"/>
  <c r="E4" i="1"/>
  <c r="E5" i="1"/>
  <c r="E6" i="1"/>
  <c r="E7" i="1"/>
  <c r="E8" i="1"/>
  <c r="E9" i="1"/>
  <c r="E10" i="1"/>
  <c r="E11" i="1"/>
  <c r="E12" i="1"/>
  <c r="E3" i="1"/>
  <c r="E13" i="1"/>
  <c r="E17" i="1"/>
  <c r="E21" i="1"/>
  <c r="E25" i="1"/>
  <c r="E18" i="1"/>
  <c r="E26" i="1"/>
  <c r="E16" i="1"/>
  <c r="E20" i="1"/>
  <c r="E24" i="1"/>
  <c r="E22" i="1"/>
  <c r="E15" i="1"/>
  <c r="E19" i="1"/>
  <c r="E23" i="1"/>
  <c r="E14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1" i="1"/>
  <c r="H10" i="1"/>
  <c r="H8" i="1"/>
  <c r="H6" i="1"/>
  <c r="H5" i="1"/>
  <c r="H4" i="1"/>
  <c r="H9" i="1"/>
  <c r="H3" i="1"/>
  <c r="H7" i="1"/>
  <c r="H12" i="1"/>
  <c r="I4" i="1"/>
  <c r="I5" i="1"/>
  <c r="I6" i="1"/>
  <c r="I7" i="1"/>
  <c r="I8" i="1"/>
  <c r="I9" i="1"/>
  <c r="I10" i="1"/>
  <c r="I11" i="1"/>
  <c r="I12" i="1"/>
  <c r="I15" i="1"/>
  <c r="I19" i="1"/>
  <c r="I23" i="1"/>
  <c r="I14" i="1"/>
  <c r="I18" i="1"/>
  <c r="I22" i="1"/>
  <c r="I26" i="1"/>
  <c r="I17" i="1"/>
  <c r="I13" i="1"/>
  <c r="I21" i="1"/>
  <c r="I25" i="1"/>
  <c r="I16" i="1"/>
  <c r="I20" i="1"/>
  <c r="I24" i="1"/>
  <c r="I3" i="1"/>
  <c r="D35" i="1"/>
  <c r="E30" i="1" a="1"/>
  <c r="E30" i="1" s="1"/>
  <c r="E34" i="1" a="1"/>
  <c r="E34" i="1" s="1"/>
  <c r="J30" i="1" a="1"/>
  <c r="J30" i="1" s="1"/>
  <c r="J34" i="1" a="1"/>
  <c r="J34" i="1" s="1"/>
  <c r="H34" i="1" a="1"/>
  <c r="H34" i="1" s="1"/>
  <c r="H30" i="1" a="1"/>
  <c r="H30" i="1" s="1"/>
  <c r="I30" i="1" a="1"/>
  <c r="I30" i="1" s="1"/>
  <c r="F34" i="1" a="1"/>
  <c r="F34" i="1" s="1"/>
  <c r="F30" i="1" a="1"/>
  <c r="F30" i="1" s="1"/>
  <c r="G30" i="1" a="1"/>
  <c r="G30" i="1" s="1"/>
  <c r="G34" i="1" a="1"/>
  <c r="G34" i="1" s="1"/>
  <c r="K30" i="1" a="1"/>
  <c r="K30" i="1" s="1"/>
  <c r="I34" i="1" l="1" a="1"/>
  <c r="I34" i="1" s="1"/>
  <c r="I38" i="1" s="1"/>
  <c r="I35" i="1" s="1"/>
  <c r="F38" i="1"/>
  <c r="F35" i="1" s="1"/>
  <c r="K38" i="1"/>
  <c r="K35" i="1" s="1"/>
  <c r="G38" i="1"/>
  <c r="G35" i="1" s="1"/>
  <c r="E38" i="1"/>
  <c r="E35" i="1" s="1"/>
  <c r="H38" i="1"/>
  <c r="H35" i="1" s="1"/>
  <c r="J38" i="1"/>
  <c r="J35" i="1" s="1"/>
</calcChain>
</file>

<file path=xl/sharedStrings.xml><?xml version="1.0" encoding="utf-8"?>
<sst xmlns="http://schemas.openxmlformats.org/spreadsheetml/2006/main" count="542" uniqueCount="80">
  <si>
    <t>X</t>
  </si>
  <si>
    <t>Y</t>
  </si>
  <si>
    <t>R</t>
  </si>
  <si>
    <t>max</t>
  </si>
  <si>
    <t>min</t>
  </si>
  <si>
    <t>d</t>
  </si>
  <si>
    <t>A</t>
  </si>
  <si>
    <t>*using trapezoidal apprx</t>
  </si>
  <si>
    <t>Q</t>
  </si>
  <si>
    <t>n</t>
  </si>
  <si>
    <t>S</t>
  </si>
  <si>
    <t>*from Manning's equation</t>
  </si>
  <si>
    <t>constant</t>
  </si>
  <si>
    <t>solved for</t>
  </si>
  <si>
    <t xml:space="preserve"> </t>
  </si>
  <si>
    <t>P</t>
  </si>
  <si>
    <t>*A/P</t>
  </si>
  <si>
    <t>KEY</t>
  </si>
  <si>
    <t>X_wide</t>
  </si>
  <si>
    <t>Y_wide</t>
  </si>
  <si>
    <t>X_narrow</t>
  </si>
  <si>
    <t>Y_narrow</t>
  </si>
  <si>
    <t>X_deep</t>
  </si>
  <si>
    <t>Y_deep</t>
  </si>
  <si>
    <t>X_shallow</t>
  </si>
  <si>
    <t>Y_shallow</t>
  </si>
  <si>
    <t>S1</t>
  </si>
  <si>
    <t>S2</t>
  </si>
  <si>
    <t>S3_deep</t>
  </si>
  <si>
    <t>S3_shallow</t>
  </si>
  <si>
    <t>S4_wide</t>
  </si>
  <si>
    <t>S4_narrow</t>
  </si>
  <si>
    <t>S5_wide</t>
  </si>
  <si>
    <t>S5_narrow</t>
  </si>
  <si>
    <t>Q (cms)</t>
  </si>
  <si>
    <t>d (m)</t>
  </si>
  <si>
    <t>bf</t>
  </si>
  <si>
    <t>A_bf</t>
  </si>
  <si>
    <t>A_0.2bf</t>
  </si>
  <si>
    <t>A_0.4bf</t>
  </si>
  <si>
    <t>A_0.6bf</t>
  </si>
  <si>
    <t>A_0.8bf</t>
  </si>
  <si>
    <t>A_1.2bf</t>
  </si>
  <si>
    <t>A_1.5bf</t>
  </si>
  <si>
    <t>A_2bf</t>
  </si>
  <si>
    <t>*from XS data</t>
  </si>
  <si>
    <t>output</t>
  </si>
  <si>
    <t>Channel Type</t>
  </si>
  <si>
    <t>running</t>
  </si>
  <si>
    <r>
      <t>bankfull</t>
    </r>
    <r>
      <rPr>
        <b/>
        <sz val="12"/>
        <color theme="1"/>
        <rFont val="Calibri"/>
        <family val="2"/>
        <scheme val="minor"/>
      </rPr>
      <t xml:space="preserve"> [1]</t>
    </r>
  </si>
  <si>
    <r>
      <t xml:space="preserve">0.2* bankfull </t>
    </r>
    <r>
      <rPr>
        <b/>
        <sz val="12"/>
        <color theme="1"/>
        <rFont val="Calibri"/>
        <family val="2"/>
        <scheme val="minor"/>
      </rPr>
      <t>[2]</t>
    </r>
  </si>
  <si>
    <r>
      <t xml:space="preserve">0.4* bankfull </t>
    </r>
    <r>
      <rPr>
        <b/>
        <sz val="12"/>
        <color theme="1"/>
        <rFont val="Calibri"/>
        <family val="2"/>
        <scheme val="minor"/>
      </rPr>
      <t>[3]</t>
    </r>
  </si>
  <si>
    <r>
      <t>0.6* bankfull</t>
    </r>
    <r>
      <rPr>
        <b/>
        <sz val="12"/>
        <color theme="1"/>
        <rFont val="Calibri"/>
        <family val="2"/>
        <scheme val="minor"/>
      </rPr>
      <t xml:space="preserve"> [4]</t>
    </r>
  </si>
  <si>
    <r>
      <t xml:space="preserve">0.8* bankfull </t>
    </r>
    <r>
      <rPr>
        <b/>
        <sz val="12"/>
        <color theme="1"/>
        <rFont val="Calibri"/>
        <family val="2"/>
        <scheme val="minor"/>
      </rPr>
      <t>[5]</t>
    </r>
  </si>
  <si>
    <r>
      <t xml:space="preserve">1.2* bankfull </t>
    </r>
    <r>
      <rPr>
        <b/>
        <sz val="12"/>
        <color theme="1"/>
        <rFont val="Calibri"/>
        <family val="2"/>
        <scheme val="minor"/>
      </rPr>
      <t>[6]</t>
    </r>
  </si>
  <si>
    <r>
      <t xml:space="preserve">1.5* bankfull </t>
    </r>
    <r>
      <rPr>
        <b/>
        <sz val="12"/>
        <color theme="1"/>
        <rFont val="Calibri"/>
        <family val="2"/>
        <scheme val="minor"/>
      </rPr>
      <t>[7]</t>
    </r>
  </si>
  <si>
    <r>
      <t xml:space="preserve">2* bankfull </t>
    </r>
    <r>
      <rPr>
        <b/>
        <sz val="12"/>
        <color theme="1"/>
        <rFont val="Calibri"/>
        <family val="2"/>
        <scheme val="minor"/>
      </rPr>
      <t>[8]</t>
    </r>
  </si>
  <si>
    <t>2dm file created</t>
  </si>
  <si>
    <t>csv output generated</t>
  </si>
  <si>
    <t>rasters generated</t>
  </si>
  <si>
    <t>KEY:</t>
  </si>
  <si>
    <t>problem</t>
  </si>
  <si>
    <t>LVH138a</t>
  </si>
  <si>
    <t xml:space="preserve">Computer running </t>
  </si>
  <si>
    <t>needs more time</t>
  </si>
  <si>
    <t>BF</t>
  </si>
  <si>
    <t>STAGE</t>
  </si>
  <si>
    <t>138a</t>
  </si>
  <si>
    <t>1.2 BF</t>
  </si>
  <si>
    <t>2 BF</t>
  </si>
  <si>
    <t>0.4 BF</t>
  </si>
  <si>
    <t>0.2 BF</t>
  </si>
  <si>
    <t>PLOT</t>
  </si>
  <si>
    <t>A_3bf</t>
  </si>
  <si>
    <t>PB (cms)</t>
  </si>
  <si>
    <t>P-R (cms)</t>
  </si>
  <si>
    <t>1 Identify elevation (m) at which water would spill out of channel</t>
  </si>
  <si>
    <t>2 calculate flow depth based on elevation difference from thalweg</t>
  </si>
  <si>
    <t>3 estimate cross-sectional area (A) and hydraulic radius (R) at each stage and use to estimate flow needed to reach stage (Q)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</si>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</sst>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2" borderId="0" xfId="0" applyNumberFormat="1" applyFill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0" xfId="0" applyFont="1" applyFill="1"/>
    <xf numFmtId="2" fontId="1" fillId="4" borderId="0" xfId="0" applyNumberFormat="1" applyFont="1" applyFill="1"/>
    <xf numFmtId="0" fontId="2" fillId="2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right"/>
    </xf>
    <xf numFmtId="0" fontId="0" fillId="0" borderId="7" xfId="0" applyBorder="1"/>
    <xf numFmtId="0" fontId="0" fillId="0" borderId="6" xfId="0" applyBorder="1"/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2" borderId="0" xfId="0" applyFill="1"/>
    <xf numFmtId="0" fontId="0" fillId="5" borderId="0" xfId="0" applyFill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0" borderId="0" xfId="0" applyFill="1"/>
    <xf numFmtId="164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164" fontId="0" fillId="0" borderId="0" xfId="0" applyNumberFormat="1" applyFont="1" applyProtection="1">
      <protection locked="0"/>
    </xf>
    <xf numFmtId="164" fontId="0" fillId="0" borderId="0" xfId="0" applyNumberFormat="1"/>
    <xf numFmtId="164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4" fontId="0" fillId="6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0" fontId="0" fillId="7" borderId="0" xfId="0" applyFill="1"/>
    <xf numFmtId="164" fontId="0" fillId="5" borderId="0" xfId="0" applyNumberFormat="1" applyFill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3" fillId="8" borderId="5" xfId="0" applyFont="1" applyFill="1" applyBorder="1" applyAlignment="1">
      <alignment horizontal="right"/>
    </xf>
    <xf numFmtId="0" fontId="0" fillId="9" borderId="0" xfId="0" applyFill="1"/>
    <xf numFmtId="164" fontId="0" fillId="9" borderId="0" xfId="0" applyNumberFormat="1" applyFill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4" fontId="1" fillId="4" borderId="0" xfId="0" applyNumberFormat="1" applyFont="1" applyFill="1"/>
    <xf numFmtId="0" fontId="3" fillId="0" borderId="0" xfId="0" applyFont="1" applyFill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4" fontId="1" fillId="5" borderId="0" xfId="0" applyNumberFormat="1" applyFont="1" applyFill="1"/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4" borderId="0" xfId="0" applyNumberFormat="1" applyFont="1" applyFill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8" borderId="0" xfId="0" applyFont="1" applyFill="1"/>
    <xf numFmtId="0" fontId="0" fillId="0" borderId="6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8" fillId="0" borderId="0" xfId="0" applyNumberFormat="1" applyFont="1"/>
    <xf numFmtId="164" fontId="7" fillId="4" borderId="0" xfId="0" applyNumberFormat="1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'S1'!$B$1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'S1'!$B$2:$B$30</c:f>
              <c:numCache>
                <c:formatCode>General</c:formatCode>
                <c:ptCount val="29"/>
                <c:pt idx="0">
                  <c:v>1008</c:v>
                </c:pt>
                <c:pt idx="1">
                  <c:v>1008</c:v>
                </c:pt>
                <c:pt idx="2">
                  <c:v>1007</c:v>
                </c:pt>
                <c:pt idx="3">
                  <c:v>1007</c:v>
                </c:pt>
                <c:pt idx="4">
                  <c:v>1006.8</c:v>
                </c:pt>
                <c:pt idx="5">
                  <c:v>1006.6</c:v>
                </c:pt>
                <c:pt idx="6">
                  <c:v>1006.3</c:v>
                </c:pt>
                <c:pt idx="7">
                  <c:v>1005.8</c:v>
                </c:pt>
                <c:pt idx="8">
                  <c:v>1005.5</c:v>
                </c:pt>
                <c:pt idx="9">
                  <c:v>1005.3</c:v>
                </c:pt>
                <c:pt idx="10">
                  <c:v>1005.1</c:v>
                </c:pt>
                <c:pt idx="11">
                  <c:v>1005</c:v>
                </c:pt>
                <c:pt idx="12">
                  <c:v>1005</c:v>
                </c:pt>
                <c:pt idx="13">
                  <c:v>1004.9</c:v>
                </c:pt>
                <c:pt idx="14">
                  <c:v>1005</c:v>
                </c:pt>
                <c:pt idx="15">
                  <c:v>1005</c:v>
                </c:pt>
                <c:pt idx="16">
                  <c:v>1005.1</c:v>
                </c:pt>
                <c:pt idx="17">
                  <c:v>1005.3</c:v>
                </c:pt>
                <c:pt idx="18">
                  <c:v>1005.5</c:v>
                </c:pt>
                <c:pt idx="19">
                  <c:v>1005.8</c:v>
                </c:pt>
                <c:pt idx="20">
                  <c:v>1006.3</c:v>
                </c:pt>
                <c:pt idx="21">
                  <c:v>1006.6</c:v>
                </c:pt>
                <c:pt idx="22">
                  <c:v>1006.8</c:v>
                </c:pt>
                <c:pt idx="23">
                  <c:v>1007</c:v>
                </c:pt>
                <c:pt idx="24">
                  <c:v>1007</c:v>
                </c:pt>
                <c:pt idx="25">
                  <c:v>1008</c:v>
                </c:pt>
                <c:pt idx="26">
                  <c:v>1008</c:v>
                </c:pt>
                <c:pt idx="27">
                  <c:v>1008</c:v>
                </c:pt>
                <c:pt idx="28">
                  <c:v>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9-47FC-9097-B6676EE3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973696"/>
        <c:axId val="242975488"/>
      </c:lineChart>
      <c:catAx>
        <c:axId val="24297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42975488"/>
        <c:crosses val="autoZero"/>
        <c:auto val="1"/>
        <c:lblAlgn val="ctr"/>
        <c:lblOffset val="100"/>
        <c:noMultiLvlLbl val="0"/>
      </c:catAx>
      <c:valAx>
        <c:axId val="24297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973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'S2'!$A$2:$A$26</c:f>
              <c:numCache>
                <c:formatCode>General</c:formatCode>
                <c:ptCount val="25"/>
                <c:pt idx="0">
                  <c:v>0.1</c:v>
                </c:pt>
                <c:pt idx="1">
                  <c:v>0.9</c:v>
                </c:pt>
                <c:pt idx="2">
                  <c:v>1.9</c:v>
                </c:pt>
                <c:pt idx="3">
                  <c:v>2.7</c:v>
                </c:pt>
                <c:pt idx="4">
                  <c:v>3.4</c:v>
                </c:pt>
                <c:pt idx="5">
                  <c:v>4.9000000000000004</c:v>
                </c:pt>
                <c:pt idx="6">
                  <c:v>7.2</c:v>
                </c:pt>
                <c:pt idx="7">
                  <c:v>9.4</c:v>
                </c:pt>
                <c:pt idx="8">
                  <c:v>10.9</c:v>
                </c:pt>
                <c:pt idx="9">
                  <c:v>12.4</c:v>
                </c:pt>
                <c:pt idx="10">
                  <c:v>13.9</c:v>
                </c:pt>
                <c:pt idx="11">
                  <c:v>15.4</c:v>
                </c:pt>
                <c:pt idx="12">
                  <c:v>16.899999999999999</c:v>
                </c:pt>
                <c:pt idx="13">
                  <c:v>18.399999999999999</c:v>
                </c:pt>
                <c:pt idx="14">
                  <c:v>19.899999999999999</c:v>
                </c:pt>
                <c:pt idx="15">
                  <c:v>21.4</c:v>
                </c:pt>
                <c:pt idx="16">
                  <c:v>22.9</c:v>
                </c:pt>
                <c:pt idx="17">
                  <c:v>24.4</c:v>
                </c:pt>
                <c:pt idx="18">
                  <c:v>26.7</c:v>
                </c:pt>
                <c:pt idx="19">
                  <c:v>28.9</c:v>
                </c:pt>
                <c:pt idx="20">
                  <c:v>30.4</c:v>
                </c:pt>
                <c:pt idx="21">
                  <c:v>31.2</c:v>
                </c:pt>
                <c:pt idx="22">
                  <c:v>31.9</c:v>
                </c:pt>
                <c:pt idx="23">
                  <c:v>32.9</c:v>
                </c:pt>
                <c:pt idx="24">
                  <c:v>33.9</c:v>
                </c:pt>
              </c:numCache>
            </c:numRef>
          </c:cat>
          <c:val>
            <c:numRef>
              <c:f>'S2'!$B$2:$B$26</c:f>
              <c:numCache>
                <c:formatCode>0.0</c:formatCode>
                <c:ptCount val="25"/>
                <c:pt idx="0">
                  <c:v>1007.9</c:v>
                </c:pt>
                <c:pt idx="1">
                  <c:v>1006.9</c:v>
                </c:pt>
                <c:pt idx="2">
                  <c:v>1006.9</c:v>
                </c:pt>
                <c:pt idx="3">
                  <c:v>1006.7</c:v>
                </c:pt>
                <c:pt idx="4">
                  <c:v>1006.5</c:v>
                </c:pt>
                <c:pt idx="5">
                  <c:v>1006.2</c:v>
                </c:pt>
                <c:pt idx="6">
                  <c:v>1005.7</c:v>
                </c:pt>
                <c:pt idx="7">
                  <c:v>1005.3</c:v>
                </c:pt>
                <c:pt idx="8">
                  <c:v>1005.1</c:v>
                </c:pt>
                <c:pt idx="9">
                  <c:v>1005</c:v>
                </c:pt>
                <c:pt idx="10">
                  <c:v>1004.9</c:v>
                </c:pt>
                <c:pt idx="11">
                  <c:v>1004.8</c:v>
                </c:pt>
                <c:pt idx="12">
                  <c:v>1004.8</c:v>
                </c:pt>
                <c:pt idx="13">
                  <c:v>1004.8</c:v>
                </c:pt>
                <c:pt idx="14">
                  <c:v>1004.9</c:v>
                </c:pt>
                <c:pt idx="15">
                  <c:v>1005</c:v>
                </c:pt>
                <c:pt idx="16">
                  <c:v>1005.1</c:v>
                </c:pt>
                <c:pt idx="17">
                  <c:v>1005.3</c:v>
                </c:pt>
                <c:pt idx="18">
                  <c:v>1005.7</c:v>
                </c:pt>
                <c:pt idx="19">
                  <c:v>1006.2</c:v>
                </c:pt>
                <c:pt idx="20">
                  <c:v>1006.5</c:v>
                </c:pt>
                <c:pt idx="21">
                  <c:v>1006.7</c:v>
                </c:pt>
                <c:pt idx="22">
                  <c:v>1006.9</c:v>
                </c:pt>
                <c:pt idx="23">
                  <c:v>1006.9</c:v>
                </c:pt>
                <c:pt idx="24">
                  <c:v>1007.9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E-4503-939B-02DBDD976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053312"/>
        <c:axId val="243054848"/>
      </c:lineChart>
      <c:catAx>
        <c:axId val="24305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054848"/>
        <c:crosses val="autoZero"/>
        <c:auto val="1"/>
        <c:lblAlgn val="ctr"/>
        <c:lblOffset val="100"/>
        <c:noMultiLvlLbl val="0"/>
      </c:catAx>
      <c:valAx>
        <c:axId val="2430548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43053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S3_deep!$A$2:$A$28</c:f>
              <c:numCache>
                <c:formatCode>General</c:formatCode>
                <c:ptCount val="27"/>
                <c:pt idx="0">
                  <c:v>0.7</c:v>
                </c:pt>
                <c:pt idx="1">
                  <c:v>5.7</c:v>
                </c:pt>
                <c:pt idx="2">
                  <c:v>6.7</c:v>
                </c:pt>
                <c:pt idx="3">
                  <c:v>7.7</c:v>
                </c:pt>
                <c:pt idx="4">
                  <c:v>8.5</c:v>
                </c:pt>
                <c:pt idx="5">
                  <c:v>9.1999999999999993</c:v>
                </c:pt>
                <c:pt idx="6">
                  <c:v>10.7</c:v>
                </c:pt>
                <c:pt idx="7">
                  <c:v>13</c:v>
                </c:pt>
                <c:pt idx="8">
                  <c:v>15.2</c:v>
                </c:pt>
                <c:pt idx="9">
                  <c:v>16.7</c:v>
                </c:pt>
                <c:pt idx="10">
                  <c:v>18.2</c:v>
                </c:pt>
                <c:pt idx="11">
                  <c:v>19.7</c:v>
                </c:pt>
                <c:pt idx="12">
                  <c:v>21.2</c:v>
                </c:pt>
                <c:pt idx="13">
                  <c:v>22.7</c:v>
                </c:pt>
                <c:pt idx="14">
                  <c:v>24.2</c:v>
                </c:pt>
                <c:pt idx="15">
                  <c:v>25.7</c:v>
                </c:pt>
                <c:pt idx="16">
                  <c:v>27.2</c:v>
                </c:pt>
                <c:pt idx="17">
                  <c:v>28.7</c:v>
                </c:pt>
                <c:pt idx="18">
                  <c:v>30.2</c:v>
                </c:pt>
                <c:pt idx="19">
                  <c:v>32.5</c:v>
                </c:pt>
                <c:pt idx="20">
                  <c:v>34.700000000000003</c:v>
                </c:pt>
                <c:pt idx="21">
                  <c:v>36.200000000000003</c:v>
                </c:pt>
                <c:pt idx="22">
                  <c:v>37</c:v>
                </c:pt>
                <c:pt idx="23">
                  <c:v>37.700000000000003</c:v>
                </c:pt>
                <c:pt idx="24">
                  <c:v>38.700000000000003</c:v>
                </c:pt>
                <c:pt idx="25">
                  <c:v>39.700000000000003</c:v>
                </c:pt>
                <c:pt idx="26">
                  <c:v>44.7</c:v>
                </c:pt>
              </c:numCache>
            </c:numRef>
          </c:cat>
          <c:val>
            <c:numRef>
              <c:f>S3_deep!$B$2:$B$28</c:f>
              <c:numCache>
                <c:formatCode>General</c:formatCode>
                <c:ptCount val="27"/>
                <c:pt idx="0">
                  <c:v>1009.1</c:v>
                </c:pt>
                <c:pt idx="1">
                  <c:v>1009.1</c:v>
                </c:pt>
                <c:pt idx="2">
                  <c:v>1008.1</c:v>
                </c:pt>
                <c:pt idx="3">
                  <c:v>1008.1</c:v>
                </c:pt>
                <c:pt idx="4">
                  <c:v>1007.8</c:v>
                </c:pt>
                <c:pt idx="5">
                  <c:v>1007.5</c:v>
                </c:pt>
                <c:pt idx="6">
                  <c:v>1006.9</c:v>
                </c:pt>
                <c:pt idx="7">
                  <c:v>1006.3</c:v>
                </c:pt>
                <c:pt idx="8">
                  <c:v>1005.7</c:v>
                </c:pt>
                <c:pt idx="9">
                  <c:v>1005.4</c:v>
                </c:pt>
                <c:pt idx="10">
                  <c:v>1005.2</c:v>
                </c:pt>
                <c:pt idx="11">
                  <c:v>1005.1</c:v>
                </c:pt>
                <c:pt idx="12">
                  <c:v>1005</c:v>
                </c:pt>
                <c:pt idx="13">
                  <c:v>1004.9</c:v>
                </c:pt>
                <c:pt idx="14">
                  <c:v>1005</c:v>
                </c:pt>
                <c:pt idx="15">
                  <c:v>1005.1</c:v>
                </c:pt>
                <c:pt idx="16">
                  <c:v>1005.2</c:v>
                </c:pt>
                <c:pt idx="17">
                  <c:v>1005.4</c:v>
                </c:pt>
                <c:pt idx="18">
                  <c:v>1005.7</c:v>
                </c:pt>
                <c:pt idx="19">
                  <c:v>1006.3</c:v>
                </c:pt>
                <c:pt idx="20">
                  <c:v>1006.9</c:v>
                </c:pt>
                <c:pt idx="21">
                  <c:v>1007.5</c:v>
                </c:pt>
                <c:pt idx="22">
                  <c:v>1007.8</c:v>
                </c:pt>
                <c:pt idx="23">
                  <c:v>1008.1</c:v>
                </c:pt>
                <c:pt idx="24">
                  <c:v>1008.1</c:v>
                </c:pt>
                <c:pt idx="25">
                  <c:v>1009.1</c:v>
                </c:pt>
                <c:pt idx="26">
                  <c:v>1009.1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5-48BE-AB9B-E56510473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091712"/>
        <c:axId val="243093504"/>
      </c:lineChart>
      <c:catAx>
        <c:axId val="24309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093504"/>
        <c:crosses val="autoZero"/>
        <c:auto val="1"/>
        <c:lblAlgn val="ctr"/>
        <c:lblOffset val="100"/>
        <c:noMultiLvlLbl val="0"/>
      </c:catAx>
      <c:valAx>
        <c:axId val="24309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09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S3_shallow!$A$2:$A$28</c:f>
              <c:numCache>
                <c:formatCode>General</c:formatCode>
                <c:ptCount val="27"/>
                <c:pt idx="0">
                  <c:v>0.7</c:v>
                </c:pt>
                <c:pt idx="1">
                  <c:v>5.7</c:v>
                </c:pt>
                <c:pt idx="2">
                  <c:v>6.7</c:v>
                </c:pt>
                <c:pt idx="3">
                  <c:v>7.7</c:v>
                </c:pt>
                <c:pt idx="4">
                  <c:v>8.5</c:v>
                </c:pt>
                <c:pt idx="5">
                  <c:v>9.1999999999999993</c:v>
                </c:pt>
                <c:pt idx="6">
                  <c:v>10.7</c:v>
                </c:pt>
                <c:pt idx="7">
                  <c:v>13</c:v>
                </c:pt>
                <c:pt idx="8">
                  <c:v>15.2</c:v>
                </c:pt>
                <c:pt idx="9">
                  <c:v>16.7</c:v>
                </c:pt>
                <c:pt idx="10">
                  <c:v>18.2</c:v>
                </c:pt>
                <c:pt idx="11">
                  <c:v>19.7</c:v>
                </c:pt>
                <c:pt idx="12">
                  <c:v>21.2</c:v>
                </c:pt>
                <c:pt idx="13">
                  <c:v>22.7</c:v>
                </c:pt>
                <c:pt idx="14">
                  <c:v>24.2</c:v>
                </c:pt>
                <c:pt idx="15">
                  <c:v>25.7</c:v>
                </c:pt>
                <c:pt idx="16">
                  <c:v>27.2</c:v>
                </c:pt>
                <c:pt idx="17">
                  <c:v>28.7</c:v>
                </c:pt>
                <c:pt idx="18">
                  <c:v>30.2</c:v>
                </c:pt>
                <c:pt idx="19">
                  <c:v>32.5</c:v>
                </c:pt>
                <c:pt idx="20">
                  <c:v>34.700000000000003</c:v>
                </c:pt>
                <c:pt idx="21">
                  <c:v>36.200000000000003</c:v>
                </c:pt>
                <c:pt idx="22">
                  <c:v>37</c:v>
                </c:pt>
                <c:pt idx="23">
                  <c:v>37.700000000000003</c:v>
                </c:pt>
                <c:pt idx="24">
                  <c:v>38.700000000000003</c:v>
                </c:pt>
                <c:pt idx="25">
                  <c:v>39.700000000000003</c:v>
                </c:pt>
                <c:pt idx="26">
                  <c:v>44.7</c:v>
                </c:pt>
              </c:numCache>
            </c:numRef>
          </c:cat>
          <c:val>
            <c:numRef>
              <c:f>S3_shallow!$B$2:$B$28</c:f>
              <c:numCache>
                <c:formatCode>General</c:formatCode>
                <c:ptCount val="27"/>
                <c:pt idx="0">
                  <c:v>1009.3</c:v>
                </c:pt>
                <c:pt idx="1">
                  <c:v>1009.3</c:v>
                </c:pt>
                <c:pt idx="2">
                  <c:v>1008.3</c:v>
                </c:pt>
                <c:pt idx="3">
                  <c:v>1008.3</c:v>
                </c:pt>
                <c:pt idx="4">
                  <c:v>1008.1</c:v>
                </c:pt>
                <c:pt idx="5">
                  <c:v>1007.9</c:v>
                </c:pt>
                <c:pt idx="6">
                  <c:v>1007.5</c:v>
                </c:pt>
                <c:pt idx="7">
                  <c:v>1007.1</c:v>
                </c:pt>
                <c:pt idx="8">
                  <c:v>1006.7</c:v>
                </c:pt>
                <c:pt idx="9">
                  <c:v>1006.5</c:v>
                </c:pt>
                <c:pt idx="10">
                  <c:v>1006.4</c:v>
                </c:pt>
                <c:pt idx="11">
                  <c:v>1006.3</c:v>
                </c:pt>
                <c:pt idx="12">
                  <c:v>1006.2</c:v>
                </c:pt>
                <c:pt idx="13">
                  <c:v>1006.2</c:v>
                </c:pt>
                <c:pt idx="14">
                  <c:v>1006.2</c:v>
                </c:pt>
                <c:pt idx="15">
                  <c:v>1006.3</c:v>
                </c:pt>
                <c:pt idx="16">
                  <c:v>1006.4</c:v>
                </c:pt>
                <c:pt idx="17">
                  <c:v>1006.5</c:v>
                </c:pt>
                <c:pt idx="18">
                  <c:v>1006.7</c:v>
                </c:pt>
                <c:pt idx="19">
                  <c:v>1007.1</c:v>
                </c:pt>
                <c:pt idx="20">
                  <c:v>1007.5</c:v>
                </c:pt>
                <c:pt idx="21">
                  <c:v>1007.9</c:v>
                </c:pt>
                <c:pt idx="22">
                  <c:v>1008.1</c:v>
                </c:pt>
                <c:pt idx="23">
                  <c:v>1008.3</c:v>
                </c:pt>
                <c:pt idx="24">
                  <c:v>1008.3</c:v>
                </c:pt>
                <c:pt idx="25">
                  <c:v>1009.3</c:v>
                </c:pt>
                <c:pt idx="26">
                  <c:v>1009.3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F-456C-80D7-8F8CFC964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99168"/>
        <c:axId val="165000704"/>
      </c:lineChart>
      <c:catAx>
        <c:axId val="1649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000704"/>
        <c:crosses val="autoZero"/>
        <c:auto val="1"/>
        <c:lblAlgn val="ctr"/>
        <c:lblOffset val="100"/>
        <c:noMultiLvlLbl val="0"/>
      </c:catAx>
      <c:valAx>
        <c:axId val="1650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999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S4_wide!$A$2:$A$28</c:f>
              <c:numCache>
                <c:formatCode>General</c:formatCode>
                <c:ptCount val="27"/>
                <c:pt idx="0">
                  <c:v>0.1</c:v>
                </c:pt>
                <c:pt idx="1">
                  <c:v>5.0999999999999996</c:v>
                </c:pt>
                <c:pt idx="2">
                  <c:v>6.1</c:v>
                </c:pt>
                <c:pt idx="3">
                  <c:v>7.1</c:v>
                </c:pt>
                <c:pt idx="4">
                  <c:v>8</c:v>
                </c:pt>
                <c:pt idx="5">
                  <c:v>9</c:v>
                </c:pt>
                <c:pt idx="6">
                  <c:v>10.8</c:v>
                </c:pt>
                <c:pt idx="7">
                  <c:v>13.7</c:v>
                </c:pt>
                <c:pt idx="8">
                  <c:v>16.5</c:v>
                </c:pt>
                <c:pt idx="9">
                  <c:v>18.3</c:v>
                </c:pt>
                <c:pt idx="10">
                  <c:v>20.2</c:v>
                </c:pt>
                <c:pt idx="11">
                  <c:v>22.1</c:v>
                </c:pt>
                <c:pt idx="12">
                  <c:v>24</c:v>
                </c:pt>
                <c:pt idx="13">
                  <c:v>25.8</c:v>
                </c:pt>
                <c:pt idx="14">
                  <c:v>27.7</c:v>
                </c:pt>
                <c:pt idx="15">
                  <c:v>29.6</c:v>
                </c:pt>
                <c:pt idx="16">
                  <c:v>31.5</c:v>
                </c:pt>
                <c:pt idx="17">
                  <c:v>33.299999999999997</c:v>
                </c:pt>
                <c:pt idx="18">
                  <c:v>35.200000000000003</c:v>
                </c:pt>
                <c:pt idx="19">
                  <c:v>38</c:v>
                </c:pt>
                <c:pt idx="20">
                  <c:v>40.799999999999997</c:v>
                </c:pt>
                <c:pt idx="21">
                  <c:v>42.7</c:v>
                </c:pt>
                <c:pt idx="22">
                  <c:v>43.6</c:v>
                </c:pt>
                <c:pt idx="23">
                  <c:v>44.6</c:v>
                </c:pt>
                <c:pt idx="24">
                  <c:v>45.6</c:v>
                </c:pt>
                <c:pt idx="25">
                  <c:v>46.6</c:v>
                </c:pt>
                <c:pt idx="26">
                  <c:v>51.6</c:v>
                </c:pt>
              </c:numCache>
            </c:numRef>
          </c:cat>
          <c:val>
            <c:numRef>
              <c:f>S4_wide!$B$2:$B$28</c:f>
              <c:numCache>
                <c:formatCode>General</c:formatCode>
                <c:ptCount val="27"/>
                <c:pt idx="0">
                  <c:v>1008.5</c:v>
                </c:pt>
                <c:pt idx="1">
                  <c:v>1008.5</c:v>
                </c:pt>
                <c:pt idx="2">
                  <c:v>1007.5</c:v>
                </c:pt>
                <c:pt idx="3">
                  <c:v>1007.5</c:v>
                </c:pt>
                <c:pt idx="4">
                  <c:v>1007.3</c:v>
                </c:pt>
                <c:pt idx="5">
                  <c:v>1007.1</c:v>
                </c:pt>
                <c:pt idx="6">
                  <c:v>1006.8</c:v>
                </c:pt>
                <c:pt idx="7">
                  <c:v>1006.3</c:v>
                </c:pt>
                <c:pt idx="8">
                  <c:v>1005.9</c:v>
                </c:pt>
                <c:pt idx="9">
                  <c:v>1005.7</c:v>
                </c:pt>
                <c:pt idx="10">
                  <c:v>1005.6</c:v>
                </c:pt>
                <c:pt idx="11">
                  <c:v>1005.5</c:v>
                </c:pt>
                <c:pt idx="12">
                  <c:v>1005.4</c:v>
                </c:pt>
                <c:pt idx="13">
                  <c:v>1005.4</c:v>
                </c:pt>
                <c:pt idx="14">
                  <c:v>1005.4</c:v>
                </c:pt>
                <c:pt idx="15">
                  <c:v>1005.5</c:v>
                </c:pt>
                <c:pt idx="16">
                  <c:v>1005.6</c:v>
                </c:pt>
                <c:pt idx="17">
                  <c:v>1005.7</c:v>
                </c:pt>
                <c:pt idx="18">
                  <c:v>1005.9</c:v>
                </c:pt>
                <c:pt idx="19">
                  <c:v>1006.3</c:v>
                </c:pt>
                <c:pt idx="20">
                  <c:v>1006.8</c:v>
                </c:pt>
                <c:pt idx="21">
                  <c:v>1007.1</c:v>
                </c:pt>
                <c:pt idx="22">
                  <c:v>1007.3</c:v>
                </c:pt>
                <c:pt idx="23">
                  <c:v>1007.5</c:v>
                </c:pt>
                <c:pt idx="24">
                  <c:v>1007.5</c:v>
                </c:pt>
                <c:pt idx="25">
                  <c:v>1008.5</c:v>
                </c:pt>
                <c:pt idx="26">
                  <c:v>1008.5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9-4C40-BE27-17B1DBE6C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34624"/>
        <c:axId val="175836160"/>
      </c:lineChart>
      <c:catAx>
        <c:axId val="17583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836160"/>
        <c:crosses val="autoZero"/>
        <c:auto val="1"/>
        <c:lblAlgn val="ctr"/>
        <c:lblOffset val="100"/>
        <c:noMultiLvlLbl val="0"/>
      </c:catAx>
      <c:valAx>
        <c:axId val="175836160"/>
        <c:scaling>
          <c:orientation val="minMax"/>
          <c:max val="1009"/>
          <c:min val="1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34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S4_narrow!$A$2:$A$28</c:f>
              <c:numCache>
                <c:formatCode>General</c:formatCode>
                <c:ptCount val="27"/>
                <c:pt idx="0">
                  <c:v>2.4</c:v>
                </c:pt>
                <c:pt idx="1">
                  <c:v>7.4</c:v>
                </c:pt>
                <c:pt idx="2">
                  <c:v>8.4</c:v>
                </c:pt>
                <c:pt idx="3">
                  <c:v>16.8</c:v>
                </c:pt>
                <c:pt idx="4">
                  <c:v>17.399999999999999</c:v>
                </c:pt>
                <c:pt idx="5">
                  <c:v>17.899999999999999</c:v>
                </c:pt>
                <c:pt idx="6">
                  <c:v>19.100000000000001</c:v>
                </c:pt>
                <c:pt idx="7">
                  <c:v>20.8</c:v>
                </c:pt>
                <c:pt idx="8">
                  <c:v>22.5</c:v>
                </c:pt>
                <c:pt idx="9">
                  <c:v>23.6</c:v>
                </c:pt>
                <c:pt idx="10">
                  <c:v>24.7</c:v>
                </c:pt>
                <c:pt idx="11">
                  <c:v>25.9</c:v>
                </c:pt>
                <c:pt idx="12">
                  <c:v>27</c:v>
                </c:pt>
                <c:pt idx="13">
                  <c:v>28.1</c:v>
                </c:pt>
                <c:pt idx="14">
                  <c:v>29.3</c:v>
                </c:pt>
                <c:pt idx="15">
                  <c:v>30.4</c:v>
                </c:pt>
                <c:pt idx="16">
                  <c:v>31.5</c:v>
                </c:pt>
                <c:pt idx="17">
                  <c:v>32.6</c:v>
                </c:pt>
                <c:pt idx="18">
                  <c:v>33.799999999999997</c:v>
                </c:pt>
                <c:pt idx="19">
                  <c:v>35.5</c:v>
                </c:pt>
                <c:pt idx="20">
                  <c:v>37.200000000000003</c:v>
                </c:pt>
                <c:pt idx="21">
                  <c:v>38.299999999999997</c:v>
                </c:pt>
                <c:pt idx="22">
                  <c:v>38.9</c:v>
                </c:pt>
                <c:pt idx="23">
                  <c:v>39.4</c:v>
                </c:pt>
                <c:pt idx="24">
                  <c:v>47.9</c:v>
                </c:pt>
                <c:pt idx="25">
                  <c:v>48.9</c:v>
                </c:pt>
                <c:pt idx="26">
                  <c:v>53.9</c:v>
                </c:pt>
              </c:numCache>
            </c:numRef>
          </c:cat>
          <c:val>
            <c:numRef>
              <c:f>S4_narrow!$B$2:$B$28</c:f>
              <c:numCache>
                <c:formatCode>General</c:formatCode>
                <c:ptCount val="27"/>
                <c:pt idx="0">
                  <c:v>1008.7</c:v>
                </c:pt>
                <c:pt idx="1">
                  <c:v>1008.7</c:v>
                </c:pt>
                <c:pt idx="2">
                  <c:v>1007.7</c:v>
                </c:pt>
                <c:pt idx="3">
                  <c:v>1007.7</c:v>
                </c:pt>
                <c:pt idx="4">
                  <c:v>1007.4</c:v>
                </c:pt>
                <c:pt idx="5">
                  <c:v>1007.1</c:v>
                </c:pt>
                <c:pt idx="6">
                  <c:v>1006.6</c:v>
                </c:pt>
                <c:pt idx="7">
                  <c:v>1005.9</c:v>
                </c:pt>
                <c:pt idx="8">
                  <c:v>1005.3</c:v>
                </c:pt>
                <c:pt idx="9">
                  <c:v>1005.1</c:v>
                </c:pt>
                <c:pt idx="10">
                  <c:v>1004.8</c:v>
                </c:pt>
                <c:pt idx="11">
                  <c:v>1004.7</c:v>
                </c:pt>
                <c:pt idx="12">
                  <c:v>1004.6</c:v>
                </c:pt>
                <c:pt idx="13">
                  <c:v>1004.5</c:v>
                </c:pt>
                <c:pt idx="14">
                  <c:v>1004.6</c:v>
                </c:pt>
                <c:pt idx="15">
                  <c:v>1004.7</c:v>
                </c:pt>
                <c:pt idx="16">
                  <c:v>1004.8</c:v>
                </c:pt>
                <c:pt idx="17">
                  <c:v>1005.1</c:v>
                </c:pt>
                <c:pt idx="18">
                  <c:v>1005.3</c:v>
                </c:pt>
                <c:pt idx="19">
                  <c:v>1005.9</c:v>
                </c:pt>
                <c:pt idx="20">
                  <c:v>1006.6</c:v>
                </c:pt>
                <c:pt idx="21">
                  <c:v>1007.1</c:v>
                </c:pt>
                <c:pt idx="22">
                  <c:v>1007.4</c:v>
                </c:pt>
                <c:pt idx="23">
                  <c:v>1007.7</c:v>
                </c:pt>
                <c:pt idx="24">
                  <c:v>1007.7</c:v>
                </c:pt>
                <c:pt idx="25">
                  <c:v>1008.7</c:v>
                </c:pt>
                <c:pt idx="26">
                  <c:v>1008.7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F-4995-96F8-3B052B415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72032"/>
        <c:axId val="176177920"/>
      </c:lineChart>
      <c:catAx>
        <c:axId val="1761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177920"/>
        <c:crosses val="autoZero"/>
        <c:auto val="1"/>
        <c:lblAlgn val="ctr"/>
        <c:lblOffset val="100"/>
        <c:noMultiLvlLbl val="0"/>
      </c:catAx>
      <c:valAx>
        <c:axId val="176177920"/>
        <c:scaling>
          <c:orientation val="minMax"/>
          <c:max val="1009"/>
          <c:min val="1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172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S5_wide!$A$2:$A$28</c:f>
              <c:numCache>
                <c:formatCode>General</c:formatCode>
                <c:ptCount val="27"/>
                <c:pt idx="0">
                  <c:v>0.3</c:v>
                </c:pt>
                <c:pt idx="1">
                  <c:v>5.3</c:v>
                </c:pt>
                <c:pt idx="2">
                  <c:v>6.3</c:v>
                </c:pt>
                <c:pt idx="3">
                  <c:v>7.3</c:v>
                </c:pt>
                <c:pt idx="4">
                  <c:v>8.1999999999999993</c:v>
                </c:pt>
                <c:pt idx="5">
                  <c:v>9.1</c:v>
                </c:pt>
                <c:pt idx="6">
                  <c:v>11</c:v>
                </c:pt>
                <c:pt idx="7">
                  <c:v>13.8</c:v>
                </c:pt>
                <c:pt idx="8">
                  <c:v>16.600000000000001</c:v>
                </c:pt>
                <c:pt idx="9">
                  <c:v>18.5</c:v>
                </c:pt>
                <c:pt idx="10">
                  <c:v>20.399999999999999</c:v>
                </c:pt>
                <c:pt idx="11">
                  <c:v>22.3</c:v>
                </c:pt>
                <c:pt idx="12">
                  <c:v>24.1</c:v>
                </c:pt>
                <c:pt idx="13">
                  <c:v>26</c:v>
                </c:pt>
                <c:pt idx="14">
                  <c:v>27.9</c:v>
                </c:pt>
                <c:pt idx="15">
                  <c:v>29.8</c:v>
                </c:pt>
                <c:pt idx="16">
                  <c:v>31.6</c:v>
                </c:pt>
                <c:pt idx="17">
                  <c:v>33.5</c:v>
                </c:pt>
                <c:pt idx="18">
                  <c:v>35.4</c:v>
                </c:pt>
                <c:pt idx="19">
                  <c:v>38.200000000000003</c:v>
                </c:pt>
                <c:pt idx="20">
                  <c:v>41</c:v>
                </c:pt>
                <c:pt idx="21">
                  <c:v>42.9</c:v>
                </c:pt>
                <c:pt idx="22">
                  <c:v>43.8</c:v>
                </c:pt>
                <c:pt idx="23">
                  <c:v>44.8</c:v>
                </c:pt>
                <c:pt idx="24">
                  <c:v>45.8</c:v>
                </c:pt>
                <c:pt idx="25">
                  <c:v>46.8</c:v>
                </c:pt>
                <c:pt idx="26">
                  <c:v>51.8</c:v>
                </c:pt>
              </c:numCache>
            </c:numRef>
          </c:cat>
          <c:val>
            <c:numRef>
              <c:f>S5_wide!$B$2:$B$28</c:f>
              <c:numCache>
                <c:formatCode>General</c:formatCode>
                <c:ptCount val="27"/>
                <c:pt idx="0">
                  <c:v>1008.5</c:v>
                </c:pt>
                <c:pt idx="1">
                  <c:v>1008.5</c:v>
                </c:pt>
                <c:pt idx="2">
                  <c:v>1007.5</c:v>
                </c:pt>
                <c:pt idx="3">
                  <c:v>1007.5</c:v>
                </c:pt>
                <c:pt idx="4">
                  <c:v>1007.2</c:v>
                </c:pt>
                <c:pt idx="5">
                  <c:v>1006.9</c:v>
                </c:pt>
                <c:pt idx="6">
                  <c:v>1006.4</c:v>
                </c:pt>
                <c:pt idx="7">
                  <c:v>1005.7</c:v>
                </c:pt>
                <c:pt idx="8">
                  <c:v>1005.1</c:v>
                </c:pt>
                <c:pt idx="9">
                  <c:v>1004.9</c:v>
                </c:pt>
                <c:pt idx="10">
                  <c:v>1004.6</c:v>
                </c:pt>
                <c:pt idx="11">
                  <c:v>1004.5</c:v>
                </c:pt>
                <c:pt idx="12">
                  <c:v>1004.4</c:v>
                </c:pt>
                <c:pt idx="13">
                  <c:v>1004.4</c:v>
                </c:pt>
                <c:pt idx="14">
                  <c:v>1004.4</c:v>
                </c:pt>
                <c:pt idx="15">
                  <c:v>1004.5</c:v>
                </c:pt>
                <c:pt idx="16">
                  <c:v>1004.6</c:v>
                </c:pt>
                <c:pt idx="17">
                  <c:v>1004.9</c:v>
                </c:pt>
                <c:pt idx="18">
                  <c:v>1005.1</c:v>
                </c:pt>
                <c:pt idx="19">
                  <c:v>1005.7</c:v>
                </c:pt>
                <c:pt idx="20">
                  <c:v>1006.4</c:v>
                </c:pt>
                <c:pt idx="21">
                  <c:v>1006.9</c:v>
                </c:pt>
                <c:pt idx="22">
                  <c:v>1007.2</c:v>
                </c:pt>
                <c:pt idx="23">
                  <c:v>1007.5</c:v>
                </c:pt>
                <c:pt idx="24">
                  <c:v>1007.5</c:v>
                </c:pt>
                <c:pt idx="25">
                  <c:v>1008.5</c:v>
                </c:pt>
                <c:pt idx="26">
                  <c:v>1008.5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4-43FC-9E4D-F40B9C25F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10688"/>
        <c:axId val="176212224"/>
      </c:lineChart>
      <c:catAx>
        <c:axId val="17621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212224"/>
        <c:crosses val="autoZero"/>
        <c:auto val="1"/>
        <c:lblAlgn val="ctr"/>
        <c:lblOffset val="100"/>
        <c:noMultiLvlLbl val="0"/>
      </c:catAx>
      <c:valAx>
        <c:axId val="176212224"/>
        <c:scaling>
          <c:orientation val="minMax"/>
          <c:max val="1009"/>
          <c:min val="1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21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S5_narrow!$A$2:$A$28</c:f>
              <c:numCache>
                <c:formatCode>General</c:formatCode>
                <c:ptCount val="27"/>
                <c:pt idx="0">
                  <c:v>0.3</c:v>
                </c:pt>
                <c:pt idx="1">
                  <c:v>5.3</c:v>
                </c:pt>
                <c:pt idx="2">
                  <c:v>6.3</c:v>
                </c:pt>
                <c:pt idx="3">
                  <c:v>14.8</c:v>
                </c:pt>
                <c:pt idx="4">
                  <c:v>15.3</c:v>
                </c:pt>
                <c:pt idx="5">
                  <c:v>15.9</c:v>
                </c:pt>
                <c:pt idx="6">
                  <c:v>17</c:v>
                </c:pt>
                <c:pt idx="7">
                  <c:v>18.7</c:v>
                </c:pt>
                <c:pt idx="8">
                  <c:v>20.399999999999999</c:v>
                </c:pt>
                <c:pt idx="9">
                  <c:v>21.5</c:v>
                </c:pt>
                <c:pt idx="10">
                  <c:v>22.6</c:v>
                </c:pt>
                <c:pt idx="11">
                  <c:v>23.8</c:v>
                </c:pt>
                <c:pt idx="12">
                  <c:v>24.9</c:v>
                </c:pt>
                <c:pt idx="13">
                  <c:v>26</c:v>
                </c:pt>
                <c:pt idx="14">
                  <c:v>27.1</c:v>
                </c:pt>
                <c:pt idx="15">
                  <c:v>28.3</c:v>
                </c:pt>
                <c:pt idx="16">
                  <c:v>29.4</c:v>
                </c:pt>
                <c:pt idx="17">
                  <c:v>30.5</c:v>
                </c:pt>
                <c:pt idx="18">
                  <c:v>31.6</c:v>
                </c:pt>
                <c:pt idx="19">
                  <c:v>33.299999999999997</c:v>
                </c:pt>
                <c:pt idx="20">
                  <c:v>35</c:v>
                </c:pt>
                <c:pt idx="21">
                  <c:v>36.1</c:v>
                </c:pt>
                <c:pt idx="22">
                  <c:v>36.700000000000003</c:v>
                </c:pt>
                <c:pt idx="23">
                  <c:v>37.299999999999997</c:v>
                </c:pt>
                <c:pt idx="24">
                  <c:v>45.8</c:v>
                </c:pt>
                <c:pt idx="25">
                  <c:v>46.8</c:v>
                </c:pt>
                <c:pt idx="26">
                  <c:v>51.8</c:v>
                </c:pt>
              </c:numCache>
            </c:numRef>
          </c:cat>
          <c:val>
            <c:numRef>
              <c:f>S5_narrow!$B$2:$B$28</c:f>
              <c:numCache>
                <c:formatCode>General</c:formatCode>
                <c:ptCount val="27"/>
                <c:pt idx="0">
                  <c:v>1008.7</c:v>
                </c:pt>
                <c:pt idx="1">
                  <c:v>1008.7</c:v>
                </c:pt>
                <c:pt idx="2">
                  <c:v>1007.7</c:v>
                </c:pt>
                <c:pt idx="3">
                  <c:v>1007.7</c:v>
                </c:pt>
                <c:pt idx="4">
                  <c:v>1007.5</c:v>
                </c:pt>
                <c:pt idx="5">
                  <c:v>1007.3</c:v>
                </c:pt>
                <c:pt idx="6">
                  <c:v>1006.9</c:v>
                </c:pt>
                <c:pt idx="7">
                  <c:v>1006.5</c:v>
                </c:pt>
                <c:pt idx="8">
                  <c:v>1006.1</c:v>
                </c:pt>
                <c:pt idx="9">
                  <c:v>1005.9</c:v>
                </c:pt>
                <c:pt idx="10">
                  <c:v>1005.8</c:v>
                </c:pt>
                <c:pt idx="11">
                  <c:v>1005.7</c:v>
                </c:pt>
                <c:pt idx="12">
                  <c:v>1005.6</c:v>
                </c:pt>
                <c:pt idx="13">
                  <c:v>1005.6</c:v>
                </c:pt>
                <c:pt idx="14">
                  <c:v>1005.6</c:v>
                </c:pt>
                <c:pt idx="15">
                  <c:v>1005.7</c:v>
                </c:pt>
                <c:pt idx="16">
                  <c:v>1005.8</c:v>
                </c:pt>
                <c:pt idx="17">
                  <c:v>1005.9</c:v>
                </c:pt>
                <c:pt idx="18">
                  <c:v>1006.1</c:v>
                </c:pt>
                <c:pt idx="19">
                  <c:v>1006.5</c:v>
                </c:pt>
                <c:pt idx="20">
                  <c:v>1006.9</c:v>
                </c:pt>
                <c:pt idx="21">
                  <c:v>1007.3</c:v>
                </c:pt>
                <c:pt idx="22">
                  <c:v>1007.5</c:v>
                </c:pt>
                <c:pt idx="23">
                  <c:v>1007.7</c:v>
                </c:pt>
                <c:pt idx="24">
                  <c:v>1007.7</c:v>
                </c:pt>
                <c:pt idx="25">
                  <c:v>1008.7</c:v>
                </c:pt>
                <c:pt idx="26">
                  <c:v>1008.7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B-4753-8E83-8EF8F0882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47392"/>
        <c:axId val="176349184"/>
      </c:lineChart>
      <c:catAx>
        <c:axId val="17634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349184"/>
        <c:crosses val="autoZero"/>
        <c:auto val="1"/>
        <c:lblAlgn val="ctr"/>
        <c:lblOffset val="100"/>
        <c:noMultiLvlLbl val="0"/>
      </c:catAx>
      <c:valAx>
        <c:axId val="176349184"/>
        <c:scaling>
          <c:orientation val="minMax"/>
          <c:max val="1009"/>
          <c:min val="1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347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3"/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T6_f!$B$2:$B$52</c:f>
              <c:numCache>
                <c:formatCode>General</c:formatCode>
                <c:ptCount val="51"/>
                <c:pt idx="0">
                  <c:v>1011.9</c:v>
                </c:pt>
                <c:pt idx="1">
                  <c:v>1009.9</c:v>
                </c:pt>
                <c:pt idx="2">
                  <c:v>1007.9</c:v>
                </c:pt>
                <c:pt idx="3">
                  <c:v>1005.9</c:v>
                </c:pt>
                <c:pt idx="4">
                  <c:v>1003.9</c:v>
                </c:pt>
                <c:pt idx="5">
                  <c:v>1001.9</c:v>
                </c:pt>
                <c:pt idx="6">
                  <c:v>1001.8833333333333</c:v>
                </c:pt>
                <c:pt idx="7">
                  <c:v>1001.8666666666667</c:v>
                </c:pt>
                <c:pt idx="8">
                  <c:v>1001.85</c:v>
                </c:pt>
                <c:pt idx="9">
                  <c:v>1001.8333333333334</c:v>
                </c:pt>
                <c:pt idx="10">
                  <c:v>1001.8166666666667</c:v>
                </c:pt>
                <c:pt idx="11">
                  <c:v>1001.8</c:v>
                </c:pt>
                <c:pt idx="12">
                  <c:v>1001.7</c:v>
                </c:pt>
                <c:pt idx="13">
                  <c:v>1001.6</c:v>
                </c:pt>
                <c:pt idx="14">
                  <c:v>1001.5</c:v>
                </c:pt>
                <c:pt idx="15">
                  <c:v>1001.3</c:v>
                </c:pt>
                <c:pt idx="16">
                  <c:v>1001.2</c:v>
                </c:pt>
                <c:pt idx="17">
                  <c:v>1001.1</c:v>
                </c:pt>
                <c:pt idx="18">
                  <c:v>1001.1</c:v>
                </c:pt>
                <c:pt idx="19">
                  <c:v>1001</c:v>
                </c:pt>
                <c:pt idx="20">
                  <c:v>1001</c:v>
                </c:pt>
                <c:pt idx="21">
                  <c:v>1000.9</c:v>
                </c:pt>
                <c:pt idx="22">
                  <c:v>1000.9</c:v>
                </c:pt>
                <c:pt idx="23">
                  <c:v>1001</c:v>
                </c:pt>
                <c:pt idx="24">
                  <c:v>1001</c:v>
                </c:pt>
                <c:pt idx="25">
                  <c:v>1001.1</c:v>
                </c:pt>
                <c:pt idx="26">
                  <c:v>1001.1</c:v>
                </c:pt>
                <c:pt idx="27">
                  <c:v>1001.2</c:v>
                </c:pt>
                <c:pt idx="28">
                  <c:v>1001.3</c:v>
                </c:pt>
                <c:pt idx="29">
                  <c:v>1001.4</c:v>
                </c:pt>
                <c:pt idx="30">
                  <c:v>1001.5</c:v>
                </c:pt>
                <c:pt idx="31">
                  <c:v>1001.7</c:v>
                </c:pt>
                <c:pt idx="32">
                  <c:v>1001.8</c:v>
                </c:pt>
                <c:pt idx="33">
                  <c:v>1001.81</c:v>
                </c:pt>
                <c:pt idx="34">
                  <c:v>1001.8199999999999</c:v>
                </c:pt>
                <c:pt idx="35">
                  <c:v>1001.8299999999999</c:v>
                </c:pt>
                <c:pt idx="36">
                  <c:v>1001.8399999999999</c:v>
                </c:pt>
                <c:pt idx="37">
                  <c:v>1001.8499999999999</c:v>
                </c:pt>
                <c:pt idx="38">
                  <c:v>1001.8599999999999</c:v>
                </c:pt>
                <c:pt idx="39">
                  <c:v>1001.8699999999999</c:v>
                </c:pt>
                <c:pt idx="40">
                  <c:v>1001.8799999999999</c:v>
                </c:pt>
                <c:pt idx="41">
                  <c:v>1001.8899999999999</c:v>
                </c:pt>
                <c:pt idx="42">
                  <c:v>1001.9</c:v>
                </c:pt>
                <c:pt idx="43">
                  <c:v>1003.15</c:v>
                </c:pt>
                <c:pt idx="44">
                  <c:v>1004.4</c:v>
                </c:pt>
                <c:pt idx="45">
                  <c:v>1005.65</c:v>
                </c:pt>
                <c:pt idx="46">
                  <c:v>1006.9</c:v>
                </c:pt>
                <c:pt idx="47">
                  <c:v>1008.15</c:v>
                </c:pt>
                <c:pt idx="48">
                  <c:v>1009.4</c:v>
                </c:pt>
                <c:pt idx="49">
                  <c:v>1010.65</c:v>
                </c:pt>
                <c:pt idx="50">
                  <c:v>1011.9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8-4FC9-9D78-5093C6858E1B}"/>
            </c:ext>
          </c:extLst>
        </c:ser>
        <c:ser>
          <c:idx val="4"/>
          <c:order val="4"/>
          <c:tx>
            <c:v>BF</c:v>
          </c:tx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T6_f!$L$3:$L$52</c:f>
              <c:numCache>
                <c:formatCode>General</c:formatCode>
                <c:ptCount val="50"/>
                <c:pt idx="0">
                  <c:v>1001.8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1001.8</c:v>
                </c:pt>
                <c:pt idx="14">
                  <c:v>1001.8</c:v>
                </c:pt>
                <c:pt idx="15">
                  <c:v>1001.8</c:v>
                </c:pt>
                <c:pt idx="16">
                  <c:v>1001.8</c:v>
                </c:pt>
                <c:pt idx="17">
                  <c:v>1001.8</c:v>
                </c:pt>
                <c:pt idx="18">
                  <c:v>1001.8</c:v>
                </c:pt>
                <c:pt idx="19">
                  <c:v>1001.8</c:v>
                </c:pt>
                <c:pt idx="20">
                  <c:v>1001.8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  <c:pt idx="30">
                  <c:v>1001.8</c:v>
                </c:pt>
                <c:pt idx="31">
                  <c:v>1001.8</c:v>
                </c:pt>
                <c:pt idx="32">
                  <c:v>1001.8</c:v>
                </c:pt>
                <c:pt idx="33">
                  <c:v>1001.8</c:v>
                </c:pt>
                <c:pt idx="34">
                  <c:v>1001.8</c:v>
                </c:pt>
                <c:pt idx="35">
                  <c:v>1001.8</c:v>
                </c:pt>
                <c:pt idx="36">
                  <c:v>1001.8</c:v>
                </c:pt>
                <c:pt idx="37">
                  <c:v>1001.8</c:v>
                </c:pt>
                <c:pt idx="38">
                  <c:v>1001.8</c:v>
                </c:pt>
                <c:pt idx="39">
                  <c:v>1001.8</c:v>
                </c:pt>
                <c:pt idx="40">
                  <c:v>1001.8</c:v>
                </c:pt>
                <c:pt idx="41">
                  <c:v>1001.8</c:v>
                </c:pt>
                <c:pt idx="42">
                  <c:v>1001.8</c:v>
                </c:pt>
                <c:pt idx="43">
                  <c:v>1001.8</c:v>
                </c:pt>
                <c:pt idx="44">
                  <c:v>1001.8</c:v>
                </c:pt>
                <c:pt idx="45">
                  <c:v>1001.8</c:v>
                </c:pt>
                <c:pt idx="46">
                  <c:v>1001.8</c:v>
                </c:pt>
                <c:pt idx="47">
                  <c:v>1001.8</c:v>
                </c:pt>
                <c:pt idx="48">
                  <c:v>1001.8</c:v>
                </c:pt>
                <c:pt idx="49">
                  <c:v>1001.8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D8-4FC9-9D78-5093C6858E1B}"/>
            </c:ext>
          </c:extLst>
        </c:ser>
        <c:ser>
          <c:idx val="5"/>
          <c:order val="5"/>
          <c:tx>
            <c:v>1. 2BF</c:v>
          </c:tx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T6_f!$M$3:$M$52</c:f>
              <c:numCache>
                <c:formatCode>General</c:formatCode>
                <c:ptCount val="50"/>
                <c:pt idx="0">
                  <c:v>1001.9799999999999</c:v>
                </c:pt>
                <c:pt idx="1">
                  <c:v>1001.9799999999999</c:v>
                </c:pt>
                <c:pt idx="2">
                  <c:v>1001.9799999999999</c:v>
                </c:pt>
                <c:pt idx="3">
                  <c:v>1001.9799999999999</c:v>
                </c:pt>
                <c:pt idx="4">
                  <c:v>1001.9799999999999</c:v>
                </c:pt>
                <c:pt idx="5">
                  <c:v>1001.9799999999999</c:v>
                </c:pt>
                <c:pt idx="6">
                  <c:v>1001.9799999999999</c:v>
                </c:pt>
                <c:pt idx="7">
                  <c:v>1001.9799999999999</c:v>
                </c:pt>
                <c:pt idx="8">
                  <c:v>1001.9799999999999</c:v>
                </c:pt>
                <c:pt idx="9">
                  <c:v>1001.9799999999999</c:v>
                </c:pt>
                <c:pt idx="10">
                  <c:v>1001.9799999999999</c:v>
                </c:pt>
                <c:pt idx="11">
                  <c:v>1001.9799999999999</c:v>
                </c:pt>
                <c:pt idx="12">
                  <c:v>1001.9799999999999</c:v>
                </c:pt>
                <c:pt idx="13">
                  <c:v>1001.9799999999999</c:v>
                </c:pt>
                <c:pt idx="14">
                  <c:v>1001.9799999999999</c:v>
                </c:pt>
                <c:pt idx="15">
                  <c:v>1001.9799999999999</c:v>
                </c:pt>
                <c:pt idx="16">
                  <c:v>1001.9799999999999</c:v>
                </c:pt>
                <c:pt idx="17">
                  <c:v>1001.9799999999999</c:v>
                </c:pt>
                <c:pt idx="18">
                  <c:v>1001.9799999999999</c:v>
                </c:pt>
                <c:pt idx="19">
                  <c:v>1001.9799999999999</c:v>
                </c:pt>
                <c:pt idx="20">
                  <c:v>1001.9799999999999</c:v>
                </c:pt>
                <c:pt idx="21">
                  <c:v>1001.9799999999999</c:v>
                </c:pt>
                <c:pt idx="22">
                  <c:v>1001.9799999999999</c:v>
                </c:pt>
                <c:pt idx="23">
                  <c:v>1001.9799999999999</c:v>
                </c:pt>
                <c:pt idx="24">
                  <c:v>1001.9799999999999</c:v>
                </c:pt>
                <c:pt idx="25">
                  <c:v>1001.9799999999999</c:v>
                </c:pt>
                <c:pt idx="26">
                  <c:v>1001.9799999999999</c:v>
                </c:pt>
                <c:pt idx="27">
                  <c:v>1001.9799999999999</c:v>
                </c:pt>
                <c:pt idx="28">
                  <c:v>1001.9799999999999</c:v>
                </c:pt>
                <c:pt idx="29">
                  <c:v>1001.9799999999999</c:v>
                </c:pt>
                <c:pt idx="30">
                  <c:v>1001.9799999999999</c:v>
                </c:pt>
                <c:pt idx="31">
                  <c:v>1001.9799999999999</c:v>
                </c:pt>
                <c:pt idx="32">
                  <c:v>1001.9799999999999</c:v>
                </c:pt>
                <c:pt idx="33">
                  <c:v>1001.9799999999999</c:v>
                </c:pt>
                <c:pt idx="34">
                  <c:v>1001.9799999999999</c:v>
                </c:pt>
                <c:pt idx="35">
                  <c:v>1001.9799999999999</c:v>
                </c:pt>
                <c:pt idx="36">
                  <c:v>1001.9799999999999</c:v>
                </c:pt>
                <c:pt idx="37">
                  <c:v>1001.9799999999999</c:v>
                </c:pt>
                <c:pt idx="38">
                  <c:v>1001.9799999999999</c:v>
                </c:pt>
                <c:pt idx="39">
                  <c:v>1001.9799999999999</c:v>
                </c:pt>
                <c:pt idx="40">
                  <c:v>1001.9799999999999</c:v>
                </c:pt>
                <c:pt idx="41">
                  <c:v>1001.9799999999999</c:v>
                </c:pt>
                <c:pt idx="42">
                  <c:v>1001.9799999999999</c:v>
                </c:pt>
                <c:pt idx="43">
                  <c:v>1001.9799999999999</c:v>
                </c:pt>
                <c:pt idx="44">
                  <c:v>1001.9799999999999</c:v>
                </c:pt>
                <c:pt idx="45">
                  <c:v>1001.9799999999999</c:v>
                </c:pt>
                <c:pt idx="46">
                  <c:v>1001.9799999999999</c:v>
                </c:pt>
                <c:pt idx="47">
                  <c:v>1001.9799999999999</c:v>
                </c:pt>
                <c:pt idx="48">
                  <c:v>1001.9799999999999</c:v>
                </c:pt>
                <c:pt idx="49">
                  <c:v>1001.9799999999999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D8-4FC9-9D78-5093C6858E1B}"/>
            </c:ext>
          </c:extLst>
        </c:ser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T6_f!$B$2:$B$52</c:f>
              <c:numCache>
                <c:formatCode>General</c:formatCode>
                <c:ptCount val="51"/>
                <c:pt idx="0">
                  <c:v>1011.9</c:v>
                </c:pt>
                <c:pt idx="1">
                  <c:v>1009.9</c:v>
                </c:pt>
                <c:pt idx="2">
                  <c:v>1007.9</c:v>
                </c:pt>
                <c:pt idx="3">
                  <c:v>1005.9</c:v>
                </c:pt>
                <c:pt idx="4">
                  <c:v>1003.9</c:v>
                </c:pt>
                <c:pt idx="5">
                  <c:v>1001.9</c:v>
                </c:pt>
                <c:pt idx="6">
                  <c:v>1001.8833333333333</c:v>
                </c:pt>
                <c:pt idx="7">
                  <c:v>1001.8666666666667</c:v>
                </c:pt>
                <c:pt idx="8">
                  <c:v>1001.85</c:v>
                </c:pt>
                <c:pt idx="9">
                  <c:v>1001.8333333333334</c:v>
                </c:pt>
                <c:pt idx="10">
                  <c:v>1001.8166666666667</c:v>
                </c:pt>
                <c:pt idx="11">
                  <c:v>1001.8</c:v>
                </c:pt>
                <c:pt idx="12">
                  <c:v>1001.7</c:v>
                </c:pt>
                <c:pt idx="13">
                  <c:v>1001.6</c:v>
                </c:pt>
                <c:pt idx="14">
                  <c:v>1001.5</c:v>
                </c:pt>
                <c:pt idx="15">
                  <c:v>1001.3</c:v>
                </c:pt>
                <c:pt idx="16">
                  <c:v>1001.2</c:v>
                </c:pt>
                <c:pt idx="17">
                  <c:v>1001.1</c:v>
                </c:pt>
                <c:pt idx="18">
                  <c:v>1001.1</c:v>
                </c:pt>
                <c:pt idx="19">
                  <c:v>1001</c:v>
                </c:pt>
                <c:pt idx="20">
                  <c:v>1001</c:v>
                </c:pt>
                <c:pt idx="21">
                  <c:v>1000.9</c:v>
                </c:pt>
                <c:pt idx="22">
                  <c:v>1000.9</c:v>
                </c:pt>
                <c:pt idx="23">
                  <c:v>1001</c:v>
                </c:pt>
                <c:pt idx="24">
                  <c:v>1001</c:v>
                </c:pt>
                <c:pt idx="25">
                  <c:v>1001.1</c:v>
                </c:pt>
                <c:pt idx="26">
                  <c:v>1001.1</c:v>
                </c:pt>
                <c:pt idx="27">
                  <c:v>1001.2</c:v>
                </c:pt>
                <c:pt idx="28">
                  <c:v>1001.3</c:v>
                </c:pt>
                <c:pt idx="29">
                  <c:v>1001.4</c:v>
                </c:pt>
                <c:pt idx="30">
                  <c:v>1001.5</c:v>
                </c:pt>
                <c:pt idx="31">
                  <c:v>1001.7</c:v>
                </c:pt>
                <c:pt idx="32">
                  <c:v>1001.8</c:v>
                </c:pt>
                <c:pt idx="33">
                  <c:v>1001.81</c:v>
                </c:pt>
                <c:pt idx="34">
                  <c:v>1001.8199999999999</c:v>
                </c:pt>
                <c:pt idx="35">
                  <c:v>1001.8299999999999</c:v>
                </c:pt>
                <c:pt idx="36">
                  <c:v>1001.8399999999999</c:v>
                </c:pt>
                <c:pt idx="37">
                  <c:v>1001.8499999999999</c:v>
                </c:pt>
                <c:pt idx="38">
                  <c:v>1001.8599999999999</c:v>
                </c:pt>
                <c:pt idx="39">
                  <c:v>1001.8699999999999</c:v>
                </c:pt>
                <c:pt idx="40">
                  <c:v>1001.8799999999999</c:v>
                </c:pt>
                <c:pt idx="41">
                  <c:v>1001.8899999999999</c:v>
                </c:pt>
                <c:pt idx="42">
                  <c:v>1001.9</c:v>
                </c:pt>
                <c:pt idx="43">
                  <c:v>1003.15</c:v>
                </c:pt>
                <c:pt idx="44">
                  <c:v>1004.4</c:v>
                </c:pt>
                <c:pt idx="45">
                  <c:v>1005.65</c:v>
                </c:pt>
                <c:pt idx="46">
                  <c:v>1006.9</c:v>
                </c:pt>
                <c:pt idx="47">
                  <c:v>1008.15</c:v>
                </c:pt>
                <c:pt idx="48">
                  <c:v>1009.4</c:v>
                </c:pt>
                <c:pt idx="49">
                  <c:v>1010.65</c:v>
                </c:pt>
                <c:pt idx="50">
                  <c:v>1011.9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D8-4FC9-9D78-5093C6858E1B}"/>
            </c:ext>
          </c:extLst>
        </c:ser>
        <c:ser>
          <c:idx val="1"/>
          <c:order val="1"/>
          <c:tx>
            <c:v>BF</c:v>
          </c:tx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T6_f!$L$3:$L$52</c:f>
              <c:numCache>
                <c:formatCode>General</c:formatCode>
                <c:ptCount val="50"/>
                <c:pt idx="0">
                  <c:v>1001.8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1001.8</c:v>
                </c:pt>
                <c:pt idx="14">
                  <c:v>1001.8</c:v>
                </c:pt>
                <c:pt idx="15">
                  <c:v>1001.8</c:v>
                </c:pt>
                <c:pt idx="16">
                  <c:v>1001.8</c:v>
                </c:pt>
                <c:pt idx="17">
                  <c:v>1001.8</c:v>
                </c:pt>
                <c:pt idx="18">
                  <c:v>1001.8</c:v>
                </c:pt>
                <c:pt idx="19">
                  <c:v>1001.8</c:v>
                </c:pt>
                <c:pt idx="20">
                  <c:v>1001.8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  <c:pt idx="30">
                  <c:v>1001.8</c:v>
                </c:pt>
                <c:pt idx="31">
                  <c:v>1001.8</c:v>
                </c:pt>
                <c:pt idx="32">
                  <c:v>1001.8</c:v>
                </c:pt>
                <c:pt idx="33">
                  <c:v>1001.8</c:v>
                </c:pt>
                <c:pt idx="34">
                  <c:v>1001.8</c:v>
                </c:pt>
                <c:pt idx="35">
                  <c:v>1001.8</c:v>
                </c:pt>
                <c:pt idx="36">
                  <c:v>1001.8</c:v>
                </c:pt>
                <c:pt idx="37">
                  <c:v>1001.8</c:v>
                </c:pt>
                <c:pt idx="38">
                  <c:v>1001.8</c:v>
                </c:pt>
                <c:pt idx="39">
                  <c:v>1001.8</c:v>
                </c:pt>
                <c:pt idx="40">
                  <c:v>1001.8</c:v>
                </c:pt>
                <c:pt idx="41">
                  <c:v>1001.8</c:v>
                </c:pt>
                <c:pt idx="42">
                  <c:v>1001.8</c:v>
                </c:pt>
                <c:pt idx="43">
                  <c:v>1001.8</c:v>
                </c:pt>
                <c:pt idx="44">
                  <c:v>1001.8</c:v>
                </c:pt>
                <c:pt idx="45">
                  <c:v>1001.8</c:v>
                </c:pt>
                <c:pt idx="46">
                  <c:v>1001.8</c:v>
                </c:pt>
                <c:pt idx="47">
                  <c:v>1001.8</c:v>
                </c:pt>
                <c:pt idx="48">
                  <c:v>1001.8</c:v>
                </c:pt>
                <c:pt idx="49">
                  <c:v>1001.8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D8-4FC9-9D78-5093C6858E1B}"/>
            </c:ext>
          </c:extLst>
        </c:ser>
        <c:ser>
          <c:idx val="2"/>
          <c:order val="2"/>
          <c:tx>
            <c:v>1. 2BF</c:v>
          </c:tx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T6_f!$M$3:$M$52</c:f>
              <c:numCache>
                <c:formatCode>General</c:formatCode>
                <c:ptCount val="50"/>
                <c:pt idx="0">
                  <c:v>1001.9799999999999</c:v>
                </c:pt>
                <c:pt idx="1">
                  <c:v>1001.9799999999999</c:v>
                </c:pt>
                <c:pt idx="2">
                  <c:v>1001.9799999999999</c:v>
                </c:pt>
                <c:pt idx="3">
                  <c:v>1001.9799999999999</c:v>
                </c:pt>
                <c:pt idx="4">
                  <c:v>1001.9799999999999</c:v>
                </c:pt>
                <c:pt idx="5">
                  <c:v>1001.9799999999999</c:v>
                </c:pt>
                <c:pt idx="6">
                  <c:v>1001.9799999999999</c:v>
                </c:pt>
                <c:pt idx="7">
                  <c:v>1001.9799999999999</c:v>
                </c:pt>
                <c:pt idx="8">
                  <c:v>1001.9799999999999</c:v>
                </c:pt>
                <c:pt idx="9">
                  <c:v>1001.9799999999999</c:v>
                </c:pt>
                <c:pt idx="10">
                  <c:v>1001.9799999999999</c:v>
                </c:pt>
                <c:pt idx="11">
                  <c:v>1001.9799999999999</c:v>
                </c:pt>
                <c:pt idx="12">
                  <c:v>1001.9799999999999</c:v>
                </c:pt>
                <c:pt idx="13">
                  <c:v>1001.9799999999999</c:v>
                </c:pt>
                <c:pt idx="14">
                  <c:v>1001.9799999999999</c:v>
                </c:pt>
                <c:pt idx="15">
                  <c:v>1001.9799999999999</c:v>
                </c:pt>
                <c:pt idx="16">
                  <c:v>1001.9799999999999</c:v>
                </c:pt>
                <c:pt idx="17">
                  <c:v>1001.9799999999999</c:v>
                </c:pt>
                <c:pt idx="18">
                  <c:v>1001.9799999999999</c:v>
                </c:pt>
                <c:pt idx="19">
                  <c:v>1001.9799999999999</c:v>
                </c:pt>
                <c:pt idx="20">
                  <c:v>1001.9799999999999</c:v>
                </c:pt>
                <c:pt idx="21">
                  <c:v>1001.9799999999999</c:v>
                </c:pt>
                <c:pt idx="22">
                  <c:v>1001.9799999999999</c:v>
                </c:pt>
                <c:pt idx="23">
                  <c:v>1001.9799999999999</c:v>
                </c:pt>
                <c:pt idx="24">
                  <c:v>1001.9799999999999</c:v>
                </c:pt>
                <c:pt idx="25">
                  <c:v>1001.9799999999999</c:v>
                </c:pt>
                <c:pt idx="26">
                  <c:v>1001.9799999999999</c:v>
                </c:pt>
                <c:pt idx="27">
                  <c:v>1001.9799999999999</c:v>
                </c:pt>
                <c:pt idx="28">
                  <c:v>1001.9799999999999</c:v>
                </c:pt>
                <c:pt idx="29">
                  <c:v>1001.9799999999999</c:v>
                </c:pt>
                <c:pt idx="30">
                  <c:v>1001.9799999999999</c:v>
                </c:pt>
                <c:pt idx="31">
                  <c:v>1001.9799999999999</c:v>
                </c:pt>
                <c:pt idx="32">
                  <c:v>1001.9799999999999</c:v>
                </c:pt>
                <c:pt idx="33">
                  <c:v>1001.9799999999999</c:v>
                </c:pt>
                <c:pt idx="34">
                  <c:v>1001.9799999999999</c:v>
                </c:pt>
                <c:pt idx="35">
                  <c:v>1001.9799999999999</c:v>
                </c:pt>
                <c:pt idx="36">
                  <c:v>1001.9799999999999</c:v>
                </c:pt>
                <c:pt idx="37">
                  <c:v>1001.9799999999999</c:v>
                </c:pt>
                <c:pt idx="38">
                  <c:v>1001.9799999999999</c:v>
                </c:pt>
                <c:pt idx="39">
                  <c:v>1001.9799999999999</c:v>
                </c:pt>
                <c:pt idx="40">
                  <c:v>1001.9799999999999</c:v>
                </c:pt>
                <c:pt idx="41">
                  <c:v>1001.9799999999999</c:v>
                </c:pt>
                <c:pt idx="42">
                  <c:v>1001.9799999999999</c:v>
                </c:pt>
                <c:pt idx="43">
                  <c:v>1001.9799999999999</c:v>
                </c:pt>
                <c:pt idx="44">
                  <c:v>1001.9799999999999</c:v>
                </c:pt>
                <c:pt idx="45">
                  <c:v>1001.9799999999999</c:v>
                </c:pt>
                <c:pt idx="46">
                  <c:v>1001.9799999999999</c:v>
                </c:pt>
                <c:pt idx="47">
                  <c:v>1001.9799999999999</c:v>
                </c:pt>
                <c:pt idx="48">
                  <c:v>1001.9799999999999</c:v>
                </c:pt>
                <c:pt idx="49">
                  <c:v>1001.9799999999999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D8-4FC9-9D78-5093C6858E1B}"/>
            </c:ext>
          </c:extLst>
        </c:ser>
        <c:ser>
          <c:idx val="6"/>
          <c:order val="6"/>
          <c:tx>
            <c:strRef>
              <c:f>T6_f!$N$2</c:f>
              <c:strCache>
                <c:ptCount val="1"/>
                <c:pt idx="0">
                  <c:v>2 BF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T6_f!$N$3:$N$52</c:f>
              <c:numCache>
                <c:formatCode>General</c:formatCode>
                <c:ptCount val="50"/>
                <c:pt idx="0">
                  <c:v>1002.6999999999999</c:v>
                </c:pt>
                <c:pt idx="1">
                  <c:v>1002.6999999999999</c:v>
                </c:pt>
                <c:pt idx="2">
                  <c:v>1002.6999999999999</c:v>
                </c:pt>
                <c:pt idx="3">
                  <c:v>1002.6999999999999</c:v>
                </c:pt>
                <c:pt idx="4">
                  <c:v>1002.6999999999999</c:v>
                </c:pt>
                <c:pt idx="5">
                  <c:v>1002.6999999999999</c:v>
                </c:pt>
                <c:pt idx="6">
                  <c:v>1002.6999999999999</c:v>
                </c:pt>
                <c:pt idx="7">
                  <c:v>1002.6999999999999</c:v>
                </c:pt>
                <c:pt idx="8">
                  <c:v>1002.6999999999999</c:v>
                </c:pt>
                <c:pt idx="9">
                  <c:v>1002.6999999999999</c:v>
                </c:pt>
                <c:pt idx="10">
                  <c:v>1002.6999999999999</c:v>
                </c:pt>
                <c:pt idx="11">
                  <c:v>1002.6999999999999</c:v>
                </c:pt>
                <c:pt idx="12">
                  <c:v>1002.6999999999999</c:v>
                </c:pt>
                <c:pt idx="13">
                  <c:v>1002.6999999999999</c:v>
                </c:pt>
                <c:pt idx="14">
                  <c:v>1002.6999999999999</c:v>
                </c:pt>
                <c:pt idx="15">
                  <c:v>1002.6999999999999</c:v>
                </c:pt>
                <c:pt idx="16">
                  <c:v>1002.6999999999999</c:v>
                </c:pt>
                <c:pt idx="17">
                  <c:v>1002.6999999999999</c:v>
                </c:pt>
                <c:pt idx="18">
                  <c:v>1002.6999999999999</c:v>
                </c:pt>
                <c:pt idx="19">
                  <c:v>1002.6999999999999</c:v>
                </c:pt>
                <c:pt idx="20">
                  <c:v>1002.6999999999999</c:v>
                </c:pt>
                <c:pt idx="21">
                  <c:v>1002.6999999999999</c:v>
                </c:pt>
                <c:pt idx="22">
                  <c:v>1002.6999999999999</c:v>
                </c:pt>
                <c:pt idx="23">
                  <c:v>1002.6999999999999</c:v>
                </c:pt>
                <c:pt idx="24">
                  <c:v>1002.6999999999999</c:v>
                </c:pt>
                <c:pt idx="25">
                  <c:v>1002.6999999999999</c:v>
                </c:pt>
                <c:pt idx="26">
                  <c:v>1002.6999999999999</c:v>
                </c:pt>
                <c:pt idx="27">
                  <c:v>1002.6999999999999</c:v>
                </c:pt>
                <c:pt idx="28">
                  <c:v>1002.6999999999999</c:v>
                </c:pt>
                <c:pt idx="29">
                  <c:v>1002.6999999999999</c:v>
                </c:pt>
                <c:pt idx="30">
                  <c:v>1002.6999999999999</c:v>
                </c:pt>
                <c:pt idx="31">
                  <c:v>1002.6999999999999</c:v>
                </c:pt>
                <c:pt idx="32">
                  <c:v>1002.6999999999999</c:v>
                </c:pt>
                <c:pt idx="33">
                  <c:v>1002.6999999999999</c:v>
                </c:pt>
                <c:pt idx="34">
                  <c:v>1002.6999999999999</c:v>
                </c:pt>
                <c:pt idx="35">
                  <c:v>1002.6999999999999</c:v>
                </c:pt>
                <c:pt idx="36">
                  <c:v>1002.6999999999999</c:v>
                </c:pt>
                <c:pt idx="37">
                  <c:v>1002.6999999999999</c:v>
                </c:pt>
                <c:pt idx="38">
                  <c:v>1002.6999999999999</c:v>
                </c:pt>
                <c:pt idx="39">
                  <c:v>1002.6999999999999</c:v>
                </c:pt>
                <c:pt idx="40">
                  <c:v>1002.6999999999999</c:v>
                </c:pt>
                <c:pt idx="41">
                  <c:v>1002.6999999999999</c:v>
                </c:pt>
                <c:pt idx="42">
                  <c:v>1002.6999999999999</c:v>
                </c:pt>
                <c:pt idx="43">
                  <c:v>1002.6999999999999</c:v>
                </c:pt>
                <c:pt idx="44">
                  <c:v>1002.6999999999999</c:v>
                </c:pt>
                <c:pt idx="45">
                  <c:v>1002.6999999999999</c:v>
                </c:pt>
                <c:pt idx="46">
                  <c:v>1002.6999999999999</c:v>
                </c:pt>
                <c:pt idx="47">
                  <c:v>1002.6999999999999</c:v>
                </c:pt>
                <c:pt idx="48">
                  <c:v>1002.6999999999999</c:v>
                </c:pt>
                <c:pt idx="49">
                  <c:v>1002.6999999999999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D8-4FC9-9D78-5093C6858E1B}"/>
            </c:ext>
          </c:extLst>
        </c:ser>
        <c:ser>
          <c:idx val="7"/>
          <c:order val="7"/>
          <c:tx>
            <c:strRef>
              <c:f>T6_f!$O$2</c:f>
              <c:strCache>
                <c:ptCount val="1"/>
                <c:pt idx="0">
                  <c:v>0.4 BF</c:v>
                </c:pt>
              </c:strCache>
            </c:strRef>
          </c:tx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T6_f!$O$3:$O$52</c:f>
              <c:numCache>
                <c:formatCode>General</c:formatCode>
                <c:ptCount val="50"/>
                <c:pt idx="0">
                  <c:v>1001.26</c:v>
                </c:pt>
                <c:pt idx="1">
                  <c:v>1001.26</c:v>
                </c:pt>
                <c:pt idx="2">
                  <c:v>1001.26</c:v>
                </c:pt>
                <c:pt idx="3">
                  <c:v>1001.26</c:v>
                </c:pt>
                <c:pt idx="4">
                  <c:v>1001.26</c:v>
                </c:pt>
                <c:pt idx="5">
                  <c:v>1001.26</c:v>
                </c:pt>
                <c:pt idx="6">
                  <c:v>1001.26</c:v>
                </c:pt>
                <c:pt idx="7">
                  <c:v>1001.26</c:v>
                </c:pt>
                <c:pt idx="8">
                  <c:v>1001.26</c:v>
                </c:pt>
                <c:pt idx="9">
                  <c:v>1001.26</c:v>
                </c:pt>
                <c:pt idx="10">
                  <c:v>1001.26</c:v>
                </c:pt>
                <c:pt idx="11">
                  <c:v>1001.26</c:v>
                </c:pt>
                <c:pt idx="12">
                  <c:v>1001.26</c:v>
                </c:pt>
                <c:pt idx="13">
                  <c:v>1001.26</c:v>
                </c:pt>
                <c:pt idx="14">
                  <c:v>1001.26</c:v>
                </c:pt>
                <c:pt idx="15">
                  <c:v>1001.26</c:v>
                </c:pt>
                <c:pt idx="16">
                  <c:v>1001.26</c:v>
                </c:pt>
                <c:pt idx="17">
                  <c:v>1001.26</c:v>
                </c:pt>
                <c:pt idx="18">
                  <c:v>1001.26</c:v>
                </c:pt>
                <c:pt idx="19">
                  <c:v>1001.26</c:v>
                </c:pt>
                <c:pt idx="20">
                  <c:v>1001.26</c:v>
                </c:pt>
                <c:pt idx="21">
                  <c:v>1001.26</c:v>
                </c:pt>
                <c:pt idx="22">
                  <c:v>1001.26</c:v>
                </c:pt>
                <c:pt idx="23">
                  <c:v>1001.26</c:v>
                </c:pt>
                <c:pt idx="24">
                  <c:v>1001.26</c:v>
                </c:pt>
                <c:pt idx="25">
                  <c:v>1001.26</c:v>
                </c:pt>
                <c:pt idx="26">
                  <c:v>1001.26</c:v>
                </c:pt>
                <c:pt idx="27">
                  <c:v>1001.26</c:v>
                </c:pt>
                <c:pt idx="28">
                  <c:v>1001.26</c:v>
                </c:pt>
                <c:pt idx="29">
                  <c:v>1001.26</c:v>
                </c:pt>
                <c:pt idx="30">
                  <c:v>1001.26</c:v>
                </c:pt>
                <c:pt idx="31">
                  <c:v>1001.26</c:v>
                </c:pt>
                <c:pt idx="32">
                  <c:v>1001.26</c:v>
                </c:pt>
                <c:pt idx="33">
                  <c:v>1001.26</c:v>
                </c:pt>
                <c:pt idx="34">
                  <c:v>1001.26</c:v>
                </c:pt>
                <c:pt idx="35">
                  <c:v>1001.26</c:v>
                </c:pt>
                <c:pt idx="36">
                  <c:v>1001.26</c:v>
                </c:pt>
                <c:pt idx="37">
                  <c:v>1001.26</c:v>
                </c:pt>
                <c:pt idx="38">
                  <c:v>1001.26</c:v>
                </c:pt>
                <c:pt idx="39">
                  <c:v>1001.26</c:v>
                </c:pt>
                <c:pt idx="40">
                  <c:v>1001.26</c:v>
                </c:pt>
                <c:pt idx="41">
                  <c:v>1001.26</c:v>
                </c:pt>
                <c:pt idx="42">
                  <c:v>1001.26</c:v>
                </c:pt>
                <c:pt idx="43">
                  <c:v>1001.26</c:v>
                </c:pt>
                <c:pt idx="44">
                  <c:v>1001.26</c:v>
                </c:pt>
                <c:pt idx="45">
                  <c:v>1001.26</c:v>
                </c:pt>
                <c:pt idx="46">
                  <c:v>1001.26</c:v>
                </c:pt>
                <c:pt idx="47">
                  <c:v>1001.26</c:v>
                </c:pt>
                <c:pt idx="48">
                  <c:v>1001.26</c:v>
                </c:pt>
                <c:pt idx="49">
                  <c:v>1001.26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D8-4FC9-9D78-5093C6858E1B}"/>
            </c:ext>
          </c:extLst>
        </c:ser>
        <c:ser>
          <c:idx val="8"/>
          <c:order val="8"/>
          <c:tx>
            <c:strRef>
              <c:f>T6_f!$P$2</c:f>
              <c:strCache>
                <c:ptCount val="1"/>
                <c:pt idx="0">
                  <c:v>0.2 BF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T6_f!$A$2:$A$52</c:f>
              <c:numCache>
                <c:formatCode>General</c:formatCode>
                <c:ptCount val="51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3.1999999999999997</c:v>
                </c:pt>
                <c:pt idx="8">
                  <c:v>3.5999999999999996</c:v>
                </c:pt>
                <c:pt idx="9">
                  <c:v>3.9999999999999996</c:v>
                </c:pt>
                <c:pt idx="10">
                  <c:v>4.3999999999999995</c:v>
                </c:pt>
                <c:pt idx="11">
                  <c:v>4.8</c:v>
                </c:pt>
                <c:pt idx="12">
                  <c:v>5.2</c:v>
                </c:pt>
                <c:pt idx="13">
                  <c:v>5.6000000000000005</c:v>
                </c:pt>
                <c:pt idx="14">
                  <c:v>5.9</c:v>
                </c:pt>
                <c:pt idx="15">
                  <c:v>6.4</c:v>
                </c:pt>
                <c:pt idx="16">
                  <c:v>6.9</c:v>
                </c:pt>
                <c:pt idx="17">
                  <c:v>7.4</c:v>
                </c:pt>
                <c:pt idx="18">
                  <c:v>7.9</c:v>
                </c:pt>
                <c:pt idx="19">
                  <c:v>8.4</c:v>
                </c:pt>
                <c:pt idx="20">
                  <c:v>8.9</c:v>
                </c:pt>
                <c:pt idx="21">
                  <c:v>9.4</c:v>
                </c:pt>
                <c:pt idx="22">
                  <c:v>9.9</c:v>
                </c:pt>
                <c:pt idx="23">
                  <c:v>10.4</c:v>
                </c:pt>
                <c:pt idx="24">
                  <c:v>10.9</c:v>
                </c:pt>
                <c:pt idx="25">
                  <c:v>11.4</c:v>
                </c:pt>
                <c:pt idx="26">
                  <c:v>11.9</c:v>
                </c:pt>
                <c:pt idx="27">
                  <c:v>12.4</c:v>
                </c:pt>
                <c:pt idx="28">
                  <c:v>12.9</c:v>
                </c:pt>
                <c:pt idx="29">
                  <c:v>13.4</c:v>
                </c:pt>
                <c:pt idx="30">
                  <c:v>13.9</c:v>
                </c:pt>
                <c:pt idx="31">
                  <c:v>14.4</c:v>
                </c:pt>
                <c:pt idx="32">
                  <c:v>14.9</c:v>
                </c:pt>
                <c:pt idx="33">
                  <c:v>15.3</c:v>
                </c:pt>
                <c:pt idx="34">
                  <c:v>15.700000000000001</c:v>
                </c:pt>
                <c:pt idx="35">
                  <c:v>16.100000000000001</c:v>
                </c:pt>
                <c:pt idx="36">
                  <c:v>16.5</c:v>
                </c:pt>
                <c:pt idx="37">
                  <c:v>16.899999999999999</c:v>
                </c:pt>
                <c:pt idx="38">
                  <c:v>17.299999999999997</c:v>
                </c:pt>
                <c:pt idx="39">
                  <c:v>17.699999999999996</c:v>
                </c:pt>
                <c:pt idx="40">
                  <c:v>18.099999999999994</c:v>
                </c:pt>
                <c:pt idx="41">
                  <c:v>18.499999999999993</c:v>
                </c:pt>
                <c:pt idx="42">
                  <c:v>18.899999999999991</c:v>
                </c:pt>
                <c:pt idx="43">
                  <c:v>19.29999999999999</c:v>
                </c:pt>
                <c:pt idx="44">
                  <c:v>19.699999999999989</c:v>
                </c:pt>
                <c:pt idx="45">
                  <c:v>20.099999999999987</c:v>
                </c:pt>
                <c:pt idx="46">
                  <c:v>20.499999999999986</c:v>
                </c:pt>
                <c:pt idx="47">
                  <c:v>20.899999999999984</c:v>
                </c:pt>
                <c:pt idx="48">
                  <c:v>21.299999999999983</c:v>
                </c:pt>
                <c:pt idx="49">
                  <c:v>21.699999999999982</c:v>
                </c:pt>
                <c:pt idx="50">
                  <c:v>22.09999999999998</c:v>
                </c:pt>
              </c:numCache>
            </c:numRef>
          </c:xVal>
          <c:yVal>
            <c:numRef>
              <c:f>T6_f!$P$3:$P$52</c:f>
              <c:numCache>
                <c:formatCode>0.0</c:formatCode>
                <c:ptCount val="50"/>
                <c:pt idx="0">
                  <c:v>1001.0799999999999</c:v>
                </c:pt>
                <c:pt idx="1">
                  <c:v>1001.0799999999999</c:v>
                </c:pt>
                <c:pt idx="2">
                  <c:v>1001.0799999999999</c:v>
                </c:pt>
                <c:pt idx="3">
                  <c:v>1001.0799999999999</c:v>
                </c:pt>
                <c:pt idx="4">
                  <c:v>1001.0799999999999</c:v>
                </c:pt>
                <c:pt idx="5">
                  <c:v>1001.0799999999999</c:v>
                </c:pt>
                <c:pt idx="6">
                  <c:v>1001.0799999999999</c:v>
                </c:pt>
                <c:pt idx="7">
                  <c:v>1001.0799999999999</c:v>
                </c:pt>
                <c:pt idx="8">
                  <c:v>1001.0799999999999</c:v>
                </c:pt>
                <c:pt idx="9">
                  <c:v>1001.0799999999999</c:v>
                </c:pt>
                <c:pt idx="10">
                  <c:v>1001.0799999999999</c:v>
                </c:pt>
                <c:pt idx="11">
                  <c:v>1001.0799999999999</c:v>
                </c:pt>
                <c:pt idx="12">
                  <c:v>1001.0799999999999</c:v>
                </c:pt>
                <c:pt idx="13">
                  <c:v>1001.0799999999999</c:v>
                </c:pt>
                <c:pt idx="14">
                  <c:v>1001.0799999999999</c:v>
                </c:pt>
                <c:pt idx="15">
                  <c:v>1001.0799999999999</c:v>
                </c:pt>
                <c:pt idx="16">
                  <c:v>1001.0799999999999</c:v>
                </c:pt>
                <c:pt idx="17">
                  <c:v>1001.0799999999999</c:v>
                </c:pt>
                <c:pt idx="18">
                  <c:v>1001.0799999999999</c:v>
                </c:pt>
                <c:pt idx="19">
                  <c:v>1001.0799999999999</c:v>
                </c:pt>
                <c:pt idx="20">
                  <c:v>1001.0799999999999</c:v>
                </c:pt>
                <c:pt idx="21">
                  <c:v>1001.0799999999999</c:v>
                </c:pt>
                <c:pt idx="22">
                  <c:v>1001.0799999999999</c:v>
                </c:pt>
                <c:pt idx="23">
                  <c:v>1001.0799999999999</c:v>
                </c:pt>
                <c:pt idx="24">
                  <c:v>1001.0799999999999</c:v>
                </c:pt>
                <c:pt idx="25">
                  <c:v>1001.0799999999999</c:v>
                </c:pt>
                <c:pt idx="26">
                  <c:v>1001.0799999999999</c:v>
                </c:pt>
                <c:pt idx="27">
                  <c:v>1001.0799999999999</c:v>
                </c:pt>
                <c:pt idx="28">
                  <c:v>1001.0799999999999</c:v>
                </c:pt>
                <c:pt idx="29">
                  <c:v>1001.0799999999999</c:v>
                </c:pt>
                <c:pt idx="30">
                  <c:v>1001.0799999999999</c:v>
                </c:pt>
                <c:pt idx="31">
                  <c:v>1001.0799999999999</c:v>
                </c:pt>
                <c:pt idx="32">
                  <c:v>1001.0799999999999</c:v>
                </c:pt>
                <c:pt idx="33">
                  <c:v>1001.0799999999999</c:v>
                </c:pt>
                <c:pt idx="34">
                  <c:v>1001.0799999999999</c:v>
                </c:pt>
                <c:pt idx="35">
                  <c:v>1001.0799999999999</c:v>
                </c:pt>
                <c:pt idx="36">
                  <c:v>1001.0799999999999</c:v>
                </c:pt>
                <c:pt idx="37">
                  <c:v>1001.0799999999999</c:v>
                </c:pt>
                <c:pt idx="38">
                  <c:v>1001.0799999999999</c:v>
                </c:pt>
                <c:pt idx="39">
                  <c:v>1001.0799999999999</c:v>
                </c:pt>
                <c:pt idx="40">
                  <c:v>1001.0799999999999</c:v>
                </c:pt>
                <c:pt idx="41">
                  <c:v>1001.0799999999999</c:v>
                </c:pt>
                <c:pt idx="42">
                  <c:v>1001.0799999999999</c:v>
                </c:pt>
                <c:pt idx="43">
                  <c:v>1001.0799999999999</c:v>
                </c:pt>
                <c:pt idx="44">
                  <c:v>1001.0799999999999</c:v>
                </c:pt>
                <c:pt idx="45">
                  <c:v>1001.0799999999999</c:v>
                </c:pt>
                <c:pt idx="46">
                  <c:v>1001.0799999999999</c:v>
                </c:pt>
                <c:pt idx="47">
                  <c:v>1001.0799999999999</c:v>
                </c:pt>
                <c:pt idx="48">
                  <c:v>1001.0799999999999</c:v>
                </c:pt>
                <c:pt idx="49">
                  <c:v>1001.0799999999999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D8-4FC9-9D78-5093C6858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28000"/>
        <c:axId val="176533888"/>
      </c:scatterChart>
      <c:valAx>
        <c:axId val="17652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533888"/>
        <c:crosses val="autoZero"/>
        <c:crossBetween val="midCat"/>
      </c:valAx>
      <c:valAx>
        <c:axId val="176533888"/>
        <c:scaling>
          <c:orientation val="minMax"/>
          <c:max val="1005"/>
          <c:min val="100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28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381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T5a!$B$2:$B$50</c:f>
              <c:numCache>
                <c:formatCode>General</c:formatCode>
                <c:ptCount val="49"/>
                <c:pt idx="0">
                  <c:v>1011.8</c:v>
                </c:pt>
                <c:pt idx="1">
                  <c:v>1011.8</c:v>
                </c:pt>
                <c:pt idx="2">
                  <c:v>1011.8</c:v>
                </c:pt>
                <c:pt idx="3">
                  <c:v>1011.8</c:v>
                </c:pt>
                <c:pt idx="4">
                  <c:v>1011.8</c:v>
                </c:pt>
                <c:pt idx="5">
                  <c:v>1011.8</c:v>
                </c:pt>
                <c:pt idx="6">
                  <c:v>1006.8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1001.6</c:v>
                </c:pt>
                <c:pt idx="14">
                  <c:v>1001.4</c:v>
                </c:pt>
                <c:pt idx="15">
                  <c:v>1001.3</c:v>
                </c:pt>
                <c:pt idx="16">
                  <c:v>1001.2</c:v>
                </c:pt>
                <c:pt idx="17">
                  <c:v>1001.1</c:v>
                </c:pt>
                <c:pt idx="18">
                  <c:v>1001.1</c:v>
                </c:pt>
                <c:pt idx="19">
                  <c:v>1001</c:v>
                </c:pt>
                <c:pt idx="20">
                  <c:v>1001</c:v>
                </c:pt>
                <c:pt idx="21">
                  <c:v>1001</c:v>
                </c:pt>
                <c:pt idx="22">
                  <c:v>1001</c:v>
                </c:pt>
                <c:pt idx="23">
                  <c:v>1001</c:v>
                </c:pt>
                <c:pt idx="24">
                  <c:v>1001.1</c:v>
                </c:pt>
                <c:pt idx="25">
                  <c:v>1001.1</c:v>
                </c:pt>
                <c:pt idx="26">
                  <c:v>1001.2</c:v>
                </c:pt>
                <c:pt idx="27">
                  <c:v>1001.2</c:v>
                </c:pt>
                <c:pt idx="28">
                  <c:v>1001.3</c:v>
                </c:pt>
                <c:pt idx="29">
                  <c:v>1001.4</c:v>
                </c:pt>
                <c:pt idx="30">
                  <c:v>1001.5</c:v>
                </c:pt>
                <c:pt idx="31">
                  <c:v>1001.6</c:v>
                </c:pt>
                <c:pt idx="32">
                  <c:v>1001.6</c:v>
                </c:pt>
                <c:pt idx="33">
                  <c:v>1001.8</c:v>
                </c:pt>
                <c:pt idx="34">
                  <c:v>1001.8</c:v>
                </c:pt>
                <c:pt idx="35">
                  <c:v>1001.8</c:v>
                </c:pt>
                <c:pt idx="36">
                  <c:v>1001.8</c:v>
                </c:pt>
                <c:pt idx="37">
                  <c:v>1001.8</c:v>
                </c:pt>
                <c:pt idx="38">
                  <c:v>1001.8</c:v>
                </c:pt>
                <c:pt idx="39">
                  <c:v>1001.8</c:v>
                </c:pt>
                <c:pt idx="40">
                  <c:v>1001.8</c:v>
                </c:pt>
                <c:pt idx="41">
                  <c:v>1001.8</c:v>
                </c:pt>
                <c:pt idx="42">
                  <c:v>1006.8</c:v>
                </c:pt>
                <c:pt idx="43">
                  <c:v>1011.8</c:v>
                </c:pt>
                <c:pt idx="44">
                  <c:v>1011.8</c:v>
                </c:pt>
                <c:pt idx="45">
                  <c:v>1011.8</c:v>
                </c:pt>
                <c:pt idx="46">
                  <c:v>1011.8</c:v>
                </c:pt>
                <c:pt idx="47">
                  <c:v>1011.8</c:v>
                </c:pt>
                <c:pt idx="48">
                  <c:v>1011.8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5-40E9-9D34-B1993F828923}"/>
            </c:ext>
          </c:extLst>
        </c:ser>
        <c:ser>
          <c:idx val="0"/>
          <c:order val="1"/>
          <c:tx>
            <c:strRef>
              <c:f>T5a!$L$2</c:f>
              <c:strCache>
                <c:ptCount val="1"/>
                <c:pt idx="0">
                  <c:v>BF</c:v>
                </c:pt>
              </c:strCache>
            </c:strRef>
          </c:tx>
          <c:marker>
            <c:symbol val="none"/>
          </c:marker>
          <c:val>
            <c:numRef>
              <c:f>T5a!$L$3:$L$50</c:f>
              <c:numCache>
                <c:formatCode>General</c:formatCode>
                <c:ptCount val="48"/>
                <c:pt idx="0">
                  <c:v>1001.8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1001.8</c:v>
                </c:pt>
                <c:pt idx="14">
                  <c:v>1001.8</c:v>
                </c:pt>
                <c:pt idx="15">
                  <c:v>1001.8</c:v>
                </c:pt>
                <c:pt idx="16">
                  <c:v>1001.8</c:v>
                </c:pt>
                <c:pt idx="17">
                  <c:v>1001.8</c:v>
                </c:pt>
                <c:pt idx="18">
                  <c:v>1001.8</c:v>
                </c:pt>
                <c:pt idx="19">
                  <c:v>1001.8</c:v>
                </c:pt>
                <c:pt idx="20">
                  <c:v>1001.8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  <c:pt idx="30">
                  <c:v>1001.8</c:v>
                </c:pt>
                <c:pt idx="31">
                  <c:v>1001.8</c:v>
                </c:pt>
                <c:pt idx="32">
                  <c:v>1001.8</c:v>
                </c:pt>
                <c:pt idx="33">
                  <c:v>1001.8</c:v>
                </c:pt>
                <c:pt idx="34">
                  <c:v>1001.8</c:v>
                </c:pt>
                <c:pt idx="35">
                  <c:v>1001.8</c:v>
                </c:pt>
                <c:pt idx="36">
                  <c:v>1001.8</c:v>
                </c:pt>
                <c:pt idx="37">
                  <c:v>1001.8</c:v>
                </c:pt>
                <c:pt idx="38">
                  <c:v>1001.8</c:v>
                </c:pt>
                <c:pt idx="39">
                  <c:v>1001.8</c:v>
                </c:pt>
                <c:pt idx="40">
                  <c:v>1001.8</c:v>
                </c:pt>
                <c:pt idx="41">
                  <c:v>1001.8</c:v>
                </c:pt>
                <c:pt idx="42">
                  <c:v>1001.8</c:v>
                </c:pt>
                <c:pt idx="43">
                  <c:v>1001.8</c:v>
                </c:pt>
                <c:pt idx="44">
                  <c:v>1001.8</c:v>
                </c:pt>
                <c:pt idx="45">
                  <c:v>1001.8</c:v>
                </c:pt>
                <c:pt idx="46">
                  <c:v>1001.8</c:v>
                </c:pt>
                <c:pt idx="47">
                  <c:v>1001.8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5-40E9-9D34-B1993F828923}"/>
            </c:ext>
          </c:extLst>
        </c:ser>
        <c:ser>
          <c:idx val="2"/>
          <c:order val="2"/>
          <c:tx>
            <c:strRef>
              <c:f>T5a!$M$2</c:f>
              <c:strCache>
                <c:ptCount val="1"/>
                <c:pt idx="0">
                  <c:v>1.2 BF</c:v>
                </c:pt>
              </c:strCache>
            </c:strRef>
          </c:tx>
          <c:marker>
            <c:symbol val="none"/>
          </c:marker>
          <c:val>
            <c:numRef>
              <c:f>T5a!$M$3:$M$50</c:f>
              <c:numCache>
                <c:formatCode>General</c:formatCode>
                <c:ptCount val="48"/>
                <c:pt idx="0">
                  <c:v>1001.9599999999999</c:v>
                </c:pt>
                <c:pt idx="1">
                  <c:v>1001.9599999999999</c:v>
                </c:pt>
                <c:pt idx="2">
                  <c:v>1001.9599999999999</c:v>
                </c:pt>
                <c:pt idx="3">
                  <c:v>1001.9599999999999</c:v>
                </c:pt>
                <c:pt idx="4">
                  <c:v>1001.9599999999999</c:v>
                </c:pt>
                <c:pt idx="5">
                  <c:v>1001.9599999999999</c:v>
                </c:pt>
                <c:pt idx="6">
                  <c:v>1001.9599999999999</c:v>
                </c:pt>
                <c:pt idx="7">
                  <c:v>1001.9599999999999</c:v>
                </c:pt>
                <c:pt idx="8">
                  <c:v>1001.9599999999999</c:v>
                </c:pt>
                <c:pt idx="9">
                  <c:v>1001.9599999999999</c:v>
                </c:pt>
                <c:pt idx="10">
                  <c:v>1001.9599999999999</c:v>
                </c:pt>
                <c:pt idx="11">
                  <c:v>1001.9599999999999</c:v>
                </c:pt>
                <c:pt idx="12">
                  <c:v>1001.9599999999999</c:v>
                </c:pt>
                <c:pt idx="13">
                  <c:v>1001.9599999999999</c:v>
                </c:pt>
                <c:pt idx="14">
                  <c:v>1001.9599999999999</c:v>
                </c:pt>
                <c:pt idx="15">
                  <c:v>1001.9599999999999</c:v>
                </c:pt>
                <c:pt idx="16">
                  <c:v>1001.9599999999999</c:v>
                </c:pt>
                <c:pt idx="17">
                  <c:v>1001.9599999999999</c:v>
                </c:pt>
                <c:pt idx="18">
                  <c:v>1001.9599999999999</c:v>
                </c:pt>
                <c:pt idx="19">
                  <c:v>1001.9599999999999</c:v>
                </c:pt>
                <c:pt idx="20">
                  <c:v>1001.9599999999999</c:v>
                </c:pt>
                <c:pt idx="21">
                  <c:v>1001.9599999999999</c:v>
                </c:pt>
                <c:pt idx="22">
                  <c:v>1001.9599999999999</c:v>
                </c:pt>
                <c:pt idx="23">
                  <c:v>1001.9599999999999</c:v>
                </c:pt>
                <c:pt idx="24">
                  <c:v>1001.9599999999999</c:v>
                </c:pt>
                <c:pt idx="25">
                  <c:v>1001.9599999999999</c:v>
                </c:pt>
                <c:pt idx="26">
                  <c:v>1001.9599999999999</c:v>
                </c:pt>
                <c:pt idx="27">
                  <c:v>1001.9599999999999</c:v>
                </c:pt>
                <c:pt idx="28">
                  <c:v>1001.9599999999999</c:v>
                </c:pt>
                <c:pt idx="29">
                  <c:v>1001.9599999999999</c:v>
                </c:pt>
                <c:pt idx="30">
                  <c:v>1001.9599999999999</c:v>
                </c:pt>
                <c:pt idx="31">
                  <c:v>1001.9599999999999</c:v>
                </c:pt>
                <c:pt idx="32">
                  <c:v>1001.9599999999999</c:v>
                </c:pt>
                <c:pt idx="33">
                  <c:v>1001.9599999999999</c:v>
                </c:pt>
                <c:pt idx="34">
                  <c:v>1001.9599999999999</c:v>
                </c:pt>
                <c:pt idx="35">
                  <c:v>1001.9599999999999</c:v>
                </c:pt>
                <c:pt idx="36">
                  <c:v>1001.9599999999999</c:v>
                </c:pt>
                <c:pt idx="37">
                  <c:v>1001.9599999999999</c:v>
                </c:pt>
                <c:pt idx="38">
                  <c:v>1001.9599999999999</c:v>
                </c:pt>
                <c:pt idx="39">
                  <c:v>1001.9599999999999</c:v>
                </c:pt>
                <c:pt idx="40">
                  <c:v>1001.9599999999999</c:v>
                </c:pt>
                <c:pt idx="41">
                  <c:v>1001.9599999999999</c:v>
                </c:pt>
                <c:pt idx="42">
                  <c:v>1001.9599999999999</c:v>
                </c:pt>
                <c:pt idx="43">
                  <c:v>1001.9599999999999</c:v>
                </c:pt>
                <c:pt idx="44">
                  <c:v>1001.9599999999999</c:v>
                </c:pt>
                <c:pt idx="45">
                  <c:v>1001.9599999999999</c:v>
                </c:pt>
                <c:pt idx="46">
                  <c:v>1001.9599999999999</c:v>
                </c:pt>
                <c:pt idx="47">
                  <c:v>1001.9599999999999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05-40E9-9D34-B1993F828923}"/>
            </c:ext>
          </c:extLst>
        </c:ser>
        <c:ser>
          <c:idx val="3"/>
          <c:order val="3"/>
          <c:tx>
            <c:strRef>
              <c:f>T5a!$N$2</c:f>
              <c:strCache>
                <c:ptCount val="1"/>
                <c:pt idx="0">
                  <c:v>2 BF</c:v>
                </c:pt>
              </c:strCache>
            </c:strRef>
          </c:tx>
          <c:marker>
            <c:symbol val="none"/>
          </c:marker>
          <c:val>
            <c:numRef>
              <c:f>T5a!$N$3:$N$50</c:f>
              <c:numCache>
                <c:formatCode>General</c:formatCode>
                <c:ptCount val="48"/>
                <c:pt idx="0">
                  <c:v>1002.5999999999999</c:v>
                </c:pt>
                <c:pt idx="1">
                  <c:v>1002.5999999999999</c:v>
                </c:pt>
                <c:pt idx="2">
                  <c:v>1002.5999999999999</c:v>
                </c:pt>
                <c:pt idx="3">
                  <c:v>1002.5999999999999</c:v>
                </c:pt>
                <c:pt idx="4">
                  <c:v>1002.5999999999999</c:v>
                </c:pt>
                <c:pt idx="5">
                  <c:v>1002.5999999999999</c:v>
                </c:pt>
                <c:pt idx="6">
                  <c:v>1002.5999999999999</c:v>
                </c:pt>
                <c:pt idx="7">
                  <c:v>1002.5999999999999</c:v>
                </c:pt>
                <c:pt idx="8">
                  <c:v>1002.5999999999999</c:v>
                </c:pt>
                <c:pt idx="9">
                  <c:v>1002.5999999999999</c:v>
                </c:pt>
                <c:pt idx="10">
                  <c:v>1002.5999999999999</c:v>
                </c:pt>
                <c:pt idx="11">
                  <c:v>1002.5999999999999</c:v>
                </c:pt>
                <c:pt idx="12">
                  <c:v>1002.5999999999999</c:v>
                </c:pt>
                <c:pt idx="13">
                  <c:v>1002.5999999999999</c:v>
                </c:pt>
                <c:pt idx="14">
                  <c:v>1002.5999999999999</c:v>
                </c:pt>
                <c:pt idx="15">
                  <c:v>1002.5999999999999</c:v>
                </c:pt>
                <c:pt idx="16">
                  <c:v>1002.5999999999999</c:v>
                </c:pt>
                <c:pt idx="17">
                  <c:v>1002.5999999999999</c:v>
                </c:pt>
                <c:pt idx="18">
                  <c:v>1002.5999999999999</c:v>
                </c:pt>
                <c:pt idx="19">
                  <c:v>1002.5999999999999</c:v>
                </c:pt>
                <c:pt idx="20">
                  <c:v>1002.5999999999999</c:v>
                </c:pt>
                <c:pt idx="21">
                  <c:v>1002.5999999999999</c:v>
                </c:pt>
                <c:pt idx="22">
                  <c:v>1002.5999999999999</c:v>
                </c:pt>
                <c:pt idx="23">
                  <c:v>1002.5999999999999</c:v>
                </c:pt>
                <c:pt idx="24">
                  <c:v>1002.5999999999999</c:v>
                </c:pt>
                <c:pt idx="25">
                  <c:v>1002.5999999999999</c:v>
                </c:pt>
                <c:pt idx="26">
                  <c:v>1002.5999999999999</c:v>
                </c:pt>
                <c:pt idx="27">
                  <c:v>1002.5999999999999</c:v>
                </c:pt>
                <c:pt idx="28">
                  <c:v>1002.5999999999999</c:v>
                </c:pt>
                <c:pt idx="29">
                  <c:v>1002.5999999999999</c:v>
                </c:pt>
                <c:pt idx="30">
                  <c:v>1002.5999999999999</c:v>
                </c:pt>
                <c:pt idx="31">
                  <c:v>1002.5999999999999</c:v>
                </c:pt>
                <c:pt idx="32">
                  <c:v>1002.5999999999999</c:v>
                </c:pt>
                <c:pt idx="33">
                  <c:v>1002.5999999999999</c:v>
                </c:pt>
                <c:pt idx="34">
                  <c:v>1002.5999999999999</c:v>
                </c:pt>
                <c:pt idx="35">
                  <c:v>1002.5999999999999</c:v>
                </c:pt>
                <c:pt idx="36">
                  <c:v>1002.5999999999999</c:v>
                </c:pt>
                <c:pt idx="37">
                  <c:v>1002.5999999999999</c:v>
                </c:pt>
                <c:pt idx="38">
                  <c:v>1002.5999999999999</c:v>
                </c:pt>
                <c:pt idx="39">
                  <c:v>1002.5999999999999</c:v>
                </c:pt>
                <c:pt idx="40">
                  <c:v>1002.5999999999999</c:v>
                </c:pt>
                <c:pt idx="41">
                  <c:v>1002.5999999999999</c:v>
                </c:pt>
                <c:pt idx="42">
                  <c:v>1002.5999999999999</c:v>
                </c:pt>
                <c:pt idx="43">
                  <c:v>1002.5999999999999</c:v>
                </c:pt>
                <c:pt idx="44">
                  <c:v>1002.5999999999999</c:v>
                </c:pt>
                <c:pt idx="45">
                  <c:v>1002.5999999999999</c:v>
                </c:pt>
                <c:pt idx="46">
                  <c:v>1002.5999999999999</c:v>
                </c:pt>
                <c:pt idx="47">
                  <c:v>1002.5999999999999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05-40E9-9D34-B1993F828923}"/>
            </c:ext>
          </c:extLst>
        </c:ser>
        <c:ser>
          <c:idx val="4"/>
          <c:order val="4"/>
          <c:tx>
            <c:strRef>
              <c:f>T5a!$O$2</c:f>
              <c:strCache>
                <c:ptCount val="1"/>
                <c:pt idx="0">
                  <c:v>0.4 BF</c:v>
                </c:pt>
              </c:strCache>
            </c:strRef>
          </c:tx>
          <c:marker>
            <c:symbol val="none"/>
          </c:marker>
          <c:val>
            <c:numRef>
              <c:f>T5a!$O$3:$O$50</c:f>
              <c:numCache>
                <c:formatCode>General</c:formatCode>
                <c:ptCount val="48"/>
                <c:pt idx="0">
                  <c:v>1001.3199999999999</c:v>
                </c:pt>
                <c:pt idx="1">
                  <c:v>1001.3199999999999</c:v>
                </c:pt>
                <c:pt idx="2">
                  <c:v>1001.3199999999999</c:v>
                </c:pt>
                <c:pt idx="3">
                  <c:v>1001.3199999999999</c:v>
                </c:pt>
                <c:pt idx="4">
                  <c:v>1001.3199999999999</c:v>
                </c:pt>
                <c:pt idx="5">
                  <c:v>1001.3199999999999</c:v>
                </c:pt>
                <c:pt idx="6">
                  <c:v>1001.3199999999999</c:v>
                </c:pt>
                <c:pt idx="7">
                  <c:v>1001.3199999999999</c:v>
                </c:pt>
                <c:pt idx="8">
                  <c:v>1001.3199999999999</c:v>
                </c:pt>
                <c:pt idx="9">
                  <c:v>1001.3199999999999</c:v>
                </c:pt>
                <c:pt idx="10">
                  <c:v>1001.3199999999999</c:v>
                </c:pt>
                <c:pt idx="11">
                  <c:v>1001.3199999999999</c:v>
                </c:pt>
                <c:pt idx="12">
                  <c:v>1001.3199999999999</c:v>
                </c:pt>
                <c:pt idx="13">
                  <c:v>1001.3199999999999</c:v>
                </c:pt>
                <c:pt idx="14">
                  <c:v>1001.3199999999999</c:v>
                </c:pt>
                <c:pt idx="15">
                  <c:v>1001.3199999999999</c:v>
                </c:pt>
                <c:pt idx="16">
                  <c:v>1001.3199999999999</c:v>
                </c:pt>
                <c:pt idx="17">
                  <c:v>1001.3199999999999</c:v>
                </c:pt>
                <c:pt idx="18">
                  <c:v>1001.3199999999999</c:v>
                </c:pt>
                <c:pt idx="19">
                  <c:v>1001.3199999999999</c:v>
                </c:pt>
                <c:pt idx="20">
                  <c:v>1001.3199999999999</c:v>
                </c:pt>
                <c:pt idx="21">
                  <c:v>1001.3199999999999</c:v>
                </c:pt>
                <c:pt idx="22">
                  <c:v>1001.3199999999999</c:v>
                </c:pt>
                <c:pt idx="23">
                  <c:v>1001.3199999999999</c:v>
                </c:pt>
                <c:pt idx="24">
                  <c:v>1001.3199999999999</c:v>
                </c:pt>
                <c:pt idx="25">
                  <c:v>1001.3199999999999</c:v>
                </c:pt>
                <c:pt idx="26">
                  <c:v>1001.3199999999999</c:v>
                </c:pt>
                <c:pt idx="27">
                  <c:v>1001.3199999999999</c:v>
                </c:pt>
                <c:pt idx="28">
                  <c:v>1001.3199999999999</c:v>
                </c:pt>
                <c:pt idx="29">
                  <c:v>1001.3199999999999</c:v>
                </c:pt>
                <c:pt idx="30">
                  <c:v>1001.3199999999999</c:v>
                </c:pt>
                <c:pt idx="31">
                  <c:v>1001.3199999999999</c:v>
                </c:pt>
                <c:pt idx="32">
                  <c:v>1001.3199999999999</c:v>
                </c:pt>
                <c:pt idx="33">
                  <c:v>1001.3199999999999</c:v>
                </c:pt>
                <c:pt idx="34">
                  <c:v>1001.3199999999999</c:v>
                </c:pt>
                <c:pt idx="35">
                  <c:v>1001.3199999999999</c:v>
                </c:pt>
                <c:pt idx="36">
                  <c:v>1001.3199999999999</c:v>
                </c:pt>
                <c:pt idx="37">
                  <c:v>1001.3199999999999</c:v>
                </c:pt>
                <c:pt idx="38">
                  <c:v>1001.3199999999999</c:v>
                </c:pt>
                <c:pt idx="39">
                  <c:v>1001.3199999999999</c:v>
                </c:pt>
                <c:pt idx="40">
                  <c:v>1001.3199999999999</c:v>
                </c:pt>
                <c:pt idx="41">
                  <c:v>1001.3199999999999</c:v>
                </c:pt>
                <c:pt idx="42">
                  <c:v>1001.3199999999999</c:v>
                </c:pt>
                <c:pt idx="43">
                  <c:v>1001.3199999999999</c:v>
                </c:pt>
                <c:pt idx="44">
                  <c:v>1001.3199999999999</c:v>
                </c:pt>
                <c:pt idx="45">
                  <c:v>1001.3199999999999</c:v>
                </c:pt>
                <c:pt idx="46">
                  <c:v>1001.3199999999999</c:v>
                </c:pt>
                <c:pt idx="47">
                  <c:v>1001.3199999999999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05-40E9-9D34-B1993F828923}"/>
            </c:ext>
          </c:extLst>
        </c:ser>
        <c:ser>
          <c:idx val="5"/>
          <c:order val="5"/>
          <c:tx>
            <c:strRef>
              <c:f>T5a!$P$2</c:f>
              <c:strCache>
                <c:ptCount val="1"/>
                <c:pt idx="0">
                  <c:v>0.2 BF</c:v>
                </c:pt>
              </c:strCache>
            </c:strRef>
          </c:tx>
          <c:marker>
            <c:symbol val="none"/>
          </c:marker>
          <c:val>
            <c:numRef>
              <c:f>T5a!$P$3:$P$50</c:f>
              <c:numCache>
                <c:formatCode>0.0</c:formatCode>
                <c:ptCount val="48"/>
                <c:pt idx="0">
                  <c:v>1001.16</c:v>
                </c:pt>
                <c:pt idx="1">
                  <c:v>1001.16</c:v>
                </c:pt>
                <c:pt idx="2">
                  <c:v>1001.16</c:v>
                </c:pt>
                <c:pt idx="3">
                  <c:v>1001.16</c:v>
                </c:pt>
                <c:pt idx="4">
                  <c:v>1001.16</c:v>
                </c:pt>
                <c:pt idx="5">
                  <c:v>1001.16</c:v>
                </c:pt>
                <c:pt idx="6">
                  <c:v>1001.16</c:v>
                </c:pt>
                <c:pt idx="7">
                  <c:v>1001.16</c:v>
                </c:pt>
                <c:pt idx="8">
                  <c:v>1001.16</c:v>
                </c:pt>
                <c:pt idx="9">
                  <c:v>1001.16</c:v>
                </c:pt>
                <c:pt idx="10">
                  <c:v>1001.16</c:v>
                </c:pt>
                <c:pt idx="11">
                  <c:v>1001.16</c:v>
                </c:pt>
                <c:pt idx="12">
                  <c:v>1001.16</c:v>
                </c:pt>
                <c:pt idx="13">
                  <c:v>1001.16</c:v>
                </c:pt>
                <c:pt idx="14">
                  <c:v>1001.16</c:v>
                </c:pt>
                <c:pt idx="15">
                  <c:v>1001.16</c:v>
                </c:pt>
                <c:pt idx="16">
                  <c:v>1001.16</c:v>
                </c:pt>
                <c:pt idx="17">
                  <c:v>1001.16</c:v>
                </c:pt>
                <c:pt idx="18">
                  <c:v>1001.16</c:v>
                </c:pt>
                <c:pt idx="19">
                  <c:v>1001.16</c:v>
                </c:pt>
                <c:pt idx="20">
                  <c:v>1001.16</c:v>
                </c:pt>
                <c:pt idx="21">
                  <c:v>1001.16</c:v>
                </c:pt>
                <c:pt idx="22">
                  <c:v>1001.16</c:v>
                </c:pt>
                <c:pt idx="23">
                  <c:v>1001.16</c:v>
                </c:pt>
                <c:pt idx="24">
                  <c:v>1001.16</c:v>
                </c:pt>
                <c:pt idx="25">
                  <c:v>1001.16</c:v>
                </c:pt>
                <c:pt idx="26">
                  <c:v>1001.16</c:v>
                </c:pt>
                <c:pt idx="27">
                  <c:v>1001.16</c:v>
                </c:pt>
                <c:pt idx="28">
                  <c:v>1001.16</c:v>
                </c:pt>
                <c:pt idx="29">
                  <c:v>1001.16</c:v>
                </c:pt>
                <c:pt idx="30">
                  <c:v>1001.16</c:v>
                </c:pt>
                <c:pt idx="31">
                  <c:v>1001.16</c:v>
                </c:pt>
                <c:pt idx="32">
                  <c:v>1001.16</c:v>
                </c:pt>
                <c:pt idx="33">
                  <c:v>1001.16</c:v>
                </c:pt>
                <c:pt idx="34">
                  <c:v>1001.16</c:v>
                </c:pt>
                <c:pt idx="35">
                  <c:v>1001.16</c:v>
                </c:pt>
                <c:pt idx="36">
                  <c:v>1001.16</c:v>
                </c:pt>
                <c:pt idx="37">
                  <c:v>1001.16</c:v>
                </c:pt>
                <c:pt idx="38">
                  <c:v>1001.16</c:v>
                </c:pt>
                <c:pt idx="39">
                  <c:v>1001.16</c:v>
                </c:pt>
                <c:pt idx="40">
                  <c:v>1001.16</c:v>
                </c:pt>
                <c:pt idx="41">
                  <c:v>1001.16</c:v>
                </c:pt>
                <c:pt idx="42">
                  <c:v>1001.16</c:v>
                </c:pt>
                <c:pt idx="43">
                  <c:v>1001.16</c:v>
                </c:pt>
                <c:pt idx="44">
                  <c:v>1001.16</c:v>
                </c:pt>
                <c:pt idx="45">
                  <c:v>1001.16</c:v>
                </c:pt>
                <c:pt idx="46">
                  <c:v>1001.16</c:v>
                </c:pt>
                <c:pt idx="47">
                  <c:v>1001.16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05-40E9-9D34-B1993F828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889792"/>
        <c:axId val="237895680"/>
      </c:lineChart>
      <c:catAx>
        <c:axId val="23788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7895680"/>
        <c:crosses val="autoZero"/>
        <c:auto val="1"/>
        <c:lblAlgn val="ctr"/>
        <c:lblOffset val="100"/>
        <c:noMultiLvlLbl val="0"/>
      </c:catAx>
      <c:valAx>
        <c:axId val="237895680"/>
        <c:scaling>
          <c:orientation val="minMax"/>
          <c:max val="1005"/>
          <c:min val="100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88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T5b!$A$2:$A$37</c:f>
              <c:numCache>
                <c:formatCode>General</c:formatCode>
                <c:ptCount val="36"/>
                <c:pt idx="0">
                  <c:v>1.2</c:v>
                </c:pt>
                <c:pt idx="1">
                  <c:v>2.2000000000000002</c:v>
                </c:pt>
                <c:pt idx="2">
                  <c:v>3.2</c:v>
                </c:pt>
                <c:pt idx="3">
                  <c:v>4.2</c:v>
                </c:pt>
                <c:pt idx="4">
                  <c:v>5.2</c:v>
                </c:pt>
                <c:pt idx="5">
                  <c:v>6.2</c:v>
                </c:pt>
                <c:pt idx="6">
                  <c:v>7.2</c:v>
                </c:pt>
                <c:pt idx="7">
                  <c:v>8.1999999999999993</c:v>
                </c:pt>
                <c:pt idx="8">
                  <c:v>9.1</c:v>
                </c:pt>
                <c:pt idx="9">
                  <c:v>9.8000000000000007</c:v>
                </c:pt>
                <c:pt idx="10">
                  <c:v>10</c:v>
                </c:pt>
                <c:pt idx="11">
                  <c:v>11.1</c:v>
                </c:pt>
                <c:pt idx="12">
                  <c:v>11.4</c:v>
                </c:pt>
                <c:pt idx="13">
                  <c:v>11.9</c:v>
                </c:pt>
                <c:pt idx="14">
                  <c:v>12.9</c:v>
                </c:pt>
                <c:pt idx="15">
                  <c:v>14.1</c:v>
                </c:pt>
                <c:pt idx="16">
                  <c:v>15.4</c:v>
                </c:pt>
                <c:pt idx="17">
                  <c:v>16</c:v>
                </c:pt>
                <c:pt idx="18">
                  <c:v>17</c:v>
                </c:pt>
                <c:pt idx="19">
                  <c:v>17.5</c:v>
                </c:pt>
                <c:pt idx="20">
                  <c:v>18</c:v>
                </c:pt>
                <c:pt idx="21">
                  <c:v>18.5</c:v>
                </c:pt>
                <c:pt idx="22">
                  <c:v>19.5</c:v>
                </c:pt>
                <c:pt idx="23">
                  <c:v>20</c:v>
                </c:pt>
                <c:pt idx="24">
                  <c:v>20.5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29.1</c:v>
                </c:pt>
                <c:pt idx="34">
                  <c:v>30</c:v>
                </c:pt>
                <c:pt idx="35">
                  <c:v>31.1</c:v>
                </c:pt>
              </c:numCache>
            </c:numRef>
          </c:cat>
          <c:val>
            <c:numRef>
              <c:f>T5b!$B$2:$B$37</c:f>
              <c:numCache>
                <c:formatCode>General</c:formatCode>
                <c:ptCount val="36"/>
                <c:pt idx="0">
                  <c:v>1011.8</c:v>
                </c:pt>
                <c:pt idx="1">
                  <c:v>1011.8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1001.6</c:v>
                </c:pt>
                <c:pt idx="10">
                  <c:v>1001.5</c:v>
                </c:pt>
                <c:pt idx="11">
                  <c:v>1001.3</c:v>
                </c:pt>
                <c:pt idx="12">
                  <c:v>1001.3</c:v>
                </c:pt>
                <c:pt idx="13">
                  <c:v>1001.2</c:v>
                </c:pt>
                <c:pt idx="14">
                  <c:v>1001.1</c:v>
                </c:pt>
                <c:pt idx="15">
                  <c:v>1001</c:v>
                </c:pt>
                <c:pt idx="16">
                  <c:v>1001</c:v>
                </c:pt>
                <c:pt idx="17">
                  <c:v>1001</c:v>
                </c:pt>
                <c:pt idx="18">
                  <c:v>1001.1</c:v>
                </c:pt>
                <c:pt idx="19">
                  <c:v>1001.2</c:v>
                </c:pt>
                <c:pt idx="20">
                  <c:v>1001.3</c:v>
                </c:pt>
                <c:pt idx="21">
                  <c:v>1001.4</c:v>
                </c:pt>
                <c:pt idx="22">
                  <c:v>1001.6</c:v>
                </c:pt>
                <c:pt idx="23">
                  <c:v>1001.7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  <c:pt idx="30">
                  <c:v>1001.8</c:v>
                </c:pt>
                <c:pt idx="31">
                  <c:v>1001.8</c:v>
                </c:pt>
                <c:pt idx="32">
                  <c:v>1001.8</c:v>
                </c:pt>
                <c:pt idx="33">
                  <c:v>1001.8</c:v>
                </c:pt>
                <c:pt idx="34">
                  <c:v>1001.8</c:v>
                </c:pt>
                <c:pt idx="35">
                  <c:v>1011.8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2-42C1-993F-10DFD2056260}"/>
            </c:ext>
          </c:extLst>
        </c:ser>
        <c:ser>
          <c:idx val="0"/>
          <c:order val="1"/>
          <c:tx>
            <c:strRef>
              <c:f>T5b!$L$2</c:f>
              <c:strCache>
                <c:ptCount val="1"/>
                <c:pt idx="0">
                  <c:v>BF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T5b!$L$3:$L$37</c:f>
              <c:numCache>
                <c:formatCode>General</c:formatCode>
                <c:ptCount val="35"/>
                <c:pt idx="0">
                  <c:v>1001.8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1001.8</c:v>
                </c:pt>
                <c:pt idx="14">
                  <c:v>1001.8</c:v>
                </c:pt>
                <c:pt idx="15">
                  <c:v>1001.8</c:v>
                </c:pt>
                <c:pt idx="16">
                  <c:v>1001.8</c:v>
                </c:pt>
                <c:pt idx="17">
                  <c:v>1001.8</c:v>
                </c:pt>
                <c:pt idx="18">
                  <c:v>1001.8</c:v>
                </c:pt>
                <c:pt idx="19">
                  <c:v>1001.8</c:v>
                </c:pt>
                <c:pt idx="20">
                  <c:v>1001.8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  <c:pt idx="30">
                  <c:v>1001.8</c:v>
                </c:pt>
                <c:pt idx="31">
                  <c:v>1001.8</c:v>
                </c:pt>
                <c:pt idx="32">
                  <c:v>1001.8</c:v>
                </c:pt>
                <c:pt idx="33">
                  <c:v>1001.8</c:v>
                </c:pt>
                <c:pt idx="34">
                  <c:v>1001.8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82-42C1-993F-10DFD2056260}"/>
            </c:ext>
          </c:extLst>
        </c:ser>
        <c:ser>
          <c:idx val="3"/>
          <c:order val="2"/>
          <c:tx>
            <c:strRef>
              <c:f>T5b!$N$2</c:f>
              <c:strCache>
                <c:ptCount val="1"/>
                <c:pt idx="0">
                  <c:v>2 BF</c:v>
                </c:pt>
              </c:strCache>
            </c:strRef>
          </c:tx>
          <c:marker>
            <c:symbol val="none"/>
          </c:marker>
          <c:val>
            <c:numRef>
              <c:f>T5b!$N$3:$N$37</c:f>
              <c:numCache>
                <c:formatCode>General</c:formatCode>
                <c:ptCount val="35"/>
                <c:pt idx="0">
                  <c:v>1002.5999999999999</c:v>
                </c:pt>
                <c:pt idx="1">
                  <c:v>1002.5999999999999</c:v>
                </c:pt>
                <c:pt idx="2">
                  <c:v>1002.5999999999999</c:v>
                </c:pt>
                <c:pt idx="3">
                  <c:v>1002.5999999999999</c:v>
                </c:pt>
                <c:pt idx="4">
                  <c:v>1002.5999999999999</c:v>
                </c:pt>
                <c:pt idx="5">
                  <c:v>1002.5999999999999</c:v>
                </c:pt>
                <c:pt idx="6">
                  <c:v>1002.5999999999999</c:v>
                </c:pt>
                <c:pt idx="7">
                  <c:v>1002.5999999999999</c:v>
                </c:pt>
                <c:pt idx="8">
                  <c:v>1002.5999999999999</c:v>
                </c:pt>
                <c:pt idx="9">
                  <c:v>1002.5999999999999</c:v>
                </c:pt>
                <c:pt idx="10">
                  <c:v>1002.5999999999999</c:v>
                </c:pt>
                <c:pt idx="11">
                  <c:v>1002.5999999999999</c:v>
                </c:pt>
                <c:pt idx="12">
                  <c:v>1002.5999999999999</c:v>
                </c:pt>
                <c:pt idx="13">
                  <c:v>1002.5999999999999</c:v>
                </c:pt>
                <c:pt idx="14">
                  <c:v>1002.5999999999999</c:v>
                </c:pt>
                <c:pt idx="15">
                  <c:v>1002.5999999999999</c:v>
                </c:pt>
                <c:pt idx="16">
                  <c:v>1002.5999999999999</c:v>
                </c:pt>
                <c:pt idx="17">
                  <c:v>1002.5999999999999</c:v>
                </c:pt>
                <c:pt idx="18">
                  <c:v>1002.5999999999999</c:v>
                </c:pt>
                <c:pt idx="19">
                  <c:v>1002.5999999999999</c:v>
                </c:pt>
                <c:pt idx="20">
                  <c:v>1002.5999999999999</c:v>
                </c:pt>
                <c:pt idx="21">
                  <c:v>1002.5999999999999</c:v>
                </c:pt>
                <c:pt idx="22">
                  <c:v>1002.5999999999999</c:v>
                </c:pt>
                <c:pt idx="23">
                  <c:v>1002.5999999999999</c:v>
                </c:pt>
                <c:pt idx="24">
                  <c:v>1002.5999999999999</c:v>
                </c:pt>
                <c:pt idx="25">
                  <c:v>1002.5999999999999</c:v>
                </c:pt>
                <c:pt idx="26">
                  <c:v>1002.5999999999999</c:v>
                </c:pt>
                <c:pt idx="27">
                  <c:v>1002.5999999999999</c:v>
                </c:pt>
                <c:pt idx="28">
                  <c:v>1002.5999999999999</c:v>
                </c:pt>
                <c:pt idx="29">
                  <c:v>1002.5999999999999</c:v>
                </c:pt>
                <c:pt idx="30">
                  <c:v>1002.5999999999999</c:v>
                </c:pt>
                <c:pt idx="31">
                  <c:v>1002.5999999999999</c:v>
                </c:pt>
                <c:pt idx="32">
                  <c:v>1002.5999999999999</c:v>
                </c:pt>
                <c:pt idx="33">
                  <c:v>1002.5999999999999</c:v>
                </c:pt>
                <c:pt idx="34">
                  <c:v>1002.5999999999999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82-42C1-993F-10DFD2056260}"/>
            </c:ext>
          </c:extLst>
        </c:ser>
        <c:ser>
          <c:idx val="4"/>
          <c:order val="3"/>
          <c:tx>
            <c:strRef>
              <c:f>T5b!$P$2</c:f>
              <c:strCache>
                <c:ptCount val="1"/>
                <c:pt idx="0">
                  <c:v>0.2 BF</c:v>
                </c:pt>
              </c:strCache>
            </c:strRef>
          </c:tx>
          <c:marker>
            <c:symbol val="none"/>
          </c:marker>
          <c:val>
            <c:numRef>
              <c:f>T5b!$P$3:$P$37</c:f>
              <c:numCache>
                <c:formatCode>0.0</c:formatCode>
                <c:ptCount val="35"/>
                <c:pt idx="0">
                  <c:v>1001.16</c:v>
                </c:pt>
                <c:pt idx="1">
                  <c:v>1001.16</c:v>
                </c:pt>
                <c:pt idx="2">
                  <c:v>1001.16</c:v>
                </c:pt>
                <c:pt idx="3">
                  <c:v>1001.16</c:v>
                </c:pt>
                <c:pt idx="4">
                  <c:v>1001.16</c:v>
                </c:pt>
                <c:pt idx="5">
                  <c:v>1001.16</c:v>
                </c:pt>
                <c:pt idx="6">
                  <c:v>1001.16</c:v>
                </c:pt>
                <c:pt idx="7">
                  <c:v>1001.16</c:v>
                </c:pt>
                <c:pt idx="8">
                  <c:v>1001.16</c:v>
                </c:pt>
                <c:pt idx="9">
                  <c:v>1001.16</c:v>
                </c:pt>
                <c:pt idx="10">
                  <c:v>1001.16</c:v>
                </c:pt>
                <c:pt idx="11">
                  <c:v>1001.16</c:v>
                </c:pt>
                <c:pt idx="12">
                  <c:v>1001.16</c:v>
                </c:pt>
                <c:pt idx="13">
                  <c:v>1001.16</c:v>
                </c:pt>
                <c:pt idx="14">
                  <c:v>1001.16</c:v>
                </c:pt>
                <c:pt idx="15">
                  <c:v>1001.16</c:v>
                </c:pt>
                <c:pt idx="16">
                  <c:v>1001.16</c:v>
                </c:pt>
                <c:pt idx="17">
                  <c:v>1001.16</c:v>
                </c:pt>
                <c:pt idx="18">
                  <c:v>1001.16</c:v>
                </c:pt>
                <c:pt idx="19">
                  <c:v>1001.16</c:v>
                </c:pt>
                <c:pt idx="20">
                  <c:v>1001.16</c:v>
                </c:pt>
                <c:pt idx="21">
                  <c:v>1001.16</c:v>
                </c:pt>
                <c:pt idx="22">
                  <c:v>1001.16</c:v>
                </c:pt>
                <c:pt idx="23">
                  <c:v>1001.16</c:v>
                </c:pt>
                <c:pt idx="24">
                  <c:v>1001.16</c:v>
                </c:pt>
                <c:pt idx="25">
                  <c:v>1001.16</c:v>
                </c:pt>
                <c:pt idx="26">
                  <c:v>1001.16</c:v>
                </c:pt>
                <c:pt idx="27">
                  <c:v>1001.16</c:v>
                </c:pt>
                <c:pt idx="28">
                  <c:v>1001.16</c:v>
                </c:pt>
                <c:pt idx="29">
                  <c:v>1001.16</c:v>
                </c:pt>
                <c:pt idx="30">
                  <c:v>1001.16</c:v>
                </c:pt>
                <c:pt idx="31">
                  <c:v>1001.16</c:v>
                </c:pt>
                <c:pt idx="32">
                  <c:v>1001.16</c:v>
                </c:pt>
                <c:pt idx="33">
                  <c:v>1001.16</c:v>
                </c:pt>
                <c:pt idx="34">
                  <c:v>1001.16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82-42C1-993F-10DFD2056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959424"/>
        <c:axId val="237965312"/>
      </c:lineChart>
      <c:catAx>
        <c:axId val="23795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965312"/>
        <c:crosses val="autoZero"/>
        <c:auto val="1"/>
        <c:lblAlgn val="ctr"/>
        <c:lblOffset val="100"/>
        <c:noMultiLvlLbl val="0"/>
      </c:catAx>
      <c:valAx>
        <c:axId val="237965312"/>
        <c:scaling>
          <c:orientation val="minMax"/>
          <c:max val="1007"/>
          <c:min val="1000.8"/>
        </c:scaling>
        <c:delete val="0"/>
        <c:axPos val="l"/>
        <c:numFmt formatCode="0" sourceLinked="0"/>
        <c:majorTickMark val="out"/>
        <c:minorTickMark val="none"/>
        <c:tickLblPos val="nextTo"/>
        <c:crossAx val="237959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381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T5C!$B$2:$B$28</c:f>
              <c:numCache>
                <c:formatCode>General</c:formatCode>
                <c:ptCount val="27"/>
                <c:pt idx="0">
                  <c:v>1011.8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1001.5</c:v>
                </c:pt>
                <c:pt idx="7">
                  <c:v>1001.4</c:v>
                </c:pt>
                <c:pt idx="8">
                  <c:v>1001.2</c:v>
                </c:pt>
                <c:pt idx="9">
                  <c:v>1001.1</c:v>
                </c:pt>
                <c:pt idx="10">
                  <c:v>1001.1</c:v>
                </c:pt>
                <c:pt idx="11">
                  <c:v>1001</c:v>
                </c:pt>
                <c:pt idx="12">
                  <c:v>1001</c:v>
                </c:pt>
                <c:pt idx="13">
                  <c:v>1001</c:v>
                </c:pt>
                <c:pt idx="14">
                  <c:v>1001</c:v>
                </c:pt>
                <c:pt idx="15">
                  <c:v>1001.1</c:v>
                </c:pt>
                <c:pt idx="16">
                  <c:v>1001.2</c:v>
                </c:pt>
                <c:pt idx="17">
                  <c:v>1001.3</c:v>
                </c:pt>
                <c:pt idx="18">
                  <c:v>1001.4</c:v>
                </c:pt>
                <c:pt idx="19">
                  <c:v>1001.5</c:v>
                </c:pt>
                <c:pt idx="20">
                  <c:v>1001.7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6-43C3-8CBF-5AAEC36564E2}"/>
            </c:ext>
          </c:extLst>
        </c:ser>
        <c:ser>
          <c:idx val="0"/>
          <c:order val="1"/>
          <c:tx>
            <c:strRef>
              <c:f>T5C!$L$2</c:f>
              <c:strCache>
                <c:ptCount val="1"/>
                <c:pt idx="0">
                  <c:v>BF</c:v>
                </c:pt>
              </c:strCache>
            </c:strRef>
          </c:tx>
          <c:spPr>
            <a:ln w="952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T5C!$L$3:$L$28</c:f>
              <c:numCache>
                <c:formatCode>General</c:formatCode>
                <c:ptCount val="26"/>
                <c:pt idx="0">
                  <c:v>1001.75</c:v>
                </c:pt>
                <c:pt idx="1">
                  <c:v>1001.75</c:v>
                </c:pt>
                <c:pt idx="2">
                  <c:v>1001.75</c:v>
                </c:pt>
                <c:pt idx="3">
                  <c:v>1001.75</c:v>
                </c:pt>
                <c:pt idx="4">
                  <c:v>1001.75</c:v>
                </c:pt>
                <c:pt idx="5">
                  <c:v>1001.75</c:v>
                </c:pt>
                <c:pt idx="6">
                  <c:v>1001.75</c:v>
                </c:pt>
                <c:pt idx="7">
                  <c:v>1001.75</c:v>
                </c:pt>
                <c:pt idx="8">
                  <c:v>1001.75</c:v>
                </c:pt>
                <c:pt idx="9">
                  <c:v>1001.75</c:v>
                </c:pt>
                <c:pt idx="10">
                  <c:v>1001.75</c:v>
                </c:pt>
                <c:pt idx="11">
                  <c:v>1001.75</c:v>
                </c:pt>
                <c:pt idx="12">
                  <c:v>1001.75</c:v>
                </c:pt>
                <c:pt idx="13">
                  <c:v>1001.75</c:v>
                </c:pt>
                <c:pt idx="14">
                  <c:v>1001.75</c:v>
                </c:pt>
                <c:pt idx="15">
                  <c:v>1001.75</c:v>
                </c:pt>
                <c:pt idx="16">
                  <c:v>1001.75</c:v>
                </c:pt>
                <c:pt idx="17">
                  <c:v>1001.75</c:v>
                </c:pt>
                <c:pt idx="18">
                  <c:v>1001.75</c:v>
                </c:pt>
                <c:pt idx="19">
                  <c:v>1001.75</c:v>
                </c:pt>
                <c:pt idx="20">
                  <c:v>1001.75</c:v>
                </c:pt>
                <c:pt idx="21">
                  <c:v>1001.75</c:v>
                </c:pt>
                <c:pt idx="22">
                  <c:v>1001.75</c:v>
                </c:pt>
                <c:pt idx="23">
                  <c:v>1001.75</c:v>
                </c:pt>
                <c:pt idx="24">
                  <c:v>1001.75</c:v>
                </c:pt>
                <c:pt idx="25">
                  <c:v>1001.75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6-43C3-8CBF-5AAEC365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023424"/>
        <c:axId val="238024960"/>
      </c:lineChart>
      <c:catAx>
        <c:axId val="23802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8024960"/>
        <c:crosses val="autoZero"/>
        <c:auto val="1"/>
        <c:lblAlgn val="ctr"/>
        <c:lblOffset val="100"/>
        <c:noMultiLvlLbl val="0"/>
      </c:catAx>
      <c:valAx>
        <c:axId val="238024960"/>
        <c:scaling>
          <c:orientation val="minMax"/>
          <c:max val="1006"/>
          <c:min val="1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02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T5F!$B$2:$B$32</c:f>
              <c:numCache>
                <c:formatCode>General</c:formatCode>
                <c:ptCount val="31"/>
                <c:pt idx="0">
                  <c:v>1011.8</c:v>
                </c:pt>
                <c:pt idx="1">
                  <c:v>1011.8</c:v>
                </c:pt>
                <c:pt idx="2">
                  <c:v>1001.9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1001.6</c:v>
                </c:pt>
                <c:pt idx="9">
                  <c:v>1001.5</c:v>
                </c:pt>
                <c:pt idx="10">
                  <c:v>1001.4</c:v>
                </c:pt>
                <c:pt idx="11">
                  <c:v>1001.2</c:v>
                </c:pt>
                <c:pt idx="12">
                  <c:v>1001.1</c:v>
                </c:pt>
                <c:pt idx="13">
                  <c:v>1001</c:v>
                </c:pt>
                <c:pt idx="14">
                  <c:v>1001</c:v>
                </c:pt>
                <c:pt idx="15">
                  <c:v>1001</c:v>
                </c:pt>
                <c:pt idx="16">
                  <c:v>1001</c:v>
                </c:pt>
                <c:pt idx="17">
                  <c:v>1001</c:v>
                </c:pt>
                <c:pt idx="18">
                  <c:v>1001.1</c:v>
                </c:pt>
                <c:pt idx="19">
                  <c:v>1001.2</c:v>
                </c:pt>
                <c:pt idx="20">
                  <c:v>1001.4</c:v>
                </c:pt>
                <c:pt idx="21">
                  <c:v>1001.5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1001.9</c:v>
                </c:pt>
                <c:pt idx="29">
                  <c:v>1011.8</c:v>
                </c:pt>
                <c:pt idx="30">
                  <c:v>1011.8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D-4AA3-A9A3-F615B256BDE6}"/>
            </c:ext>
          </c:extLst>
        </c:ser>
        <c:ser>
          <c:idx val="0"/>
          <c:order val="1"/>
          <c:tx>
            <c:strRef>
              <c:f>T5F!$M$2</c:f>
              <c:strCache>
                <c:ptCount val="1"/>
                <c:pt idx="0">
                  <c:v>BF</c:v>
                </c:pt>
              </c:strCache>
            </c:strRef>
          </c:tx>
          <c:marker>
            <c:symbol val="none"/>
          </c:marker>
          <c:val>
            <c:numRef>
              <c:f>T5F!$M$3:$M$32</c:f>
              <c:numCache>
                <c:formatCode>General</c:formatCode>
                <c:ptCount val="30"/>
                <c:pt idx="0">
                  <c:v>1001.8</c:v>
                </c:pt>
                <c:pt idx="1">
                  <c:v>1001.8</c:v>
                </c:pt>
                <c:pt idx="2">
                  <c:v>1001.8</c:v>
                </c:pt>
                <c:pt idx="3">
                  <c:v>1001.8</c:v>
                </c:pt>
                <c:pt idx="4">
                  <c:v>1001.8</c:v>
                </c:pt>
                <c:pt idx="5">
                  <c:v>1001.8</c:v>
                </c:pt>
                <c:pt idx="6">
                  <c:v>1001.8</c:v>
                </c:pt>
                <c:pt idx="7">
                  <c:v>1001.8</c:v>
                </c:pt>
                <c:pt idx="8">
                  <c:v>1001.8</c:v>
                </c:pt>
                <c:pt idx="9">
                  <c:v>1001.8</c:v>
                </c:pt>
                <c:pt idx="10">
                  <c:v>1001.8</c:v>
                </c:pt>
                <c:pt idx="11">
                  <c:v>1001.8</c:v>
                </c:pt>
                <c:pt idx="12">
                  <c:v>1001.8</c:v>
                </c:pt>
                <c:pt idx="13">
                  <c:v>1001.8</c:v>
                </c:pt>
                <c:pt idx="14">
                  <c:v>1001.8</c:v>
                </c:pt>
                <c:pt idx="15">
                  <c:v>1001.8</c:v>
                </c:pt>
                <c:pt idx="16">
                  <c:v>1001.8</c:v>
                </c:pt>
                <c:pt idx="17">
                  <c:v>1001.8</c:v>
                </c:pt>
                <c:pt idx="18">
                  <c:v>1001.8</c:v>
                </c:pt>
                <c:pt idx="19">
                  <c:v>1001.8</c:v>
                </c:pt>
                <c:pt idx="20">
                  <c:v>1001.8</c:v>
                </c:pt>
                <c:pt idx="21">
                  <c:v>1001.8</c:v>
                </c:pt>
                <c:pt idx="22">
                  <c:v>1001.8</c:v>
                </c:pt>
                <c:pt idx="23">
                  <c:v>1001.8</c:v>
                </c:pt>
                <c:pt idx="24">
                  <c:v>1001.8</c:v>
                </c:pt>
                <c:pt idx="25">
                  <c:v>1001.8</c:v>
                </c:pt>
                <c:pt idx="26">
                  <c:v>1001.8</c:v>
                </c:pt>
                <c:pt idx="27">
                  <c:v>1001.8</c:v>
                </c:pt>
                <c:pt idx="28">
                  <c:v>1001.8</c:v>
                </c:pt>
                <c:pt idx="29">
                  <c:v>1001.8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D-4AA3-A9A3-F615B256B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164992"/>
        <c:axId val="238170880"/>
      </c:lineChart>
      <c:catAx>
        <c:axId val="2381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170880"/>
        <c:crosses val="autoZero"/>
        <c:auto val="1"/>
        <c:lblAlgn val="ctr"/>
        <c:lblOffset val="100"/>
        <c:noMultiLvlLbl val="0"/>
      </c:catAx>
      <c:valAx>
        <c:axId val="238170880"/>
        <c:scaling>
          <c:orientation val="minMax"/>
          <c:max val="1004"/>
          <c:min val="100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16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Sheet2!$B$2:$B$31</c:f>
              <c:numCache>
                <c:formatCode>General</c:formatCode>
                <c:ptCount val="30"/>
                <c:pt idx="0">
                  <c:v>1012.4</c:v>
                </c:pt>
                <c:pt idx="1">
                  <c:v>1005.4</c:v>
                </c:pt>
                <c:pt idx="2">
                  <c:v>1002.4</c:v>
                </c:pt>
                <c:pt idx="3">
                  <c:v>1002.4</c:v>
                </c:pt>
                <c:pt idx="4">
                  <c:v>1002.4</c:v>
                </c:pt>
                <c:pt idx="5">
                  <c:v>1002.4</c:v>
                </c:pt>
                <c:pt idx="6">
                  <c:v>1002.2</c:v>
                </c:pt>
                <c:pt idx="7">
                  <c:v>1002.1</c:v>
                </c:pt>
                <c:pt idx="8">
                  <c:v>1002</c:v>
                </c:pt>
                <c:pt idx="9">
                  <c:v>1001.9</c:v>
                </c:pt>
                <c:pt idx="10">
                  <c:v>1001.8</c:v>
                </c:pt>
                <c:pt idx="11">
                  <c:v>1001.7</c:v>
                </c:pt>
                <c:pt idx="12">
                  <c:v>1001.7</c:v>
                </c:pt>
                <c:pt idx="13">
                  <c:v>1001.6</c:v>
                </c:pt>
                <c:pt idx="14">
                  <c:v>1001.6</c:v>
                </c:pt>
                <c:pt idx="15">
                  <c:v>1001.6</c:v>
                </c:pt>
                <c:pt idx="16">
                  <c:v>1001.6</c:v>
                </c:pt>
                <c:pt idx="17">
                  <c:v>1001.7</c:v>
                </c:pt>
                <c:pt idx="18">
                  <c:v>1001.7</c:v>
                </c:pt>
                <c:pt idx="19">
                  <c:v>1001.8</c:v>
                </c:pt>
                <c:pt idx="20">
                  <c:v>1001.9</c:v>
                </c:pt>
                <c:pt idx="21">
                  <c:v>1002</c:v>
                </c:pt>
                <c:pt idx="22">
                  <c:v>1002.1</c:v>
                </c:pt>
                <c:pt idx="23">
                  <c:v>1002.2</c:v>
                </c:pt>
                <c:pt idx="24">
                  <c:v>1002.4</c:v>
                </c:pt>
                <c:pt idx="25">
                  <c:v>1002.4</c:v>
                </c:pt>
                <c:pt idx="26">
                  <c:v>1002.4</c:v>
                </c:pt>
                <c:pt idx="27">
                  <c:v>1002.4</c:v>
                </c:pt>
                <c:pt idx="28">
                  <c:v>1007.4</c:v>
                </c:pt>
                <c:pt idx="29">
                  <c:v>1012.4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A-4A60-B61E-2FC4BF55B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195456"/>
        <c:axId val="238196992"/>
      </c:lineChart>
      <c:catAx>
        <c:axId val="238195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8196992"/>
        <c:crosses val="autoZero"/>
        <c:auto val="1"/>
        <c:lblAlgn val="ctr"/>
        <c:lblOffset val="100"/>
        <c:noMultiLvlLbl val="0"/>
      </c:catAx>
      <c:valAx>
        <c:axId val="238196992"/>
        <c:scaling>
          <c:orientation val="minMax"/>
          <c:max val="1004"/>
          <c:min val="100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19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T5F_!$B$2:$B$33</c:f>
              <c:numCache>
                <c:formatCode>General</c:formatCode>
                <c:ptCount val="32"/>
                <c:pt idx="0">
                  <c:v>1012.6</c:v>
                </c:pt>
                <c:pt idx="1">
                  <c:v>1007.6</c:v>
                </c:pt>
                <c:pt idx="2">
                  <c:v>1002.6</c:v>
                </c:pt>
                <c:pt idx="3">
                  <c:v>1002.5650000000001</c:v>
                </c:pt>
                <c:pt idx="4">
                  <c:v>1002.53</c:v>
                </c:pt>
                <c:pt idx="5">
                  <c:v>1002.5</c:v>
                </c:pt>
                <c:pt idx="6">
                  <c:v>1002.4</c:v>
                </c:pt>
                <c:pt idx="7">
                  <c:v>1002.2</c:v>
                </c:pt>
                <c:pt idx="8">
                  <c:v>1002.1</c:v>
                </c:pt>
                <c:pt idx="9">
                  <c:v>1002</c:v>
                </c:pt>
                <c:pt idx="10">
                  <c:v>1001.9</c:v>
                </c:pt>
                <c:pt idx="11">
                  <c:v>1001.8</c:v>
                </c:pt>
                <c:pt idx="12">
                  <c:v>1001.7</c:v>
                </c:pt>
                <c:pt idx="13">
                  <c:v>1001.7</c:v>
                </c:pt>
                <c:pt idx="14">
                  <c:v>1001.6</c:v>
                </c:pt>
                <c:pt idx="15">
                  <c:v>1001.6</c:v>
                </c:pt>
                <c:pt idx="16">
                  <c:v>1001.6</c:v>
                </c:pt>
                <c:pt idx="17">
                  <c:v>1001.7</c:v>
                </c:pt>
                <c:pt idx="18">
                  <c:v>1001.7</c:v>
                </c:pt>
                <c:pt idx="19">
                  <c:v>1001.8</c:v>
                </c:pt>
                <c:pt idx="20">
                  <c:v>1001.8</c:v>
                </c:pt>
                <c:pt idx="21">
                  <c:v>1001.9</c:v>
                </c:pt>
                <c:pt idx="22">
                  <c:v>1002.1</c:v>
                </c:pt>
                <c:pt idx="23">
                  <c:v>1002.2</c:v>
                </c:pt>
                <c:pt idx="24">
                  <c:v>1002.3</c:v>
                </c:pt>
                <c:pt idx="25">
                  <c:v>1002.5</c:v>
                </c:pt>
                <c:pt idx="26">
                  <c:v>1002.52</c:v>
                </c:pt>
                <c:pt idx="27">
                  <c:v>1002.54</c:v>
                </c:pt>
                <c:pt idx="28">
                  <c:v>1002.57</c:v>
                </c:pt>
                <c:pt idx="29">
                  <c:v>1002.6</c:v>
                </c:pt>
                <c:pt idx="30">
                  <c:v>1007.6</c:v>
                </c:pt>
                <c:pt idx="31">
                  <c:v>1012.6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5-4A67-A1F9-FFD85404BBF2}"/>
            </c:ext>
          </c:extLst>
        </c:ser>
        <c:ser>
          <c:idx val="1"/>
          <c:order val="1"/>
          <c:tx>
            <c:strRef>
              <c:f>T5F_!$M$2</c:f>
              <c:strCache>
                <c:ptCount val="1"/>
                <c:pt idx="0">
                  <c:v>BF</c:v>
                </c:pt>
              </c:strCache>
            </c:strRef>
          </c:tx>
          <c:marker>
            <c:symbol val="none"/>
          </c:marker>
          <c:val>
            <c:numRef>
              <c:f>T5F_!$M$3:$M$33</c:f>
              <c:numCache>
                <c:formatCode>General</c:formatCode>
                <c:ptCount val="31"/>
                <c:pt idx="0">
                  <c:v>1002.4</c:v>
                </c:pt>
                <c:pt idx="1">
                  <c:v>1002.4</c:v>
                </c:pt>
                <c:pt idx="2">
                  <c:v>1002.4</c:v>
                </c:pt>
                <c:pt idx="3">
                  <c:v>1002.4</c:v>
                </c:pt>
                <c:pt idx="4">
                  <c:v>1002.4</c:v>
                </c:pt>
                <c:pt idx="5">
                  <c:v>1002.4</c:v>
                </c:pt>
                <c:pt idx="6">
                  <c:v>1002.4</c:v>
                </c:pt>
                <c:pt idx="7">
                  <c:v>1002.4</c:v>
                </c:pt>
                <c:pt idx="8">
                  <c:v>1002.4</c:v>
                </c:pt>
                <c:pt idx="9">
                  <c:v>1002.4</c:v>
                </c:pt>
                <c:pt idx="10">
                  <c:v>1002.4</c:v>
                </c:pt>
                <c:pt idx="11">
                  <c:v>1002.4</c:v>
                </c:pt>
                <c:pt idx="12">
                  <c:v>1002.4</c:v>
                </c:pt>
                <c:pt idx="13">
                  <c:v>1002.4</c:v>
                </c:pt>
                <c:pt idx="14">
                  <c:v>1002.4</c:v>
                </c:pt>
                <c:pt idx="15">
                  <c:v>1002.4</c:v>
                </c:pt>
                <c:pt idx="16">
                  <c:v>1002.4</c:v>
                </c:pt>
                <c:pt idx="17">
                  <c:v>1002.4</c:v>
                </c:pt>
                <c:pt idx="18">
                  <c:v>1002.4</c:v>
                </c:pt>
                <c:pt idx="19">
                  <c:v>1002.4</c:v>
                </c:pt>
                <c:pt idx="20">
                  <c:v>1002.4</c:v>
                </c:pt>
                <c:pt idx="21">
                  <c:v>1002.4</c:v>
                </c:pt>
                <c:pt idx="22">
                  <c:v>1002.4</c:v>
                </c:pt>
                <c:pt idx="23">
                  <c:v>1002.4</c:v>
                </c:pt>
                <c:pt idx="24">
                  <c:v>1002.4</c:v>
                </c:pt>
                <c:pt idx="25">
                  <c:v>1002.4</c:v>
                </c:pt>
                <c:pt idx="26">
                  <c:v>1002.4</c:v>
                </c:pt>
                <c:pt idx="27">
                  <c:v>1002.4</c:v>
                </c:pt>
                <c:pt idx="28">
                  <c:v>1002.4</c:v>
                </c:pt>
                <c:pt idx="29">
                  <c:v>1002.4</c:v>
                </c:pt>
                <c:pt idx="30">
                  <c:v>1002.4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5-4A67-A1F9-FFD85404BBF2}"/>
            </c:ext>
          </c:extLst>
        </c:ser>
        <c:ser>
          <c:idx val="2"/>
          <c:order val="2"/>
          <c:tx>
            <c:strRef>
              <c:f>T5F_!$O$2</c:f>
              <c:strCache>
                <c:ptCount val="1"/>
                <c:pt idx="0">
                  <c:v>2 BF</c:v>
                </c:pt>
              </c:strCache>
            </c:strRef>
          </c:tx>
          <c:marker>
            <c:symbol val="none"/>
          </c:marker>
          <c:val>
            <c:numRef>
              <c:f>T5F_!$O$3:$O$33</c:f>
              <c:numCache>
                <c:formatCode>General</c:formatCode>
                <c:ptCount val="31"/>
                <c:pt idx="0">
                  <c:v>1003.1999999999999</c:v>
                </c:pt>
                <c:pt idx="1">
                  <c:v>1003.1999999999999</c:v>
                </c:pt>
                <c:pt idx="2">
                  <c:v>1003.1999999999999</c:v>
                </c:pt>
                <c:pt idx="3">
                  <c:v>1003.1999999999999</c:v>
                </c:pt>
                <c:pt idx="4">
                  <c:v>1003.1999999999999</c:v>
                </c:pt>
                <c:pt idx="5">
                  <c:v>1003.1999999999999</c:v>
                </c:pt>
                <c:pt idx="6">
                  <c:v>1003.1999999999999</c:v>
                </c:pt>
                <c:pt idx="7">
                  <c:v>1003.1999999999999</c:v>
                </c:pt>
                <c:pt idx="8">
                  <c:v>1003.1999999999999</c:v>
                </c:pt>
                <c:pt idx="9">
                  <c:v>1003.1999999999999</c:v>
                </c:pt>
                <c:pt idx="10">
                  <c:v>1003.1999999999999</c:v>
                </c:pt>
                <c:pt idx="11">
                  <c:v>1003.1999999999999</c:v>
                </c:pt>
                <c:pt idx="12">
                  <c:v>1003.1999999999999</c:v>
                </c:pt>
                <c:pt idx="13">
                  <c:v>1003.1999999999999</c:v>
                </c:pt>
                <c:pt idx="14">
                  <c:v>1003.1999999999999</c:v>
                </c:pt>
                <c:pt idx="15">
                  <c:v>1003.1999999999999</c:v>
                </c:pt>
                <c:pt idx="16">
                  <c:v>1003.1999999999999</c:v>
                </c:pt>
                <c:pt idx="17">
                  <c:v>1003.1999999999999</c:v>
                </c:pt>
                <c:pt idx="18">
                  <c:v>1003.1999999999999</c:v>
                </c:pt>
                <c:pt idx="19">
                  <c:v>1003.1999999999999</c:v>
                </c:pt>
                <c:pt idx="20">
                  <c:v>1003.1999999999999</c:v>
                </c:pt>
                <c:pt idx="21">
                  <c:v>1003.1999999999999</c:v>
                </c:pt>
                <c:pt idx="22">
                  <c:v>1003.1999999999999</c:v>
                </c:pt>
                <c:pt idx="23">
                  <c:v>1003.1999999999999</c:v>
                </c:pt>
                <c:pt idx="24">
                  <c:v>1003.1999999999999</c:v>
                </c:pt>
                <c:pt idx="25">
                  <c:v>1003.1999999999999</c:v>
                </c:pt>
                <c:pt idx="26">
                  <c:v>1003.1999999999999</c:v>
                </c:pt>
                <c:pt idx="27">
                  <c:v>1003.1999999999999</c:v>
                </c:pt>
                <c:pt idx="28">
                  <c:v>1003.1999999999999</c:v>
                </c:pt>
                <c:pt idx="29">
                  <c:v>1003.1999999999999</c:v>
                </c:pt>
                <c:pt idx="30">
                  <c:v>1003.1999999999999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65-4A67-A1F9-FFD85404BBF2}"/>
            </c:ext>
          </c:extLst>
        </c:ser>
        <c:ser>
          <c:idx val="3"/>
          <c:order val="3"/>
          <c:tx>
            <c:strRef>
              <c:f>T5F_!$Q$2</c:f>
              <c:strCache>
                <c:ptCount val="1"/>
                <c:pt idx="0">
                  <c:v>0.2 BF</c:v>
                </c:pt>
              </c:strCache>
            </c:strRef>
          </c:tx>
          <c:marker>
            <c:symbol val="none"/>
          </c:marker>
          <c:val>
            <c:numRef>
              <c:f>T5F_!$Q$3:$Q$33</c:f>
              <c:numCache>
                <c:formatCode>0.0</c:formatCode>
                <c:ptCount val="31"/>
                <c:pt idx="0">
                  <c:v>1001.76</c:v>
                </c:pt>
                <c:pt idx="1">
                  <c:v>1001.76</c:v>
                </c:pt>
                <c:pt idx="2">
                  <c:v>1001.76</c:v>
                </c:pt>
                <c:pt idx="3">
                  <c:v>1001.76</c:v>
                </c:pt>
                <c:pt idx="4">
                  <c:v>1001.76</c:v>
                </c:pt>
                <c:pt idx="5">
                  <c:v>1001.76</c:v>
                </c:pt>
                <c:pt idx="6">
                  <c:v>1001.76</c:v>
                </c:pt>
                <c:pt idx="7">
                  <c:v>1001.76</c:v>
                </c:pt>
                <c:pt idx="8">
                  <c:v>1001.76</c:v>
                </c:pt>
                <c:pt idx="9">
                  <c:v>1001.76</c:v>
                </c:pt>
                <c:pt idx="10">
                  <c:v>1001.76</c:v>
                </c:pt>
                <c:pt idx="11">
                  <c:v>1001.76</c:v>
                </c:pt>
                <c:pt idx="12">
                  <c:v>1001.76</c:v>
                </c:pt>
                <c:pt idx="13">
                  <c:v>1001.76</c:v>
                </c:pt>
                <c:pt idx="14">
                  <c:v>1001.76</c:v>
                </c:pt>
                <c:pt idx="15">
                  <c:v>1001.76</c:v>
                </c:pt>
                <c:pt idx="16">
                  <c:v>1001.76</c:v>
                </c:pt>
                <c:pt idx="17">
                  <c:v>1001.76</c:v>
                </c:pt>
                <c:pt idx="18">
                  <c:v>1001.76</c:v>
                </c:pt>
                <c:pt idx="19">
                  <c:v>1001.76</c:v>
                </c:pt>
                <c:pt idx="20">
                  <c:v>1001.76</c:v>
                </c:pt>
                <c:pt idx="21">
                  <c:v>1001.76</c:v>
                </c:pt>
                <c:pt idx="22">
                  <c:v>1001.76</c:v>
                </c:pt>
                <c:pt idx="23">
                  <c:v>1001.76</c:v>
                </c:pt>
                <c:pt idx="24">
                  <c:v>1001.76</c:v>
                </c:pt>
                <c:pt idx="25">
                  <c:v>1001.76</c:v>
                </c:pt>
                <c:pt idx="26">
                  <c:v>1001.76</c:v>
                </c:pt>
                <c:pt idx="27">
                  <c:v>1001.76</c:v>
                </c:pt>
                <c:pt idx="28">
                  <c:v>1001.76</c:v>
                </c:pt>
                <c:pt idx="29">
                  <c:v>1001.76</c:v>
                </c:pt>
                <c:pt idx="30">
                  <c:v>1001.76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65-4A67-A1F9-FFD85404B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232896"/>
        <c:axId val="237234432"/>
      </c:lineChart>
      <c:catAx>
        <c:axId val="23723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37234432"/>
        <c:crosses val="autoZero"/>
        <c:auto val="1"/>
        <c:lblAlgn val="ctr"/>
        <c:lblOffset val="100"/>
        <c:noMultiLvlLbl val="0"/>
      </c:catAx>
      <c:valAx>
        <c:axId val="237234432"/>
        <c:scaling>
          <c:orientation val="minMax"/>
          <c:max val="1005"/>
          <c:min val="1001"/>
        </c:scaling>
        <c:delete val="0"/>
        <c:axPos val="l"/>
        <c:numFmt formatCode="General" sourceLinked="1"/>
        <c:majorTickMark val="out"/>
        <c:minorTickMark val="none"/>
        <c:tickLblPos val="nextTo"/>
        <c:crossAx val="237232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'1102'!$B$2:$B$43</c:f>
              <c:numCache>
                <c:formatCode>General</c:formatCode>
                <c:ptCount val="42"/>
                <c:pt idx="0">
                  <c:v>1012.2</c:v>
                </c:pt>
                <c:pt idx="1">
                  <c:v>1007.2</c:v>
                </c:pt>
                <c:pt idx="2">
                  <c:v>1002.2</c:v>
                </c:pt>
                <c:pt idx="3">
                  <c:v>1002.1</c:v>
                </c:pt>
                <c:pt idx="4">
                  <c:v>1002.1</c:v>
                </c:pt>
                <c:pt idx="5">
                  <c:v>1002.1</c:v>
                </c:pt>
                <c:pt idx="6">
                  <c:v>1002.1</c:v>
                </c:pt>
                <c:pt idx="7">
                  <c:v>1002.1</c:v>
                </c:pt>
                <c:pt idx="8">
                  <c:v>1002.1</c:v>
                </c:pt>
                <c:pt idx="9">
                  <c:v>1002.1</c:v>
                </c:pt>
                <c:pt idx="10">
                  <c:v>1002.1</c:v>
                </c:pt>
                <c:pt idx="11">
                  <c:v>1002.1</c:v>
                </c:pt>
                <c:pt idx="12">
                  <c:v>1001.9</c:v>
                </c:pt>
                <c:pt idx="13">
                  <c:v>1001.6</c:v>
                </c:pt>
                <c:pt idx="14">
                  <c:v>1001.4</c:v>
                </c:pt>
                <c:pt idx="15">
                  <c:v>1001.2</c:v>
                </c:pt>
                <c:pt idx="16">
                  <c:v>1001</c:v>
                </c:pt>
                <c:pt idx="17">
                  <c:v>1000.8</c:v>
                </c:pt>
                <c:pt idx="18">
                  <c:v>1000.7</c:v>
                </c:pt>
                <c:pt idx="19">
                  <c:v>1000.6</c:v>
                </c:pt>
                <c:pt idx="20">
                  <c:v>1000.6</c:v>
                </c:pt>
                <c:pt idx="21">
                  <c:v>1000.6</c:v>
                </c:pt>
                <c:pt idx="22">
                  <c:v>1000.7</c:v>
                </c:pt>
                <c:pt idx="23">
                  <c:v>1000.7</c:v>
                </c:pt>
                <c:pt idx="24">
                  <c:v>1000.8</c:v>
                </c:pt>
                <c:pt idx="25">
                  <c:v>1001</c:v>
                </c:pt>
                <c:pt idx="26">
                  <c:v>1001.2</c:v>
                </c:pt>
                <c:pt idx="27">
                  <c:v>1001.4</c:v>
                </c:pt>
                <c:pt idx="28">
                  <c:v>1001.6</c:v>
                </c:pt>
                <c:pt idx="29">
                  <c:v>1001.9</c:v>
                </c:pt>
                <c:pt idx="30">
                  <c:v>1002.2</c:v>
                </c:pt>
                <c:pt idx="31">
                  <c:v>1002.2</c:v>
                </c:pt>
                <c:pt idx="32">
                  <c:v>1002.2</c:v>
                </c:pt>
                <c:pt idx="33">
                  <c:v>1002.2</c:v>
                </c:pt>
                <c:pt idx="34">
                  <c:v>1002.2</c:v>
                </c:pt>
                <c:pt idx="35">
                  <c:v>1002.2</c:v>
                </c:pt>
                <c:pt idx="36">
                  <c:v>1002.2</c:v>
                </c:pt>
                <c:pt idx="37">
                  <c:v>1002.2</c:v>
                </c:pt>
                <c:pt idx="38">
                  <c:v>1002.2</c:v>
                </c:pt>
                <c:pt idx="39">
                  <c:v>1002.2</c:v>
                </c:pt>
                <c:pt idx="40">
                  <c:v>1007.2</c:v>
                </c:pt>
                <c:pt idx="41">
                  <c:v>1012.2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8-4455-8CB3-07BEAC28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787200"/>
        <c:axId val="238793088"/>
      </c:lineChart>
      <c:catAx>
        <c:axId val="238787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8793088"/>
        <c:crosses val="autoZero"/>
        <c:auto val="1"/>
        <c:lblAlgn val="ctr"/>
        <c:lblOffset val="100"/>
        <c:noMultiLvlLbl val="0"/>
      </c:catAx>
      <c:valAx>
        <c:axId val="238793088"/>
        <c:scaling>
          <c:orientation val="minMax"/>
          <c:max val="1005"/>
          <c:min val="100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78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'T6'!$B$2:$B$23</c:f>
              <c:numCache>
                <c:formatCode>General</c:formatCode>
                <c:ptCount val="22"/>
                <c:pt idx="0">
                  <c:v>1011.9</c:v>
                </c:pt>
                <c:pt idx="1">
                  <c:v>1006.6</c:v>
                </c:pt>
                <c:pt idx="2">
                  <c:v>1001.9</c:v>
                </c:pt>
                <c:pt idx="3">
                  <c:v>1001.865</c:v>
                </c:pt>
                <c:pt idx="4">
                  <c:v>1001.83</c:v>
                </c:pt>
                <c:pt idx="5">
                  <c:v>1001.8</c:v>
                </c:pt>
                <c:pt idx="6">
                  <c:v>1001.5</c:v>
                </c:pt>
                <c:pt idx="7">
                  <c:v>1001.3</c:v>
                </c:pt>
                <c:pt idx="8">
                  <c:v>1001.1</c:v>
                </c:pt>
                <c:pt idx="9">
                  <c:v>1001</c:v>
                </c:pt>
                <c:pt idx="10">
                  <c:v>1000.9</c:v>
                </c:pt>
                <c:pt idx="11">
                  <c:v>1001</c:v>
                </c:pt>
                <c:pt idx="12">
                  <c:v>1001.1</c:v>
                </c:pt>
                <c:pt idx="13">
                  <c:v>1001.3</c:v>
                </c:pt>
                <c:pt idx="14">
                  <c:v>1001.5</c:v>
                </c:pt>
                <c:pt idx="15">
                  <c:v>1001.8</c:v>
                </c:pt>
                <c:pt idx="16">
                  <c:v>1001.82</c:v>
                </c:pt>
                <c:pt idx="17">
                  <c:v>1001.85</c:v>
                </c:pt>
                <c:pt idx="18">
                  <c:v>1001.875</c:v>
                </c:pt>
                <c:pt idx="19">
                  <c:v>1001.9</c:v>
                </c:pt>
                <c:pt idx="20">
                  <c:v>1006.9</c:v>
                </c:pt>
                <c:pt idx="21">
                  <c:v>1011.9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4-4081-9571-F20BAD0D8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850432"/>
        <c:axId val="238851968"/>
      </c:lineChart>
      <c:catAx>
        <c:axId val="238850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851968"/>
        <c:crosses val="autoZero"/>
        <c:auto val="1"/>
        <c:lblAlgn val="ctr"/>
        <c:lblOffset val="100"/>
        <c:noMultiLvlLbl val="0"/>
      </c:catAx>
      <c:valAx>
        <c:axId val="23885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850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136752</xdr:colOff>
      <xdr:row>0</xdr:row>
      <xdr:rowOff>0</xdr:rowOff>
    </xdr:from>
    <xdr:to>
      <xdr:col>17</xdr:col>
      <xdr:colOff>477612</xdr:colOff>
      <xdr:row>10</xdr:row>
      <xdr:rowOff>128588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578643</xdr:colOff>
      <xdr:row>2</xdr:row>
      <xdr:rowOff>126207</xdr:rowOff>
    </xdr:from>
    <xdr:to>
      <xdr:col>19</xdr:col>
      <xdr:colOff>359568</xdr:colOff>
      <xdr:row>17</xdr:row>
      <xdr:rowOff>11907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239826</xdr:colOff>
      <xdr:row>1</xdr:row>
      <xdr:rowOff>81644</xdr:rowOff>
    </xdr:from>
    <xdr:to>
      <xdr:col>19</xdr:col>
      <xdr:colOff>294593</xdr:colOff>
      <xdr:row>11</xdr:row>
      <xdr:rowOff>188800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180294</xdr:rowOff>
    </xdr:from>
    <xdr:to>
      <xdr:col>16</xdr:col>
      <xdr:colOff>167028</xdr:colOff>
      <xdr:row>14</xdr:row>
      <xdr:rowOff>108857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462644</xdr:colOff>
      <xdr:row>0</xdr:row>
      <xdr:rowOff>131990</xdr:rowOff>
    </xdr:from>
    <xdr:to>
      <xdr:col>20</xdr:col>
      <xdr:colOff>476250</xdr:colOff>
      <xdr:row>11</xdr:row>
      <xdr:rowOff>176892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13607</xdr:colOff>
      <xdr:row>4</xdr:row>
      <xdr:rowOff>68036</xdr:rowOff>
    </xdr:from>
    <xdr:to>
      <xdr:col>18</xdr:col>
      <xdr:colOff>272142</xdr:colOff>
      <xdr:row>15</xdr:row>
      <xdr:rowOff>153761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217714</xdr:colOff>
      <xdr:row>2</xdr:row>
      <xdr:rowOff>81643</xdr:rowOff>
    </xdr:from>
    <xdr:to>
      <xdr:col>19</xdr:col>
      <xdr:colOff>122464</xdr:colOff>
      <xdr:row>13</xdr:row>
      <xdr:rowOff>126545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176893</xdr:colOff>
      <xdr:row>1</xdr:row>
      <xdr:rowOff>95251</xdr:rowOff>
    </xdr:from>
    <xdr:to>
      <xdr:col>19</xdr:col>
      <xdr:colOff>47624</xdr:colOff>
      <xdr:row>12</xdr:row>
      <xdr:rowOff>140153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535782</xdr:colOff>
      <xdr:row>13</xdr:row>
      <xdr:rowOff>90486</xdr:rowOff>
    </xdr:from>
    <xdr:to>
      <xdr:col>25</xdr:col>
      <xdr:colOff>130969</xdr:colOff>
      <xdr:row>28</xdr:row>
      <xdr:rowOff>154781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595312</xdr:colOff>
      <xdr:row>0</xdr:row>
      <xdr:rowOff>23813</xdr:rowOff>
    </xdr:from>
    <xdr:to>
      <xdr:col>32</xdr:col>
      <xdr:colOff>208539</xdr:colOff>
      <xdr:row>10</xdr:row>
      <xdr:rowOff>83344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0" y="23813"/>
          <a:ext cx="3256539" cy="1964531"/>
        </a:xfrm>
        <a:prstGeom prst="rect">
          <a:avLst/>
        </a:prstGeom>
      </xdr:spPr>
    </xdr:pic>
    <xdr:clientData/>
  </xdr:twoCellAnchor>
  <xdr:twoCellAnchor>
    <xdr:from>
      <xdr:col>17</xdr:col>
      <xdr:colOff>238125</xdr:colOff>
      <xdr:row>13</xdr:row>
      <xdr:rowOff>176212</xdr:rowOff>
    </xdr:from>
    <xdr:to>
      <xdr:col>25</xdr:col>
      <xdr:colOff>238125</xdr:colOff>
      <xdr:row>37</xdr:row>
      <xdr:rowOff>107156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511967</xdr:colOff>
      <xdr:row>12</xdr:row>
      <xdr:rowOff>173830</xdr:rowOff>
    </xdr:from>
    <xdr:to>
      <xdr:col>25</xdr:col>
      <xdr:colOff>226218</xdr:colOff>
      <xdr:row>30</xdr:row>
      <xdr:rowOff>83343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296333</xdr:colOff>
      <xdr:row>14</xdr:row>
      <xdr:rowOff>94192</xdr:rowOff>
    </xdr:from>
    <xdr:to>
      <xdr:col>23</xdr:col>
      <xdr:colOff>285750</xdr:colOff>
      <xdr:row>28</xdr:row>
      <xdr:rowOff>170392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19</xdr:row>
      <xdr:rowOff>189819</xdr:rowOff>
    </xdr:from>
    <xdr:to>
      <xdr:col>29</xdr:col>
      <xdr:colOff>488497</xdr:colOff>
      <xdr:row>34</xdr:row>
      <xdr:rowOff>75519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350045</xdr:colOff>
      <xdr:row>15</xdr:row>
      <xdr:rowOff>2381</xdr:rowOff>
    </xdr:from>
    <xdr:to>
      <xdr:col>25</xdr:col>
      <xdr:colOff>250032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12</xdr:row>
      <xdr:rowOff>186417</xdr:rowOff>
    </xdr:from>
    <xdr:to>
      <xdr:col>26</xdr:col>
      <xdr:colOff>204108</xdr:colOff>
      <xdr:row>27</xdr:row>
      <xdr:rowOff>72117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295954</xdr:colOff>
      <xdr:row>12</xdr:row>
      <xdr:rowOff>178762</xdr:rowOff>
    </xdr:from>
    <xdr:to>
      <xdr:col>26</xdr:col>
      <xdr:colOff>10205</xdr:colOff>
      <xdr:row>27</xdr:row>
      <xdr:rowOff>64462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281214</xdr:colOff>
      <xdr:row>12</xdr:row>
      <xdr:rowOff>165250</xdr:rowOff>
    </xdr:from>
    <xdr:to>
      <xdr:col>25</xdr:col>
      <xdr:colOff>554868</xdr:colOff>
      <xdr:row>27</xdr:row>
      <xdr:rowOff>50950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2"/>
  <sheetViews>
    <sheetView zoomScale="80" zoomScaleNormal="80" workbookViewId="0">
      <selection activeCell="N24" sqref="N24"/>
    </sheetView>
  </sheetViews>
  <sheetFormatPr defaultRowHeight="14.4" x14ac:dyDescent="0.3"/>
  <cols>
    <col min="1" max="1" width="10.88671875" customWidth="1"/>
  </cols>
  <sheetData>
    <row r="1" spans="1:11" x14ac:dyDescent="0.3">
      <c r="A1" s="4" t="s">
        <v>0</v>
      </c>
      <c r="B1" s="4" t="s">
        <v>1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2.1</v>
      </c>
      <c r="B2" s="1">
        <v>1008</v>
      </c>
      <c r="C2" s="2">
        <f>SQRT((A3-A2)^2+(B3-B2)^2)</f>
        <v>5</v>
      </c>
    </row>
    <row r="3" spans="1:11" x14ac:dyDescent="0.3">
      <c r="A3" s="1">
        <v>7.1</v>
      </c>
      <c r="B3" s="1">
        <v>1008</v>
      </c>
      <c r="C3" s="2">
        <f>SQRT((A4-A3)^2+(B4-B3)^2)</f>
        <v>1.4142135623730951</v>
      </c>
      <c r="D3">
        <f>(D$35-$B3)*($A3-$A2)</f>
        <v>-5</v>
      </c>
      <c r="E3">
        <f t="shared" ref="E3:K18" si="0">(E$35-$B3)*($A3-$A2)</f>
        <v>-13.400000000000318</v>
      </c>
      <c r="F3">
        <f t="shared" si="0"/>
        <v>-11.299999999999955</v>
      </c>
      <c r="G3">
        <f t="shared" si="0"/>
        <v>-9.2000000000001592</v>
      </c>
      <c r="H3">
        <f t="shared" si="0"/>
        <v>-7.0999999999997954</v>
      </c>
      <c r="I3">
        <f t="shared" si="0"/>
        <v>-2.9000000000002046</v>
      </c>
      <c r="J3">
        <f t="shared" si="0"/>
        <v>0.24999999999977263</v>
      </c>
      <c r="K3">
        <f t="shared" si="0"/>
        <v>5.5000000000001137</v>
      </c>
    </row>
    <row r="4" spans="1:11" x14ac:dyDescent="0.3">
      <c r="A4" s="1">
        <v>8.1</v>
      </c>
      <c r="B4" s="1">
        <v>1007</v>
      </c>
      <c r="C4" s="2">
        <f>SQRT((A5-A4)^2+(B5-B4)^2)</f>
        <v>1</v>
      </c>
      <c r="D4">
        <f t="shared" ref="D4:D30" si="1">(D$35-$B4)*($A4-$A3)</f>
        <v>0</v>
      </c>
      <c r="E4">
        <f t="shared" si="0"/>
        <v>-1.6800000000000637</v>
      </c>
      <c r="F4">
        <f t="shared" si="0"/>
        <v>-1.2599999999999909</v>
      </c>
      <c r="G4">
        <f t="shared" si="0"/>
        <v>-0.84000000000003183</v>
      </c>
      <c r="H4">
        <f t="shared" si="0"/>
        <v>-0.41999999999995907</v>
      </c>
      <c r="I4">
        <f t="shared" si="0"/>
        <v>0.41999999999995907</v>
      </c>
      <c r="J4">
        <f t="shared" si="0"/>
        <v>1.0499999999999545</v>
      </c>
      <c r="K4">
        <f t="shared" si="0"/>
        <v>2.1000000000000227</v>
      </c>
    </row>
    <row r="5" spans="1:11" x14ac:dyDescent="0.3">
      <c r="A5" s="1">
        <v>9.1</v>
      </c>
      <c r="B5" s="1">
        <v>1007</v>
      </c>
      <c r="C5" s="2">
        <f t="shared" ref="C5:C26" si="2">SQRT((A6-A5)^2+(B6-B5)^2)</f>
        <v>0.72801098892806537</v>
      </c>
      <c r="D5">
        <f t="shared" si="1"/>
        <v>0</v>
      </c>
      <c r="E5">
        <f t="shared" si="0"/>
        <v>-1.6800000000000637</v>
      </c>
      <c r="F5">
        <f t="shared" si="0"/>
        <v>-1.2599999999999909</v>
      </c>
      <c r="G5">
        <f t="shared" si="0"/>
        <v>-0.84000000000003183</v>
      </c>
      <c r="H5">
        <f t="shared" si="0"/>
        <v>-0.41999999999995907</v>
      </c>
      <c r="I5">
        <f t="shared" si="0"/>
        <v>0.41999999999995907</v>
      </c>
      <c r="J5">
        <f t="shared" si="0"/>
        <v>1.0499999999999545</v>
      </c>
      <c r="K5">
        <f t="shared" si="0"/>
        <v>2.1000000000000227</v>
      </c>
    </row>
    <row r="6" spans="1:11" x14ac:dyDescent="0.3">
      <c r="A6" s="1">
        <v>9.8000000000000007</v>
      </c>
      <c r="B6" s="1">
        <v>1006.8</v>
      </c>
      <c r="C6" s="2">
        <f t="shared" si="2"/>
        <v>0.8246211251235146</v>
      </c>
      <c r="D6">
        <f t="shared" si="1"/>
        <v>0.14000000000003204</v>
      </c>
      <c r="E6">
        <f t="shared" si="0"/>
        <v>-1.0360000000000142</v>
      </c>
      <c r="F6">
        <f t="shared" si="0"/>
        <v>-0.74199999999996291</v>
      </c>
      <c r="G6">
        <f t="shared" si="0"/>
        <v>-0.44799999999999113</v>
      </c>
      <c r="H6">
        <f t="shared" si="0"/>
        <v>-0.15399999999993974</v>
      </c>
      <c r="I6">
        <f t="shared" si="0"/>
        <v>0.43400000000000383</v>
      </c>
      <c r="J6">
        <f t="shared" si="0"/>
        <v>0.87500000000000133</v>
      </c>
      <c r="K6">
        <f t="shared" si="0"/>
        <v>1.6100000000000503</v>
      </c>
    </row>
    <row r="7" spans="1:11" x14ac:dyDescent="0.3">
      <c r="A7" s="1">
        <v>10.6</v>
      </c>
      <c r="B7" s="1">
        <v>1006.6</v>
      </c>
      <c r="C7" s="2">
        <f t="shared" si="2"/>
        <v>1.5297058540778488</v>
      </c>
      <c r="D7">
        <f t="shared" si="1"/>
        <v>0.31999999999998141</v>
      </c>
      <c r="E7">
        <f t="shared" si="0"/>
        <v>-1.0240000000000677</v>
      </c>
      <c r="F7">
        <f t="shared" si="0"/>
        <v>-0.68800000000001005</v>
      </c>
      <c r="G7">
        <f t="shared" si="0"/>
        <v>-0.35200000000004317</v>
      </c>
      <c r="H7">
        <f t="shared" si="0"/>
        <v>-1.5999999999985425E-2</v>
      </c>
      <c r="I7">
        <f t="shared" si="0"/>
        <v>0.65599999999994818</v>
      </c>
      <c r="J7">
        <f t="shared" si="0"/>
        <v>1.159999999999944</v>
      </c>
      <c r="K7">
        <f t="shared" si="0"/>
        <v>1.9999999999999973</v>
      </c>
    </row>
    <row r="8" spans="1:11" x14ac:dyDescent="0.3">
      <c r="A8" s="1">
        <v>12.1</v>
      </c>
      <c r="B8" s="1">
        <v>1006.3</v>
      </c>
      <c r="C8" s="2">
        <f t="shared" si="2"/>
        <v>2.2561028345356964</v>
      </c>
      <c r="D8">
        <f t="shared" si="1"/>
        <v>1.0500000000000682</v>
      </c>
      <c r="E8">
        <f t="shared" si="0"/>
        <v>-1.4700000000000273</v>
      </c>
      <c r="F8">
        <f t="shared" si="0"/>
        <v>-0.83999999999991815</v>
      </c>
      <c r="G8">
        <f t="shared" si="0"/>
        <v>-0.20999999999997954</v>
      </c>
      <c r="H8">
        <f t="shared" si="0"/>
        <v>0.4200000000001296</v>
      </c>
      <c r="I8">
        <f t="shared" si="0"/>
        <v>1.6800000000000068</v>
      </c>
      <c r="J8">
        <f t="shared" si="0"/>
        <v>2.625</v>
      </c>
      <c r="K8">
        <f t="shared" si="0"/>
        <v>4.2000000000001023</v>
      </c>
    </row>
    <row r="9" spans="1:11" x14ac:dyDescent="0.3">
      <c r="A9" s="1">
        <v>14.3</v>
      </c>
      <c r="B9" s="1">
        <v>1005.8</v>
      </c>
      <c r="C9" s="2">
        <f t="shared" si="2"/>
        <v>2.3194827009486354</v>
      </c>
      <c r="D9">
        <f t="shared" si="1"/>
        <v>2.6400000000001014</v>
      </c>
      <c r="E9">
        <f t="shared" si="0"/>
        <v>-1.0560000000000405</v>
      </c>
      <c r="F9">
        <f t="shared" si="0"/>
        <v>-0.13199999999988002</v>
      </c>
      <c r="G9">
        <f t="shared" si="0"/>
        <v>0.79200000000003035</v>
      </c>
      <c r="H9">
        <f t="shared" si="0"/>
        <v>1.7160000000001909</v>
      </c>
      <c r="I9">
        <f t="shared" si="0"/>
        <v>3.5640000000000116</v>
      </c>
      <c r="J9">
        <f t="shared" si="0"/>
        <v>4.9500000000000028</v>
      </c>
      <c r="K9">
        <f t="shared" si="0"/>
        <v>7.2600000000001534</v>
      </c>
    </row>
    <row r="10" spans="1:11" x14ac:dyDescent="0.3">
      <c r="A10" s="1">
        <v>16.600000000000001</v>
      </c>
      <c r="B10" s="1">
        <v>1005.5</v>
      </c>
      <c r="C10" s="2">
        <f t="shared" si="2"/>
        <v>1.5132745950421616</v>
      </c>
      <c r="D10">
        <f t="shared" si="1"/>
        <v>3.4500000000000011</v>
      </c>
      <c r="E10">
        <f t="shared" si="0"/>
        <v>-0.41400000000014658</v>
      </c>
      <c r="F10">
        <f t="shared" si="0"/>
        <v>0.55200000000002114</v>
      </c>
      <c r="G10">
        <f t="shared" si="0"/>
        <v>1.5179999999999272</v>
      </c>
      <c r="H10">
        <f t="shared" si="0"/>
        <v>2.484000000000095</v>
      </c>
      <c r="I10">
        <f t="shared" si="0"/>
        <v>4.4159999999999071</v>
      </c>
      <c r="J10">
        <f t="shared" si="0"/>
        <v>5.8649999999998972</v>
      </c>
      <c r="K10">
        <f t="shared" si="0"/>
        <v>8.2800000000000544</v>
      </c>
    </row>
    <row r="11" spans="1:11" x14ac:dyDescent="0.3">
      <c r="A11" s="1">
        <v>18.100000000000001</v>
      </c>
      <c r="B11" s="1">
        <v>1005.3</v>
      </c>
      <c r="C11" s="2">
        <f t="shared" si="2"/>
        <v>1.5132745950421465</v>
      </c>
      <c r="D11">
        <f t="shared" si="1"/>
        <v>2.5500000000000682</v>
      </c>
      <c r="E11">
        <f t="shared" si="0"/>
        <v>2.9999999999972715E-2</v>
      </c>
      <c r="F11">
        <f t="shared" si="0"/>
        <v>0.66000000000008185</v>
      </c>
      <c r="G11">
        <f t="shared" si="0"/>
        <v>1.2900000000000205</v>
      </c>
      <c r="H11">
        <f t="shared" si="0"/>
        <v>1.9200000000001296</v>
      </c>
      <c r="I11">
        <f t="shared" si="0"/>
        <v>3.1800000000000068</v>
      </c>
      <c r="J11">
        <f t="shared" si="0"/>
        <v>4.125</v>
      </c>
      <c r="K11">
        <f t="shared" si="0"/>
        <v>5.7000000000001023</v>
      </c>
    </row>
    <row r="12" spans="1:11" x14ac:dyDescent="0.3">
      <c r="A12" s="1">
        <v>19.600000000000001</v>
      </c>
      <c r="B12" s="1">
        <v>1005.1</v>
      </c>
      <c r="C12" s="2">
        <f t="shared" si="2"/>
        <v>1.5033296378372925</v>
      </c>
      <c r="D12">
        <f t="shared" si="1"/>
        <v>2.8499999999999659</v>
      </c>
      <c r="E12">
        <f t="shared" si="0"/>
        <v>0.3299999999998704</v>
      </c>
      <c r="F12">
        <f t="shared" si="0"/>
        <v>0.95999999999997954</v>
      </c>
      <c r="G12">
        <f t="shared" si="0"/>
        <v>1.5899999999999181</v>
      </c>
      <c r="H12">
        <f t="shared" si="0"/>
        <v>2.2200000000000273</v>
      </c>
      <c r="I12">
        <f t="shared" si="0"/>
        <v>3.4799999999999045</v>
      </c>
      <c r="J12">
        <f t="shared" si="0"/>
        <v>4.4249999999998977</v>
      </c>
      <c r="K12">
        <f t="shared" si="0"/>
        <v>6</v>
      </c>
    </row>
    <row r="13" spans="1:11" x14ac:dyDescent="0.3">
      <c r="A13" s="1">
        <v>21.1</v>
      </c>
      <c r="B13" s="1">
        <v>1005</v>
      </c>
      <c r="C13" s="2">
        <f t="shared" si="2"/>
        <v>1.5</v>
      </c>
      <c r="D13">
        <f t="shared" si="1"/>
        <v>3</v>
      </c>
      <c r="E13">
        <f t="shared" si="0"/>
        <v>0.4799999999999045</v>
      </c>
      <c r="F13">
        <f t="shared" si="0"/>
        <v>1.1100000000000136</v>
      </c>
      <c r="G13">
        <f t="shared" si="0"/>
        <v>1.7399999999999523</v>
      </c>
      <c r="H13">
        <f t="shared" si="0"/>
        <v>2.3700000000000614</v>
      </c>
      <c r="I13">
        <f t="shared" si="0"/>
        <v>3.6299999999999386</v>
      </c>
      <c r="J13">
        <f t="shared" si="0"/>
        <v>4.5749999999999318</v>
      </c>
      <c r="K13">
        <f t="shared" si="0"/>
        <v>6.1500000000000341</v>
      </c>
    </row>
    <row r="14" spans="1:11" x14ac:dyDescent="0.3">
      <c r="A14" s="1">
        <v>22.6</v>
      </c>
      <c r="B14" s="1">
        <v>1005</v>
      </c>
      <c r="C14" s="2">
        <f t="shared" si="2"/>
        <v>1.5033296378372925</v>
      </c>
      <c r="D14">
        <f t="shared" si="1"/>
        <v>3</v>
      </c>
      <c r="E14">
        <f t="shared" si="0"/>
        <v>0.4799999999999045</v>
      </c>
      <c r="F14">
        <f t="shared" si="0"/>
        <v>1.1100000000000136</v>
      </c>
      <c r="G14">
        <f t="shared" si="0"/>
        <v>1.7399999999999523</v>
      </c>
      <c r="H14">
        <f t="shared" si="0"/>
        <v>2.3700000000000614</v>
      </c>
      <c r="I14">
        <f t="shared" si="0"/>
        <v>3.6299999999999386</v>
      </c>
      <c r="J14">
        <f t="shared" si="0"/>
        <v>4.5749999999999318</v>
      </c>
      <c r="K14">
        <f t="shared" si="0"/>
        <v>6.1500000000000341</v>
      </c>
    </row>
    <row r="15" spans="1:11" x14ac:dyDescent="0.3">
      <c r="A15" s="1">
        <v>24.1</v>
      </c>
      <c r="B15" s="1">
        <v>1004.9</v>
      </c>
      <c r="C15" s="2">
        <f t="shared" si="2"/>
        <v>1.5033296378372925</v>
      </c>
      <c r="D15">
        <f t="shared" si="1"/>
        <v>3.1500000000000341</v>
      </c>
      <c r="E15">
        <f t="shared" si="0"/>
        <v>0.62999999999993861</v>
      </c>
      <c r="F15">
        <f t="shared" si="0"/>
        <v>1.2600000000000477</v>
      </c>
      <c r="G15">
        <f t="shared" si="0"/>
        <v>1.8899999999999864</v>
      </c>
      <c r="H15">
        <f t="shared" si="0"/>
        <v>2.5200000000000955</v>
      </c>
      <c r="I15">
        <f t="shared" si="0"/>
        <v>3.7799999999999727</v>
      </c>
      <c r="J15">
        <f t="shared" si="0"/>
        <v>4.7249999999999659</v>
      </c>
      <c r="K15">
        <f t="shared" si="0"/>
        <v>6.3000000000000682</v>
      </c>
    </row>
    <row r="16" spans="1:11" x14ac:dyDescent="0.3">
      <c r="A16" s="1">
        <v>25.6</v>
      </c>
      <c r="B16" s="1">
        <v>1005</v>
      </c>
      <c r="C16" s="2">
        <f t="shared" si="2"/>
        <v>1.5</v>
      </c>
      <c r="D16">
        <f t="shared" si="1"/>
        <v>3</v>
      </c>
      <c r="E16">
        <f t="shared" si="0"/>
        <v>0.4799999999999045</v>
      </c>
      <c r="F16">
        <f t="shared" si="0"/>
        <v>1.1100000000000136</v>
      </c>
      <c r="G16">
        <f t="shared" si="0"/>
        <v>1.7399999999999523</v>
      </c>
      <c r="H16">
        <f t="shared" si="0"/>
        <v>2.3700000000000614</v>
      </c>
      <c r="I16">
        <f t="shared" si="0"/>
        <v>3.6299999999999386</v>
      </c>
      <c r="J16">
        <f t="shared" si="0"/>
        <v>4.5749999999999318</v>
      </c>
      <c r="K16">
        <f t="shared" si="0"/>
        <v>6.1500000000000341</v>
      </c>
    </row>
    <row r="17" spans="1:11" x14ac:dyDescent="0.3">
      <c r="A17" s="1">
        <v>27.1</v>
      </c>
      <c r="B17" s="1">
        <v>1005</v>
      </c>
      <c r="C17" s="2">
        <f t="shared" si="2"/>
        <v>1.5033296378372925</v>
      </c>
      <c r="D17">
        <f t="shared" si="1"/>
        <v>3</v>
      </c>
      <c r="E17">
        <f t="shared" si="0"/>
        <v>0.4799999999999045</v>
      </c>
      <c r="F17">
        <f t="shared" si="0"/>
        <v>1.1100000000000136</v>
      </c>
      <c r="G17">
        <f t="shared" si="0"/>
        <v>1.7399999999999523</v>
      </c>
      <c r="H17">
        <f t="shared" si="0"/>
        <v>2.3700000000000614</v>
      </c>
      <c r="I17">
        <f t="shared" si="0"/>
        <v>3.6299999999999386</v>
      </c>
      <c r="J17">
        <f t="shared" si="0"/>
        <v>4.5749999999999318</v>
      </c>
      <c r="K17">
        <f t="shared" si="0"/>
        <v>6.1500000000000341</v>
      </c>
    </row>
    <row r="18" spans="1:11" x14ac:dyDescent="0.3">
      <c r="A18" s="1">
        <v>28.6</v>
      </c>
      <c r="B18" s="1">
        <v>1005.1</v>
      </c>
      <c r="C18" s="2">
        <f t="shared" si="2"/>
        <v>1.5132745950421465</v>
      </c>
      <c r="D18">
        <f t="shared" si="1"/>
        <v>2.8499999999999659</v>
      </c>
      <c r="E18">
        <f t="shared" si="0"/>
        <v>0.3299999999998704</v>
      </c>
      <c r="F18">
        <f t="shared" si="0"/>
        <v>0.95999999999997954</v>
      </c>
      <c r="G18">
        <f t="shared" si="0"/>
        <v>1.5899999999999181</v>
      </c>
      <c r="H18">
        <f t="shared" si="0"/>
        <v>2.2200000000000273</v>
      </c>
      <c r="I18">
        <f t="shared" si="0"/>
        <v>3.4799999999999045</v>
      </c>
      <c r="J18">
        <f t="shared" si="0"/>
        <v>4.4249999999998977</v>
      </c>
      <c r="K18">
        <f t="shared" si="0"/>
        <v>6</v>
      </c>
    </row>
    <row r="19" spans="1:11" x14ac:dyDescent="0.3">
      <c r="A19" s="1">
        <v>30.1</v>
      </c>
      <c r="B19" s="1">
        <v>1005.3</v>
      </c>
      <c r="C19" s="2">
        <f t="shared" si="2"/>
        <v>1.5132745950421616</v>
      </c>
      <c r="D19">
        <f t="shared" si="1"/>
        <v>2.5500000000000682</v>
      </c>
      <c r="E19">
        <f t="shared" ref="E19:E30" si="3">(E$35-$B19)*($A19-$A18)</f>
        <v>2.9999999999972715E-2</v>
      </c>
      <c r="F19">
        <f t="shared" ref="F19:F30" si="4">(F$35-$B19)*($A19-$A18)</f>
        <v>0.66000000000008185</v>
      </c>
      <c r="G19">
        <f t="shared" ref="G19:G30" si="5">(G$35-$B19)*($A19-$A18)</f>
        <v>1.2900000000000205</v>
      </c>
      <c r="H19">
        <f t="shared" ref="H19:H30" si="6">(H$35-$B19)*($A19-$A18)</f>
        <v>1.9200000000001296</v>
      </c>
      <c r="I19">
        <f t="shared" ref="I19:I30" si="7">(I$35-$B19)*($A19-$A18)</f>
        <v>3.1800000000000068</v>
      </c>
      <c r="J19">
        <f t="shared" ref="J19:J30" si="8">(J$35-$B19)*($A19-$A18)</f>
        <v>4.125</v>
      </c>
      <c r="K19">
        <f t="shared" ref="K19:K30" si="9">(K$35-$B19)*($A19-$A18)</f>
        <v>5.7000000000001023</v>
      </c>
    </row>
    <row r="20" spans="1:11" x14ac:dyDescent="0.3">
      <c r="A20" s="1">
        <v>31.6</v>
      </c>
      <c r="B20" s="1">
        <v>1005.5</v>
      </c>
      <c r="C20" s="2">
        <f t="shared" si="2"/>
        <v>2.2203603311174414</v>
      </c>
      <c r="D20">
        <f t="shared" si="1"/>
        <v>2.25</v>
      </c>
      <c r="E20">
        <f t="shared" si="3"/>
        <v>-0.2700000000000955</v>
      </c>
      <c r="F20">
        <f t="shared" si="4"/>
        <v>0.36000000000001364</v>
      </c>
      <c r="G20">
        <f t="shared" si="5"/>
        <v>0.98999999999995225</v>
      </c>
      <c r="H20">
        <f t="shared" si="6"/>
        <v>1.6200000000000614</v>
      </c>
      <c r="I20">
        <f t="shared" si="7"/>
        <v>2.8799999999999386</v>
      </c>
      <c r="J20">
        <f t="shared" si="8"/>
        <v>3.8249999999999318</v>
      </c>
      <c r="K20">
        <f t="shared" si="9"/>
        <v>5.4000000000000341</v>
      </c>
    </row>
    <row r="21" spans="1:11" x14ac:dyDescent="0.3">
      <c r="A21" s="1">
        <v>33.799999999999997</v>
      </c>
      <c r="B21" s="1">
        <v>1005.8</v>
      </c>
      <c r="C21" s="2">
        <f t="shared" si="2"/>
        <v>2.3537204591879681</v>
      </c>
      <c r="D21">
        <f t="shared" si="1"/>
        <v>2.6400000000000947</v>
      </c>
      <c r="E21">
        <f t="shared" si="3"/>
        <v>-1.056000000000038</v>
      </c>
      <c r="F21">
        <f t="shared" si="4"/>
        <v>-0.13199999999987969</v>
      </c>
      <c r="G21">
        <f t="shared" si="5"/>
        <v>0.79200000000002846</v>
      </c>
      <c r="H21">
        <f t="shared" si="6"/>
        <v>1.7160000000001867</v>
      </c>
      <c r="I21">
        <f t="shared" si="7"/>
        <v>3.5640000000000032</v>
      </c>
      <c r="J21">
        <f t="shared" si="8"/>
        <v>4.9499999999999904</v>
      </c>
      <c r="K21">
        <f t="shared" si="9"/>
        <v>7.2600000000001357</v>
      </c>
    </row>
    <row r="22" spans="1:11" x14ac:dyDescent="0.3">
      <c r="A22" s="1">
        <v>36.1</v>
      </c>
      <c r="B22" s="1">
        <v>1006.3</v>
      </c>
      <c r="C22" s="2">
        <f t="shared" si="2"/>
        <v>1.5297058540778488</v>
      </c>
      <c r="D22">
        <f t="shared" si="1"/>
        <v>1.6100000000001076</v>
      </c>
      <c r="E22">
        <f t="shared" si="3"/>
        <v>-2.2540000000000462</v>
      </c>
      <c r="F22">
        <f t="shared" si="4"/>
        <v>-1.2879999999998768</v>
      </c>
      <c r="G22">
        <f t="shared" si="5"/>
        <v>-0.3219999999999692</v>
      </c>
      <c r="H22">
        <f t="shared" si="6"/>
        <v>0.64400000000019997</v>
      </c>
      <c r="I22">
        <f t="shared" si="7"/>
        <v>2.5760000000000152</v>
      </c>
      <c r="J22">
        <f t="shared" si="8"/>
        <v>4.0250000000000075</v>
      </c>
      <c r="K22">
        <f t="shared" si="9"/>
        <v>6.4400000000001691</v>
      </c>
    </row>
    <row r="23" spans="1:11" x14ac:dyDescent="0.3">
      <c r="A23" s="1">
        <v>37.6</v>
      </c>
      <c r="B23" s="1">
        <v>1006.6</v>
      </c>
      <c r="C23" s="2">
        <f t="shared" si="2"/>
        <v>0.72801098892802896</v>
      </c>
      <c r="D23">
        <f t="shared" si="1"/>
        <v>0.59999999999996589</v>
      </c>
      <c r="E23">
        <f t="shared" si="3"/>
        <v>-1.9200000000001296</v>
      </c>
      <c r="F23">
        <f t="shared" si="4"/>
        <v>-1.2900000000000205</v>
      </c>
      <c r="G23">
        <f t="shared" si="5"/>
        <v>-0.66000000000008185</v>
      </c>
      <c r="H23">
        <f t="shared" si="6"/>
        <v>-2.9999999999972715E-2</v>
      </c>
      <c r="I23">
        <f t="shared" si="7"/>
        <v>1.2299999999999045</v>
      </c>
      <c r="J23">
        <f t="shared" si="8"/>
        <v>2.1749999999998977</v>
      </c>
      <c r="K23">
        <f t="shared" si="9"/>
        <v>3.75</v>
      </c>
    </row>
    <row r="24" spans="1:11" x14ac:dyDescent="0.3">
      <c r="A24" s="1">
        <v>38.299999999999997</v>
      </c>
      <c r="B24" s="1">
        <v>1006.8</v>
      </c>
      <c r="C24" s="2">
        <f t="shared" si="2"/>
        <v>0.82462112512354724</v>
      </c>
      <c r="D24">
        <f t="shared" si="1"/>
        <v>0.14000000000003099</v>
      </c>
      <c r="E24">
        <f t="shared" si="3"/>
        <v>-1.0360000000000065</v>
      </c>
      <c r="F24">
        <f t="shared" si="4"/>
        <v>-0.74199999999995725</v>
      </c>
      <c r="G24">
        <f t="shared" si="5"/>
        <v>-0.44799999999998774</v>
      </c>
      <c r="H24">
        <f t="shared" si="6"/>
        <v>-0.15399999999993857</v>
      </c>
      <c r="I24">
        <f t="shared" si="7"/>
        <v>0.43400000000000055</v>
      </c>
      <c r="J24">
        <f t="shared" si="8"/>
        <v>0.87499999999999467</v>
      </c>
      <c r="K24">
        <f t="shared" si="9"/>
        <v>1.6100000000000378</v>
      </c>
    </row>
    <row r="25" spans="1:11" x14ac:dyDescent="0.3">
      <c r="A25" s="1">
        <v>39.1</v>
      </c>
      <c r="B25" s="1">
        <v>1007</v>
      </c>
      <c r="C25" s="2">
        <f t="shared" si="2"/>
        <v>1</v>
      </c>
      <c r="D25">
        <f t="shared" si="1"/>
        <v>0</v>
      </c>
      <c r="E25">
        <f t="shared" si="3"/>
        <v>-1.344000000000058</v>
      </c>
      <c r="F25">
        <f t="shared" si="4"/>
        <v>-1.007999999999998</v>
      </c>
      <c r="G25">
        <f t="shared" si="5"/>
        <v>-0.67200000000002902</v>
      </c>
      <c r="H25">
        <f t="shared" si="6"/>
        <v>-0.33599999999996905</v>
      </c>
      <c r="I25">
        <f t="shared" si="7"/>
        <v>0.33599999999996905</v>
      </c>
      <c r="J25">
        <f t="shared" si="8"/>
        <v>0.83999999999996811</v>
      </c>
      <c r="K25">
        <f t="shared" si="9"/>
        <v>1.6800000000000272</v>
      </c>
    </row>
    <row r="26" spans="1:11" x14ac:dyDescent="0.3">
      <c r="A26" s="1">
        <v>40.1</v>
      </c>
      <c r="B26" s="1">
        <v>1007</v>
      </c>
      <c r="C26" s="2">
        <f t="shared" si="2"/>
        <v>1.4142135623730951</v>
      </c>
      <c r="D26">
        <f t="shared" si="1"/>
        <v>0</v>
      </c>
      <c r="E26">
        <f t="shared" si="3"/>
        <v>-1.6800000000000637</v>
      </c>
      <c r="F26">
        <f t="shared" si="4"/>
        <v>-1.2599999999999909</v>
      </c>
      <c r="G26">
        <f t="shared" si="5"/>
        <v>-0.84000000000003183</v>
      </c>
      <c r="H26">
        <f t="shared" si="6"/>
        <v>-0.41999999999995907</v>
      </c>
      <c r="I26">
        <f t="shared" si="7"/>
        <v>0.41999999999995907</v>
      </c>
      <c r="J26">
        <f t="shared" si="8"/>
        <v>1.0499999999999545</v>
      </c>
      <c r="K26">
        <f t="shared" si="9"/>
        <v>2.1000000000000227</v>
      </c>
    </row>
    <row r="27" spans="1:11" x14ac:dyDescent="0.3">
      <c r="A27" s="1">
        <v>41.1</v>
      </c>
      <c r="B27" s="1">
        <v>1008</v>
      </c>
      <c r="C27" s="2">
        <f>SQRT((A28-A27)^2+(B28-B27)^2)</f>
        <v>5</v>
      </c>
      <c r="D27">
        <f t="shared" si="1"/>
        <v>-1</v>
      </c>
      <c r="E27">
        <f t="shared" si="3"/>
        <v>-2.6800000000000637</v>
      </c>
      <c r="F27">
        <f t="shared" si="4"/>
        <v>-2.2599999999999909</v>
      </c>
      <c r="G27">
        <f t="shared" si="5"/>
        <v>-1.8400000000000318</v>
      </c>
      <c r="H27">
        <f t="shared" si="6"/>
        <v>-1.4199999999999591</v>
      </c>
      <c r="I27">
        <f t="shared" si="7"/>
        <v>-0.58000000000004093</v>
      </c>
      <c r="J27">
        <f t="shared" si="8"/>
        <v>4.9999999999954525E-2</v>
      </c>
      <c r="K27">
        <f t="shared" si="9"/>
        <v>1.1000000000000227</v>
      </c>
    </row>
    <row r="28" spans="1:11" x14ac:dyDescent="0.3">
      <c r="A28" s="1">
        <v>46.1</v>
      </c>
      <c r="B28" s="1">
        <v>1008</v>
      </c>
      <c r="C28" s="2">
        <f>SQRT((A29-A28)^2+(B29-B28)^2)</f>
        <v>8.8999999999999986</v>
      </c>
      <c r="D28">
        <f t="shared" si="1"/>
        <v>-5</v>
      </c>
      <c r="E28">
        <f t="shared" si="3"/>
        <v>-13.400000000000318</v>
      </c>
      <c r="F28">
        <f t="shared" si="4"/>
        <v>-11.299999999999955</v>
      </c>
      <c r="G28">
        <f t="shared" si="5"/>
        <v>-9.2000000000001592</v>
      </c>
      <c r="H28">
        <f t="shared" si="6"/>
        <v>-7.0999999999997954</v>
      </c>
      <c r="I28">
        <f t="shared" si="7"/>
        <v>-2.9000000000002046</v>
      </c>
      <c r="J28">
        <f t="shared" si="8"/>
        <v>0.24999999999977263</v>
      </c>
      <c r="K28">
        <f t="shared" si="9"/>
        <v>5.5000000000001137</v>
      </c>
    </row>
    <row r="29" spans="1:11" x14ac:dyDescent="0.3">
      <c r="A29" s="2">
        <v>55</v>
      </c>
      <c r="B29" s="1">
        <v>1008</v>
      </c>
      <c r="C29" s="2">
        <f t="shared" ref="C29" si="10">SQRT((A30-A29)^2+(B30-B29)^2)</f>
        <v>5</v>
      </c>
      <c r="D29">
        <f t="shared" si="1"/>
        <v>-8.8999999999999986</v>
      </c>
      <c r="E29">
        <f t="shared" si="3"/>
        <v>-23.852000000000562</v>
      </c>
      <c r="F29">
        <f t="shared" si="4"/>
        <v>-20.113999999999916</v>
      </c>
      <c r="G29">
        <f t="shared" si="5"/>
        <v>-16.376000000000282</v>
      </c>
      <c r="H29">
        <f t="shared" si="6"/>
        <v>-12.637999999999634</v>
      </c>
      <c r="I29">
        <f t="shared" si="7"/>
        <v>-5.1620000000003632</v>
      </c>
      <c r="J29">
        <f t="shared" si="8"/>
        <v>0.44499999999959522</v>
      </c>
      <c r="K29">
        <f t="shared" si="9"/>
        <v>9.7900000000002017</v>
      </c>
    </row>
    <row r="30" spans="1:11" x14ac:dyDescent="0.3">
      <c r="A30" s="1">
        <v>60</v>
      </c>
      <c r="B30" s="1">
        <v>1008</v>
      </c>
      <c r="C30" s="2"/>
      <c r="D30">
        <f t="shared" si="1"/>
        <v>-5</v>
      </c>
      <c r="E30">
        <f t="shared" si="3"/>
        <v>-13.400000000000318</v>
      </c>
      <c r="F30">
        <f t="shared" si="4"/>
        <v>-11.299999999999955</v>
      </c>
      <c r="G30">
        <f t="shared" si="5"/>
        <v>-9.2000000000001592</v>
      </c>
      <c r="H30">
        <f t="shared" si="6"/>
        <v>-7.0999999999997954</v>
      </c>
      <c r="I30">
        <f t="shared" si="7"/>
        <v>-2.9000000000002046</v>
      </c>
      <c r="J30">
        <f t="shared" si="8"/>
        <v>0.24999999999977263</v>
      </c>
      <c r="K30">
        <f t="shared" si="9"/>
        <v>5.5000000000001137</v>
      </c>
    </row>
    <row r="32" spans="1:11" ht="15" thickBot="1" x14ac:dyDescent="0.35"/>
    <row r="33" spans="1:15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5" x14ac:dyDescent="0.3">
      <c r="A34" s="10" t="s">
        <v>12</v>
      </c>
      <c r="C34" s="5" t="s">
        <v>15</v>
      </c>
      <c r="D34" s="7">
        <f t="array" ref="D34">SUM(IF($B2:$B29&lt;D$35,$C2:$C29))</f>
        <v>29.652748204638321</v>
      </c>
      <c r="E34" s="7">
        <f t="array" ref="E34">SUM(IF($B2:$B29&lt;E$35,$C2:$C29))</f>
        <v>13.553142336475625</v>
      </c>
      <c r="F34" s="7">
        <f t="array" ref="F34">SUM(IF($B2:$B29&lt;F$35,$C2:$C29))</f>
        <v>17.28677726263523</v>
      </c>
      <c r="G34" s="7">
        <f t="array" ref="G34">SUM(IF($B2:$B29&lt;G$35,$C2:$C29))</f>
        <v>21.959980422771832</v>
      </c>
      <c r="H34" s="7">
        <f t="array" ref="H34">SUM(IF($B2:$B29&lt;H$35,$C2:$C29))</f>
        <v>25.745789111385381</v>
      </c>
      <c r="I34" s="7">
        <f t="array" ref="I34">SUM(IF($B2:$B29&lt;I$35,$C2:$C29))</f>
        <v>33.794972755939483</v>
      </c>
      <c r="J34" s="7">
        <f t="array" ref="J34">SUM(IF($B2:$B29&lt;J$35,$C2:$C29))</f>
        <v>59.109186318312567</v>
      </c>
      <c r="K34" s="7">
        <f t="array" ref="K34">SUM(IF($B2:$B29&lt;K$35,$C2:$C29))</f>
        <v>59.109186318312567</v>
      </c>
    </row>
    <row r="35" spans="1:15" x14ac:dyDescent="0.3">
      <c r="A35" s="13" t="s">
        <v>13</v>
      </c>
      <c r="C35" s="6" t="s">
        <v>3</v>
      </c>
      <c r="D35">
        <v>1007</v>
      </c>
      <c r="E35">
        <f>E36+E37</f>
        <v>1005.3199999999999</v>
      </c>
      <c r="F35">
        <f t="shared" ref="F35:K35" si="11">F36+F37</f>
        <v>1005.74</v>
      </c>
      <c r="G35">
        <f t="shared" si="11"/>
        <v>1006.16</v>
      </c>
      <c r="H35">
        <f t="shared" si="11"/>
        <v>1006.58</v>
      </c>
      <c r="I35">
        <f t="shared" si="11"/>
        <v>1007.42</v>
      </c>
      <c r="J35">
        <f t="shared" si="11"/>
        <v>1008.05</v>
      </c>
      <c r="K35">
        <f t="shared" si="11"/>
        <v>1009.1</v>
      </c>
      <c r="L35" t="s">
        <v>45</v>
      </c>
      <c r="O35" t="s">
        <v>14</v>
      </c>
    </row>
    <row r="36" spans="1:15" ht="15" thickBot="1" x14ac:dyDescent="0.35">
      <c r="A36" s="14" t="s">
        <v>46</v>
      </c>
      <c r="C36" s="6" t="s">
        <v>4</v>
      </c>
      <c r="D36">
        <f>MIN($B4:$B26)</f>
        <v>1004.9</v>
      </c>
      <c r="E36">
        <f t="shared" ref="E36:K36" si="12">MIN($B4:$B26)</f>
        <v>1004.9</v>
      </c>
      <c r="F36">
        <f t="shared" si="12"/>
        <v>1004.9</v>
      </c>
      <c r="G36">
        <f t="shared" si="12"/>
        <v>1004.9</v>
      </c>
      <c r="H36">
        <f t="shared" si="12"/>
        <v>1004.9</v>
      </c>
      <c r="I36">
        <f t="shared" si="12"/>
        <v>1004.9</v>
      </c>
      <c r="J36">
        <f t="shared" si="12"/>
        <v>1004.9</v>
      </c>
      <c r="K36">
        <f t="shared" si="12"/>
        <v>1004.9</v>
      </c>
    </row>
    <row r="37" spans="1:15" x14ac:dyDescent="0.3">
      <c r="C37" s="5" t="s">
        <v>5</v>
      </c>
      <c r="D37" s="11">
        <f>D35-D36</f>
        <v>2.1000000000000227</v>
      </c>
      <c r="E37" s="11">
        <f t="shared" ref="E37:K37" si="13">$D$37*E33</f>
        <v>0.42000000000000459</v>
      </c>
      <c r="F37" s="11">
        <f t="shared" si="13"/>
        <v>0.84000000000000918</v>
      </c>
      <c r="G37" s="11">
        <f t="shared" si="13"/>
        <v>1.2600000000000136</v>
      </c>
      <c r="H37" s="11">
        <f t="shared" si="13"/>
        <v>1.6800000000000184</v>
      </c>
      <c r="I37" s="11">
        <f t="shared" si="13"/>
        <v>2.5200000000000271</v>
      </c>
      <c r="J37" s="11">
        <f t="shared" si="13"/>
        <v>3.1500000000000341</v>
      </c>
      <c r="K37" s="11">
        <f t="shared" si="13"/>
        <v>4.2000000000000455</v>
      </c>
    </row>
    <row r="38" spans="1:15" x14ac:dyDescent="0.3">
      <c r="C38" s="5" t="s">
        <v>6</v>
      </c>
      <c r="D38" s="7">
        <f t="array" ref="D38">SUM(IF($B2:$B30&lt;D$35,D2:D30))</f>
        <v>40.790000000000482</v>
      </c>
      <c r="E38" s="7">
        <f t="array" ref="E38">SUM(IF($B2:$B30&lt;E$35,E2:E30))</f>
        <v>3.2699999999992428</v>
      </c>
      <c r="F38" s="7">
        <f t="array" ref="F38">SUM(IF($B2:$B30&lt;F$35,F2:F30))</f>
        <v>9.8520000000002597</v>
      </c>
      <c r="G38" s="7">
        <f t="array" ref="G38">SUM(IF($B2:$B30&lt;G$35,G2:G30))</f>
        <v>18.701999999999614</v>
      </c>
      <c r="H38" s="7">
        <f t="array" ref="H38">SUM(IF($B2:$B30&lt;H$35,H2:H30))</f>
        <v>28.88000000000152</v>
      </c>
      <c r="I38" s="7">
        <f t="array" ref="I38">SUM(IF($B2:$B30&lt;I$35,I2:I30))</f>
        <v>54.649999999999132</v>
      </c>
      <c r="J38" s="7">
        <f t="array" ref="J38">SUM(IF($B2:$B30&lt;J$35,J2:J30))</f>
        <v>76.684999999997871</v>
      </c>
      <c r="K38" s="7">
        <f t="array" ref="K38">SUM(IF($B2:$B30&lt;K$35,K2:K30))</f>
        <v>137.48000000000181</v>
      </c>
      <c r="L38" t="s">
        <v>7</v>
      </c>
    </row>
    <row r="39" spans="1:15" x14ac:dyDescent="0.3">
      <c r="C39" s="5" t="s">
        <v>8</v>
      </c>
      <c r="D39" s="12">
        <f>(1/D$40)*D38*D41^0.5*D42^(2/3)</f>
        <v>64.465372399052484</v>
      </c>
      <c r="E39" s="12">
        <f t="shared" ref="E39:K39" si="14">(1/E$40)*E38*E41^0.5*E42^(2/3)</f>
        <v>1.619321970658554</v>
      </c>
      <c r="F39" s="12">
        <f t="shared" si="14"/>
        <v>8.6532304119673444</v>
      </c>
      <c r="G39" s="12">
        <f t="shared" si="14"/>
        <v>21.470347594577277</v>
      </c>
      <c r="H39" s="12">
        <f t="shared" si="14"/>
        <v>39.838666825236125</v>
      </c>
      <c r="I39" s="12">
        <f t="shared" si="14"/>
        <v>96.204598218220681</v>
      </c>
      <c r="J39" s="12">
        <f t="shared" si="14"/>
        <v>116.55413062582429</v>
      </c>
      <c r="K39" s="12">
        <f t="shared" si="14"/>
        <v>308.37287651880524</v>
      </c>
      <c r="L39" t="s">
        <v>11</v>
      </c>
    </row>
    <row r="40" spans="1:15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5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5" x14ac:dyDescent="0.3">
      <c r="C42" s="5" t="s">
        <v>2</v>
      </c>
      <c r="D42" s="7">
        <f>D38/D34</f>
        <v>1.3755891939088485</v>
      </c>
      <c r="E42" s="7">
        <f t="shared" ref="E42:J42" si="15">E38/E34</f>
        <v>0.24127246057164758</v>
      </c>
      <c r="F42" s="7">
        <f t="shared" si="15"/>
        <v>0.56991536654405883</v>
      </c>
      <c r="G42" s="7">
        <f t="shared" si="15"/>
        <v>0.85164010349509278</v>
      </c>
      <c r="H42" s="7">
        <f t="shared" si="15"/>
        <v>1.1217368352959172</v>
      </c>
      <c r="I42" s="7">
        <f t="shared" si="15"/>
        <v>1.617104425402869</v>
      </c>
      <c r="J42" s="7">
        <f t="shared" si="15"/>
        <v>1.2973448760914537</v>
      </c>
      <c r="K42" s="7">
        <f>K38/K34</f>
        <v>2.32586520916816</v>
      </c>
      <c r="L42" t="s">
        <v>16</v>
      </c>
    </row>
  </sheetData>
  <autoFilter ref="A1:B1">
    <sortState ref="A2:B28">
      <sortCondition ref="A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8"/>
  <sheetViews>
    <sheetView topLeftCell="A10" zoomScale="80" zoomScaleNormal="80" workbookViewId="0">
      <selection activeCell="D35" sqref="D33:K35"/>
    </sheetView>
  </sheetViews>
  <sheetFormatPr defaultRowHeight="14.4" x14ac:dyDescent="0.3"/>
  <cols>
    <col min="1" max="1" width="5.88671875" customWidth="1"/>
    <col min="2" max="2" width="7" bestFit="1" customWidth="1"/>
    <col min="4" max="4" width="10" customWidth="1"/>
    <col min="6" max="6" width="10.44140625" customWidth="1"/>
  </cols>
  <sheetData>
    <row r="1" spans="1:11" x14ac:dyDescent="0.3">
      <c r="A1" s="4" t="s">
        <v>0</v>
      </c>
      <c r="B1" s="4" t="s">
        <v>1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32">
        <v>0.1</v>
      </c>
      <c r="B2" s="33">
        <v>1007.9</v>
      </c>
      <c r="C2" s="2">
        <f>SQRT((A3-A2)^2+(B3-B2)^2)</f>
        <v>1.2806248474865698</v>
      </c>
      <c r="D2" s="3"/>
      <c r="E2" s="3"/>
      <c r="F2" s="3"/>
      <c r="G2" s="3"/>
      <c r="H2" s="3"/>
      <c r="I2" s="3"/>
      <c r="J2" s="3"/>
      <c r="K2" s="3"/>
    </row>
    <row r="3" spans="1:11" x14ac:dyDescent="0.3">
      <c r="A3" s="1">
        <v>0.9</v>
      </c>
      <c r="B3" s="31">
        <v>1006.9</v>
      </c>
      <c r="C3" s="2">
        <f>SQRT((A4-A3)^2+(B4-B3)^2)</f>
        <v>0.99999999999999989</v>
      </c>
      <c r="D3">
        <f>(D$31-$B3)*($A3-$A2)</f>
        <v>0</v>
      </c>
      <c r="E3">
        <f t="shared" ref="E3:K3" si="0">(E$31-$B3)*($A3-$A2)</f>
        <v>-1.3440000000000509</v>
      </c>
      <c r="F3">
        <f t="shared" si="0"/>
        <v>-1.0079999999999927</v>
      </c>
      <c r="G3">
        <f t="shared" si="0"/>
        <v>-0.67200000000002547</v>
      </c>
      <c r="H3">
        <f t="shared" si="0"/>
        <v>-0.33599999999996727</v>
      </c>
      <c r="I3">
        <f t="shared" si="0"/>
        <v>0.33599999999996727</v>
      </c>
      <c r="J3">
        <f t="shared" si="0"/>
        <v>0.84000000000005459</v>
      </c>
      <c r="K3">
        <f t="shared" si="0"/>
        <v>1.6800000000000184</v>
      </c>
    </row>
    <row r="4" spans="1:11" x14ac:dyDescent="0.3">
      <c r="A4" s="1">
        <v>1.9</v>
      </c>
      <c r="B4" s="31">
        <v>1006.9</v>
      </c>
      <c r="C4" s="2">
        <f>SQRT((A5-A4)^2+(B5-B4)^2)</f>
        <v>0.82462112512351582</v>
      </c>
      <c r="D4">
        <f t="shared" ref="D4:D26" si="1">(D$31-$B4)*($A4-$A3)</f>
        <v>0</v>
      </c>
      <c r="E4">
        <f t="shared" ref="E4:E26" si="2">(E$31-$B4)*($A4-$A3)</f>
        <v>-1.6800000000000634</v>
      </c>
      <c r="F4">
        <f t="shared" ref="F4:F26" si="3">(F$31-$B4)*($A4-$A3)</f>
        <v>-1.2599999999999907</v>
      </c>
      <c r="G4">
        <f t="shared" ref="G4:G26" si="4">(G$31-$B4)*($A4-$A3)</f>
        <v>-0.84000000000003172</v>
      </c>
      <c r="H4">
        <f t="shared" ref="H4:H26" si="5">(H$31-$B4)*($A4-$A3)</f>
        <v>-0.41999999999995902</v>
      </c>
      <c r="I4">
        <f t="shared" ref="I4:I26" si="6">(I$31-$B4)*($A4-$A3)</f>
        <v>0.41999999999995902</v>
      </c>
      <c r="J4">
        <f t="shared" ref="J4:J26" si="7">(J$31-$B4)*($A4-$A3)</f>
        <v>1.050000000000068</v>
      </c>
      <c r="K4">
        <f t="shared" ref="K4:K25" si="8">(K$31-$B4)*($A4-$A3)</f>
        <v>2.1000000000000223</v>
      </c>
    </row>
    <row r="5" spans="1:11" x14ac:dyDescent="0.3">
      <c r="A5" s="1">
        <v>2.7</v>
      </c>
      <c r="B5" s="31">
        <v>1006.7</v>
      </c>
      <c r="C5" s="2">
        <f>SQRT((A6-A5)^2+(B6-B5)^2)</f>
        <v>0.72801098892806404</v>
      </c>
      <c r="D5">
        <f t="shared" si="1"/>
        <v>0.15999999999994549</v>
      </c>
      <c r="E5">
        <f t="shared" si="2"/>
        <v>-1.1840000000001059</v>
      </c>
      <c r="F5">
        <f t="shared" si="3"/>
        <v>-0.8480000000000476</v>
      </c>
      <c r="G5">
        <f t="shared" si="4"/>
        <v>-0.51200000000008017</v>
      </c>
      <c r="H5">
        <f t="shared" si="5"/>
        <v>-0.17600000000002189</v>
      </c>
      <c r="I5">
        <f t="shared" si="6"/>
        <v>0.49599999999991284</v>
      </c>
      <c r="J5">
        <f t="shared" si="7"/>
        <v>1.0000000000000004</v>
      </c>
      <c r="K5">
        <f t="shared" si="8"/>
        <v>1.8399999999999643</v>
      </c>
    </row>
    <row r="6" spans="1:11" x14ac:dyDescent="0.3">
      <c r="A6" s="1">
        <v>3.4</v>
      </c>
      <c r="B6" s="31">
        <v>1006.5</v>
      </c>
      <c r="C6" s="2">
        <f t="shared" ref="C6:C25" si="9">SQRT((A7-A6)^2+(B7-B6)^2)</f>
        <v>1.529705854077827</v>
      </c>
      <c r="D6">
        <f t="shared" si="1"/>
        <v>0.27999999999998398</v>
      </c>
      <c r="E6">
        <f t="shared" si="2"/>
        <v>-0.89600000000006019</v>
      </c>
      <c r="F6">
        <f t="shared" si="3"/>
        <v>-0.60200000000000931</v>
      </c>
      <c r="G6">
        <f t="shared" si="4"/>
        <v>-0.30800000000003808</v>
      </c>
      <c r="H6">
        <f t="shared" si="5"/>
        <v>-1.3999999999987262E-2</v>
      </c>
      <c r="I6">
        <f t="shared" si="6"/>
        <v>0.57399999999995521</v>
      </c>
      <c r="J6">
        <f t="shared" si="7"/>
        <v>1.0150000000000314</v>
      </c>
      <c r="K6">
        <f t="shared" si="8"/>
        <v>1.7499999999999993</v>
      </c>
    </row>
    <row r="7" spans="1:11" x14ac:dyDescent="0.3">
      <c r="A7" s="1">
        <v>4.9000000000000004</v>
      </c>
      <c r="B7" s="31">
        <v>1006.2</v>
      </c>
      <c r="C7" s="2">
        <f t="shared" si="9"/>
        <v>2.3537204591879637</v>
      </c>
      <c r="D7">
        <f t="shared" si="1"/>
        <v>1.0499999999998979</v>
      </c>
      <c r="E7">
        <f t="shared" si="2"/>
        <v>-1.4700000000001983</v>
      </c>
      <c r="F7">
        <f t="shared" si="3"/>
        <v>-0.8400000000000889</v>
      </c>
      <c r="G7">
        <f t="shared" si="4"/>
        <v>-0.21000000000015012</v>
      </c>
      <c r="H7">
        <f t="shared" si="5"/>
        <v>0.41999999999995918</v>
      </c>
      <c r="I7">
        <f t="shared" si="6"/>
        <v>1.6799999999998367</v>
      </c>
      <c r="J7">
        <f t="shared" si="7"/>
        <v>2.6250000000000009</v>
      </c>
      <c r="K7">
        <f t="shared" si="8"/>
        <v>4.1999999999999327</v>
      </c>
    </row>
    <row r="8" spans="1:11" x14ac:dyDescent="0.3">
      <c r="A8" s="1">
        <v>7.2</v>
      </c>
      <c r="B8" s="31">
        <v>1005.7</v>
      </c>
      <c r="C8" s="2">
        <f t="shared" si="9"/>
        <v>2.2360679774998062</v>
      </c>
      <c r="D8">
        <f t="shared" si="1"/>
        <v>2.759999999999843</v>
      </c>
      <c r="E8">
        <f t="shared" si="2"/>
        <v>-1.1040000000003032</v>
      </c>
      <c r="F8">
        <f t="shared" si="3"/>
        <v>-0.13800000000013596</v>
      </c>
      <c r="G8">
        <f t="shared" si="4"/>
        <v>0.82799999999976981</v>
      </c>
      <c r="H8">
        <f t="shared" si="5"/>
        <v>1.7939999999999372</v>
      </c>
      <c r="I8">
        <f t="shared" si="6"/>
        <v>3.7259999999997486</v>
      </c>
      <c r="J8">
        <f t="shared" si="7"/>
        <v>5.1749999999999998</v>
      </c>
      <c r="K8">
        <f t="shared" si="8"/>
        <v>7.5899999999998951</v>
      </c>
    </row>
    <row r="9" spans="1:11" x14ac:dyDescent="0.3">
      <c r="A9" s="1">
        <v>9.4</v>
      </c>
      <c r="B9" s="31">
        <v>1005.3</v>
      </c>
      <c r="C9" s="2">
        <f t="shared" si="9"/>
        <v>1.5132745950421465</v>
      </c>
      <c r="D9">
        <f t="shared" si="1"/>
        <v>3.5200000000000502</v>
      </c>
      <c r="E9">
        <f t="shared" si="2"/>
        <v>-0.17600000000009006</v>
      </c>
      <c r="F9">
        <f t="shared" si="3"/>
        <v>0.74800000000007005</v>
      </c>
      <c r="G9">
        <f t="shared" si="4"/>
        <v>1.6719999999999802</v>
      </c>
      <c r="H9">
        <f t="shared" si="5"/>
        <v>2.5960000000001404</v>
      </c>
      <c r="I9">
        <f t="shared" si="6"/>
        <v>4.44399999999996</v>
      </c>
      <c r="J9">
        <f t="shared" si="7"/>
        <v>5.8300000000002008</v>
      </c>
      <c r="K9">
        <f t="shared" si="8"/>
        <v>8.1400000000001</v>
      </c>
    </row>
    <row r="10" spans="1:11" x14ac:dyDescent="0.3">
      <c r="A10" s="1">
        <v>10.9</v>
      </c>
      <c r="B10" s="31">
        <v>1005.1</v>
      </c>
      <c r="C10" s="2">
        <f t="shared" si="9"/>
        <v>1.5033296378372925</v>
      </c>
      <c r="D10">
        <f t="shared" si="1"/>
        <v>2.6999999999999318</v>
      </c>
      <c r="E10">
        <f t="shared" si="2"/>
        <v>0.17999999999983629</v>
      </c>
      <c r="F10">
        <f t="shared" si="3"/>
        <v>0.80999999999994543</v>
      </c>
      <c r="G10">
        <f t="shared" si="4"/>
        <v>1.439999999999884</v>
      </c>
      <c r="H10">
        <f t="shared" si="5"/>
        <v>2.0699999999999932</v>
      </c>
      <c r="I10">
        <f t="shared" si="6"/>
        <v>3.3299999999998704</v>
      </c>
      <c r="J10">
        <f t="shared" si="7"/>
        <v>4.2750000000000341</v>
      </c>
      <c r="K10">
        <f t="shared" si="8"/>
        <v>5.8499999999999659</v>
      </c>
    </row>
    <row r="11" spans="1:11" x14ac:dyDescent="0.3">
      <c r="A11" s="1">
        <v>12.4</v>
      </c>
      <c r="B11" s="31">
        <v>1005</v>
      </c>
      <c r="C11" s="2">
        <f t="shared" si="9"/>
        <v>1.5033296378372925</v>
      </c>
      <c r="D11">
        <f t="shared" si="1"/>
        <v>2.8499999999999659</v>
      </c>
      <c r="E11">
        <f t="shared" si="2"/>
        <v>0.3299999999998704</v>
      </c>
      <c r="F11">
        <f t="shared" si="3"/>
        <v>0.95999999999997954</v>
      </c>
      <c r="G11">
        <f t="shared" si="4"/>
        <v>1.5899999999999181</v>
      </c>
      <c r="H11">
        <f t="shared" si="5"/>
        <v>2.2200000000000273</v>
      </c>
      <c r="I11">
        <f t="shared" si="6"/>
        <v>3.4799999999999045</v>
      </c>
      <c r="J11">
        <f t="shared" si="7"/>
        <v>4.4250000000000682</v>
      </c>
      <c r="K11">
        <f t="shared" si="8"/>
        <v>6</v>
      </c>
    </row>
    <row r="12" spans="1:11" x14ac:dyDescent="0.3">
      <c r="A12" s="1">
        <v>13.9</v>
      </c>
      <c r="B12" s="31">
        <v>1004.9</v>
      </c>
      <c r="C12" s="2">
        <f t="shared" si="9"/>
        <v>1.5033296378372925</v>
      </c>
      <c r="D12">
        <f t="shared" si="1"/>
        <v>3</v>
      </c>
      <c r="E12">
        <f t="shared" si="2"/>
        <v>0.4799999999999045</v>
      </c>
      <c r="F12">
        <f t="shared" si="3"/>
        <v>1.1100000000000136</v>
      </c>
      <c r="G12">
        <f t="shared" si="4"/>
        <v>1.7399999999999523</v>
      </c>
      <c r="H12">
        <f t="shared" si="5"/>
        <v>2.3700000000000614</v>
      </c>
      <c r="I12">
        <f t="shared" si="6"/>
        <v>3.6299999999999386</v>
      </c>
      <c r="J12">
        <f t="shared" si="7"/>
        <v>4.5750000000001023</v>
      </c>
      <c r="K12">
        <f t="shared" si="8"/>
        <v>6.1500000000000341</v>
      </c>
    </row>
    <row r="13" spans="1:11" x14ac:dyDescent="0.3">
      <c r="A13" s="1">
        <v>15.4</v>
      </c>
      <c r="B13" s="31">
        <v>1004.8</v>
      </c>
      <c r="C13" s="2">
        <f t="shared" si="9"/>
        <v>1.4999999999999982</v>
      </c>
      <c r="D13">
        <f t="shared" si="1"/>
        <v>3.1500000000000341</v>
      </c>
      <c r="E13">
        <f t="shared" si="2"/>
        <v>0.62999999999993861</v>
      </c>
      <c r="F13">
        <f t="shared" si="3"/>
        <v>1.2600000000000477</v>
      </c>
      <c r="G13">
        <f t="shared" si="4"/>
        <v>1.8899999999999864</v>
      </c>
      <c r="H13">
        <f t="shared" si="5"/>
        <v>2.5200000000000955</v>
      </c>
      <c r="I13">
        <f t="shared" si="6"/>
        <v>3.7799999999999727</v>
      </c>
      <c r="J13">
        <f t="shared" si="7"/>
        <v>4.7250000000001364</v>
      </c>
      <c r="K13">
        <f t="shared" si="8"/>
        <v>6.3000000000000682</v>
      </c>
    </row>
    <row r="14" spans="1:11" x14ac:dyDescent="0.3">
      <c r="A14" s="1">
        <v>16.899999999999999</v>
      </c>
      <c r="B14" s="31">
        <v>1004.8</v>
      </c>
      <c r="C14" s="2">
        <f t="shared" si="9"/>
        <v>1.5</v>
      </c>
      <c r="D14">
        <f t="shared" si="1"/>
        <v>3.1500000000000306</v>
      </c>
      <c r="E14">
        <f t="shared" si="2"/>
        <v>0.62999999999993783</v>
      </c>
      <c r="F14">
        <f t="shared" si="3"/>
        <v>1.2600000000000462</v>
      </c>
      <c r="G14">
        <f t="shared" si="4"/>
        <v>1.8899999999999841</v>
      </c>
      <c r="H14">
        <f t="shared" si="5"/>
        <v>2.5200000000000924</v>
      </c>
      <c r="I14">
        <f t="shared" si="6"/>
        <v>3.7799999999999683</v>
      </c>
      <c r="J14">
        <f t="shared" si="7"/>
        <v>4.7250000000001311</v>
      </c>
      <c r="K14">
        <f t="shared" si="8"/>
        <v>6.3000000000000611</v>
      </c>
    </row>
    <row r="15" spans="1:11" x14ac:dyDescent="0.3">
      <c r="A15" s="1">
        <v>18.399999999999999</v>
      </c>
      <c r="B15" s="31">
        <v>1004.8</v>
      </c>
      <c r="C15" s="2">
        <f t="shared" si="9"/>
        <v>1.5033296378372925</v>
      </c>
      <c r="D15">
        <f t="shared" si="1"/>
        <v>3.1500000000000341</v>
      </c>
      <c r="E15">
        <f t="shared" si="2"/>
        <v>0.62999999999993861</v>
      </c>
      <c r="F15">
        <f t="shared" si="3"/>
        <v>1.2600000000000477</v>
      </c>
      <c r="G15">
        <f t="shared" si="4"/>
        <v>1.8899999999999864</v>
      </c>
      <c r="H15">
        <f t="shared" si="5"/>
        <v>2.5200000000000955</v>
      </c>
      <c r="I15">
        <f t="shared" si="6"/>
        <v>3.7799999999999727</v>
      </c>
      <c r="J15">
        <f t="shared" si="7"/>
        <v>4.7250000000001364</v>
      </c>
      <c r="K15">
        <f t="shared" si="8"/>
        <v>6.3000000000000682</v>
      </c>
    </row>
    <row r="16" spans="1:11" x14ac:dyDescent="0.3">
      <c r="A16" s="1">
        <v>19.899999999999999</v>
      </c>
      <c r="B16" s="31">
        <v>1004.9</v>
      </c>
      <c r="C16" s="2">
        <f t="shared" si="9"/>
        <v>1.5033296378372925</v>
      </c>
      <c r="D16">
        <f t="shared" si="1"/>
        <v>3</v>
      </c>
      <c r="E16">
        <f t="shared" si="2"/>
        <v>0.4799999999999045</v>
      </c>
      <c r="F16">
        <f t="shared" si="3"/>
        <v>1.1100000000000136</v>
      </c>
      <c r="G16">
        <f t="shared" si="4"/>
        <v>1.7399999999999523</v>
      </c>
      <c r="H16">
        <f t="shared" si="5"/>
        <v>2.3700000000000614</v>
      </c>
      <c r="I16">
        <f t="shared" si="6"/>
        <v>3.6299999999999386</v>
      </c>
      <c r="J16">
        <f t="shared" si="7"/>
        <v>4.5750000000001023</v>
      </c>
      <c r="K16">
        <f t="shared" si="8"/>
        <v>6.1500000000000341</v>
      </c>
    </row>
    <row r="17" spans="1:12" x14ac:dyDescent="0.3">
      <c r="A17" s="1">
        <v>21.4</v>
      </c>
      <c r="B17" s="31">
        <v>1005</v>
      </c>
      <c r="C17" s="2">
        <f t="shared" si="9"/>
        <v>1.5033296378372925</v>
      </c>
      <c r="D17">
        <f t="shared" si="1"/>
        <v>2.8499999999999659</v>
      </c>
      <c r="E17">
        <f t="shared" si="2"/>
        <v>0.3299999999998704</v>
      </c>
      <c r="F17">
        <f t="shared" si="3"/>
        <v>0.95999999999997954</v>
      </c>
      <c r="G17">
        <f t="shared" si="4"/>
        <v>1.5899999999999181</v>
      </c>
      <c r="H17">
        <f t="shared" si="5"/>
        <v>2.2200000000000273</v>
      </c>
      <c r="I17">
        <f t="shared" si="6"/>
        <v>3.4799999999999045</v>
      </c>
      <c r="J17">
        <f t="shared" si="7"/>
        <v>4.4250000000000682</v>
      </c>
      <c r="K17">
        <f t="shared" si="8"/>
        <v>6</v>
      </c>
    </row>
    <row r="18" spans="1:12" x14ac:dyDescent="0.3">
      <c r="A18" s="1">
        <v>22.9</v>
      </c>
      <c r="B18" s="31">
        <v>1005.1</v>
      </c>
      <c r="C18" s="2">
        <f t="shared" si="9"/>
        <v>1.5132745950421465</v>
      </c>
      <c r="D18">
        <f t="shared" si="1"/>
        <v>2.6999999999999318</v>
      </c>
      <c r="E18">
        <f t="shared" si="2"/>
        <v>0.17999999999983629</v>
      </c>
      <c r="F18">
        <f t="shared" si="3"/>
        <v>0.80999999999994543</v>
      </c>
      <c r="G18">
        <f t="shared" si="4"/>
        <v>1.439999999999884</v>
      </c>
      <c r="H18">
        <f t="shared" si="5"/>
        <v>2.0699999999999932</v>
      </c>
      <c r="I18">
        <f t="shared" si="6"/>
        <v>3.3299999999998704</v>
      </c>
      <c r="J18">
        <f t="shared" si="7"/>
        <v>4.2750000000000341</v>
      </c>
      <c r="K18">
        <f t="shared" si="8"/>
        <v>5.8499999999999659</v>
      </c>
    </row>
    <row r="19" spans="1:12" x14ac:dyDescent="0.3">
      <c r="A19" s="1">
        <v>24.4</v>
      </c>
      <c r="B19" s="31">
        <v>1005.3</v>
      </c>
      <c r="C19" s="2">
        <f t="shared" si="9"/>
        <v>2.334523505985767</v>
      </c>
      <c r="D19">
        <f t="shared" si="1"/>
        <v>2.4000000000000341</v>
      </c>
      <c r="E19">
        <f t="shared" si="2"/>
        <v>-0.12000000000006139</v>
      </c>
      <c r="F19">
        <f t="shared" si="3"/>
        <v>0.51000000000004775</v>
      </c>
      <c r="G19">
        <f t="shared" si="4"/>
        <v>1.1399999999999864</v>
      </c>
      <c r="H19">
        <f t="shared" si="5"/>
        <v>1.7700000000000955</v>
      </c>
      <c r="I19">
        <f t="shared" si="6"/>
        <v>3.0299999999999727</v>
      </c>
      <c r="J19">
        <f t="shared" si="7"/>
        <v>3.9750000000001364</v>
      </c>
      <c r="K19">
        <f t="shared" si="8"/>
        <v>5.5500000000000682</v>
      </c>
    </row>
    <row r="20" spans="1:12" x14ac:dyDescent="0.3">
      <c r="A20" s="1">
        <v>26.7</v>
      </c>
      <c r="B20" s="31">
        <v>1005.7</v>
      </c>
      <c r="C20" s="2">
        <f t="shared" si="9"/>
        <v>2.256102834535695</v>
      </c>
      <c r="D20">
        <f t="shared" si="1"/>
        <v>2.7599999999998439</v>
      </c>
      <c r="E20">
        <f t="shared" si="2"/>
        <v>-1.1040000000003036</v>
      </c>
      <c r="F20">
        <f t="shared" si="3"/>
        <v>-0.13800000000013601</v>
      </c>
      <c r="G20">
        <f t="shared" si="4"/>
        <v>0.82799999999977014</v>
      </c>
      <c r="H20">
        <f t="shared" si="5"/>
        <v>1.7939999999999379</v>
      </c>
      <c r="I20">
        <f t="shared" si="6"/>
        <v>3.72599999999975</v>
      </c>
      <c r="J20">
        <f t="shared" si="7"/>
        <v>5.1750000000000016</v>
      </c>
      <c r="K20">
        <f t="shared" si="8"/>
        <v>7.5899999999998977</v>
      </c>
    </row>
    <row r="21" spans="1:12" x14ac:dyDescent="0.3">
      <c r="A21" s="1">
        <v>28.9</v>
      </c>
      <c r="B21" s="31">
        <v>1006.2</v>
      </c>
      <c r="C21" s="2">
        <f t="shared" si="9"/>
        <v>1.5297058540778266</v>
      </c>
      <c r="D21">
        <f t="shared" si="1"/>
        <v>1.5399999999998495</v>
      </c>
      <c r="E21">
        <f t="shared" si="2"/>
        <v>-2.1560000000002892</v>
      </c>
      <c r="F21">
        <f t="shared" si="3"/>
        <v>-1.2320000000001297</v>
      </c>
      <c r="G21">
        <f t="shared" si="4"/>
        <v>-0.30800000000021999</v>
      </c>
      <c r="H21">
        <f t="shared" si="5"/>
        <v>0.61599999999993982</v>
      </c>
      <c r="I21">
        <f t="shared" si="6"/>
        <v>2.4639999999997593</v>
      </c>
      <c r="J21">
        <f t="shared" si="7"/>
        <v>3.8499999999999988</v>
      </c>
      <c r="K21">
        <f t="shared" si="8"/>
        <v>6.159999999999898</v>
      </c>
    </row>
    <row r="22" spans="1:12" x14ac:dyDescent="0.3">
      <c r="A22" s="1">
        <v>30.4</v>
      </c>
      <c r="B22" s="31">
        <v>1006.5</v>
      </c>
      <c r="C22" s="2">
        <f t="shared" si="9"/>
        <v>0.8246211251235438</v>
      </c>
      <c r="D22">
        <f t="shared" si="1"/>
        <v>0.59999999999996589</v>
      </c>
      <c r="E22">
        <f t="shared" si="2"/>
        <v>-1.9200000000001296</v>
      </c>
      <c r="F22">
        <f t="shared" si="3"/>
        <v>-1.2900000000000205</v>
      </c>
      <c r="G22">
        <f t="shared" si="4"/>
        <v>-0.66000000000008185</v>
      </c>
      <c r="H22">
        <f t="shared" si="5"/>
        <v>-2.9999999999972715E-2</v>
      </c>
      <c r="I22">
        <f t="shared" si="6"/>
        <v>1.2299999999999045</v>
      </c>
      <c r="J22">
        <f t="shared" si="7"/>
        <v>2.1750000000000682</v>
      </c>
      <c r="K22">
        <f t="shared" si="8"/>
        <v>3.75</v>
      </c>
    </row>
    <row r="23" spans="1:12" x14ac:dyDescent="0.3">
      <c r="A23" s="1">
        <v>31.2</v>
      </c>
      <c r="B23" s="31">
        <v>1006.7</v>
      </c>
      <c r="C23" s="2">
        <f t="shared" si="9"/>
        <v>0.7280109889280324</v>
      </c>
      <c r="D23">
        <f t="shared" si="1"/>
        <v>0.15999999999994557</v>
      </c>
      <c r="E23">
        <f t="shared" si="2"/>
        <v>-1.1840000000001065</v>
      </c>
      <c r="F23">
        <f t="shared" si="3"/>
        <v>-0.84800000000004805</v>
      </c>
      <c r="G23">
        <f t="shared" si="4"/>
        <v>-0.5120000000000805</v>
      </c>
      <c r="H23">
        <f t="shared" si="5"/>
        <v>-0.17600000000002197</v>
      </c>
      <c r="I23">
        <f t="shared" si="6"/>
        <v>0.49599999999991312</v>
      </c>
      <c r="J23">
        <f t="shared" si="7"/>
        <v>1.0000000000000009</v>
      </c>
      <c r="K23">
        <f t="shared" si="8"/>
        <v>1.8399999999999652</v>
      </c>
    </row>
    <row r="24" spans="1:12" x14ac:dyDescent="0.3">
      <c r="A24" s="1">
        <v>31.9</v>
      </c>
      <c r="B24" s="31">
        <v>1006.9</v>
      </c>
      <c r="C24" s="2">
        <f t="shared" si="9"/>
        <v>1</v>
      </c>
      <c r="D24">
        <f t="shared" si="1"/>
        <v>0</v>
      </c>
      <c r="E24">
        <f t="shared" si="2"/>
        <v>-1.1760000000000435</v>
      </c>
      <c r="F24">
        <f t="shared" si="3"/>
        <v>-0.88199999999999279</v>
      </c>
      <c r="G24">
        <f t="shared" si="4"/>
        <v>-0.58800000000002173</v>
      </c>
      <c r="H24">
        <f t="shared" si="5"/>
        <v>-0.29399999999997106</v>
      </c>
      <c r="I24">
        <f t="shared" si="6"/>
        <v>0.29399999999997106</v>
      </c>
      <c r="J24">
        <f t="shared" si="7"/>
        <v>0.73500000000004695</v>
      </c>
      <c r="K24">
        <f t="shared" si="8"/>
        <v>1.4700000000000144</v>
      </c>
    </row>
    <row r="25" spans="1:12" x14ac:dyDescent="0.3">
      <c r="A25" s="1">
        <v>32.9</v>
      </c>
      <c r="B25" s="31">
        <v>1006.9</v>
      </c>
      <c r="C25" s="2">
        <f t="shared" si="9"/>
        <v>1.4142135623730951</v>
      </c>
      <c r="D25">
        <f t="shared" si="1"/>
        <v>0</v>
      </c>
      <c r="E25">
        <f t="shared" si="2"/>
        <v>-1.6800000000000637</v>
      </c>
      <c r="F25">
        <f t="shared" si="3"/>
        <v>-1.2599999999999909</v>
      </c>
      <c r="G25">
        <f t="shared" si="4"/>
        <v>-0.84000000000003183</v>
      </c>
      <c r="H25">
        <f t="shared" si="5"/>
        <v>-0.41999999999995907</v>
      </c>
      <c r="I25">
        <f t="shared" si="6"/>
        <v>0.41999999999995907</v>
      </c>
      <c r="J25">
        <f t="shared" si="7"/>
        <v>1.0500000000000682</v>
      </c>
      <c r="K25">
        <f t="shared" si="8"/>
        <v>2.1000000000000227</v>
      </c>
    </row>
    <row r="26" spans="1:12" x14ac:dyDescent="0.3">
      <c r="A26" s="1">
        <v>33.9</v>
      </c>
      <c r="B26" s="31">
        <v>1007.9</v>
      </c>
      <c r="C26" s="2"/>
      <c r="D26">
        <f t="shared" si="1"/>
        <v>-1</v>
      </c>
      <c r="E26">
        <f t="shared" si="2"/>
        <v>-2.6800000000000637</v>
      </c>
      <c r="F26">
        <f t="shared" si="3"/>
        <v>-2.2599999999999909</v>
      </c>
      <c r="G26">
        <f t="shared" si="4"/>
        <v>-1.8400000000000318</v>
      </c>
      <c r="H26">
        <f t="shared" si="5"/>
        <v>-1.4199999999999591</v>
      </c>
      <c r="I26">
        <f t="shared" si="6"/>
        <v>-0.58000000000004093</v>
      </c>
      <c r="J26">
        <f t="shared" si="7"/>
        <v>5.0000000000068212E-2</v>
      </c>
      <c r="K26">
        <f t="array" ref="K26">(K$31-$B26)*($A26-$A25)</f>
        <v>1.1000000000000227</v>
      </c>
    </row>
    <row r="27" spans="1:12" x14ac:dyDescent="0.3">
      <c r="B27" s="5"/>
      <c r="C27" s="2"/>
    </row>
    <row r="28" spans="1:12" x14ac:dyDescent="0.3">
      <c r="B28" s="6"/>
      <c r="C28" s="2"/>
    </row>
    <row r="29" spans="1:12" x14ac:dyDescent="0.3">
      <c r="A29" s="3"/>
      <c r="B29" s="6"/>
      <c r="C29" s="1"/>
      <c r="D29" s="15" t="s">
        <v>36</v>
      </c>
      <c r="E29" s="16">
        <v>0.2</v>
      </c>
      <c r="F29" s="16">
        <v>0.4</v>
      </c>
      <c r="G29" s="16">
        <v>0.6</v>
      </c>
      <c r="H29" s="16">
        <v>0.8</v>
      </c>
      <c r="I29" s="16">
        <v>1.2</v>
      </c>
      <c r="J29" s="16">
        <v>1.5</v>
      </c>
      <c r="K29" s="16">
        <v>2</v>
      </c>
    </row>
    <row r="30" spans="1:12" x14ac:dyDescent="0.3">
      <c r="B30" s="5"/>
      <c r="C30" s="5" t="s">
        <v>15</v>
      </c>
      <c r="D30" s="7">
        <f t="array" ref="D30">SUM(IF($B2:$B26&lt;D$31,$C2:$C26))</f>
        <v>29.566996605452577</v>
      </c>
      <c r="E30" s="7">
        <f t="array" ref="E30">SUM(IF($B2:$B26&lt;E$31,$C2:$C26))</f>
        <v>13.533252422065901</v>
      </c>
      <c r="F30" s="7">
        <f t="array" ref="F30">SUM(IF($B2:$B26&lt;F$31,$C2:$C26))</f>
        <v>17.381050523093815</v>
      </c>
      <c r="G30" s="7">
        <f t="array" ref="G30">SUM(IF($B2:$B26&lt;G$31,$C2:$C26))</f>
        <v>21.873221335129319</v>
      </c>
      <c r="H30" s="7">
        <f t="array" ref="H30">SUM(IF($B2:$B26&lt;H$31,$C2:$C26))</f>
        <v>25.756647648395109</v>
      </c>
      <c r="I30" s="7">
        <f t="array" ref="I30">SUM(IF($B2:$B26&lt;I$31,$C2:$C26))</f>
        <v>33.805831292949186</v>
      </c>
      <c r="J30" s="7">
        <f t="array" ref="J30">SUM(IF($B2:$B26&lt;J$31,$C2:$C26))</f>
        <v>35.086456140435757</v>
      </c>
      <c r="K30" s="7">
        <f t="array" ref="K30">SUM(IF($B2:$B26&lt;K$31,$C2:$C26))</f>
        <v>35.086456140435757</v>
      </c>
    </row>
    <row r="31" spans="1:12" x14ac:dyDescent="0.3">
      <c r="B31" s="5"/>
      <c r="C31" s="6" t="s">
        <v>3</v>
      </c>
      <c r="D31" s="3">
        <v>1006.9</v>
      </c>
      <c r="E31">
        <f>E32+E33</f>
        <v>1005.2199999999999</v>
      </c>
      <c r="F31">
        <f t="shared" ref="F31:K31" si="10">F32+F33</f>
        <v>1005.64</v>
      </c>
      <c r="G31">
        <f t="shared" si="10"/>
        <v>1006.06</v>
      </c>
      <c r="H31">
        <f t="shared" si="10"/>
        <v>1006.48</v>
      </c>
      <c r="I31">
        <f t="shared" si="10"/>
        <v>1007.3199999999999</v>
      </c>
      <c r="J31">
        <f t="shared" si="10"/>
        <v>1007.95</v>
      </c>
      <c r="K31">
        <f t="shared" si="10"/>
        <v>1009</v>
      </c>
      <c r="L31" t="s">
        <v>45</v>
      </c>
    </row>
    <row r="32" spans="1:12" x14ac:dyDescent="0.3">
      <c r="B32" s="5"/>
      <c r="C32" s="6" t="s">
        <v>4</v>
      </c>
      <c r="D32">
        <f>MIN($B$3:$B$26)</f>
        <v>1004.8</v>
      </c>
      <c r="E32">
        <f t="shared" ref="E32:K32" si="11">MIN($B$3:$B$26)</f>
        <v>1004.8</v>
      </c>
      <c r="F32">
        <f t="shared" si="11"/>
        <v>1004.8</v>
      </c>
      <c r="G32">
        <f t="shared" si="11"/>
        <v>1004.8</v>
      </c>
      <c r="H32">
        <f t="shared" si="11"/>
        <v>1004.8</v>
      </c>
      <c r="I32">
        <f t="shared" si="11"/>
        <v>1004.8</v>
      </c>
      <c r="J32">
        <f t="shared" si="11"/>
        <v>1004.8</v>
      </c>
      <c r="K32">
        <f t="shared" si="11"/>
        <v>1004.8</v>
      </c>
    </row>
    <row r="33" spans="2:12" x14ac:dyDescent="0.3">
      <c r="B33" s="5"/>
      <c r="C33" s="5" t="s">
        <v>5</v>
      </c>
      <c r="D33" s="11">
        <f>D31-D32</f>
        <v>2.1000000000000227</v>
      </c>
      <c r="E33" s="11">
        <f>$D$33*E29</f>
        <v>0.42000000000000459</v>
      </c>
      <c r="F33" s="11">
        <f t="shared" ref="F33:K33" si="12">$D$33*F29</f>
        <v>0.84000000000000918</v>
      </c>
      <c r="G33" s="11">
        <f t="shared" si="12"/>
        <v>1.2600000000000136</v>
      </c>
      <c r="H33" s="11">
        <f t="shared" si="12"/>
        <v>1.6800000000000184</v>
      </c>
      <c r="I33" s="11">
        <f t="shared" si="12"/>
        <v>2.5200000000000271</v>
      </c>
      <c r="J33" s="11">
        <f t="shared" si="12"/>
        <v>3.1500000000000341</v>
      </c>
      <c r="K33" s="11">
        <f t="shared" si="12"/>
        <v>4.2000000000000455</v>
      </c>
    </row>
    <row r="34" spans="2:12" x14ac:dyDescent="0.3">
      <c r="B34" s="5"/>
      <c r="C34" s="5" t="s">
        <v>6</v>
      </c>
      <c r="D34" s="7">
        <f t="array" ref="D34">SUM(IF($B$3:$B$26&lt;D$31,D$3:D$26))</f>
        <v>41.779999999999248</v>
      </c>
      <c r="E34" s="7">
        <f t="array" ref="E34">SUM(IF($B$3:$B$26&lt;E$31,E$3:E$26))</f>
        <v>3.8699999999990373</v>
      </c>
      <c r="F34" s="7">
        <f t="array" ref="F34">SUM(IF($B$3:$B$26&lt;F$31,F$3:F$26))</f>
        <v>10.798000000000137</v>
      </c>
      <c r="G34" s="7">
        <f t="array" ref="G34">SUM(IF($B$3:$B$26&lt;G$31,G$3:G$26))</f>
        <v>19.677999999998971</v>
      </c>
      <c r="H34" s="7">
        <f t="array" ref="H34">SUM(IF($B$3:$B$26&lt;H$31,H$3:H$26))</f>
        <v>29.870000000000456</v>
      </c>
      <c r="I34" s="7">
        <f t="array" ref="I34">SUM(IF($B$3:$B$26&lt;I$31,I$3:I$26))</f>
        <v>55.555999999997901</v>
      </c>
      <c r="J34" s="7">
        <f t="array" ref="J34">SUM(IF($B$3:$B$26&lt;J$31,J$3:J$26))</f>
        <v>76.270000000001545</v>
      </c>
      <c r="K34" s="7">
        <f t="array" ref="K34">SUM(IF($B$3:$B$26&lt;K$31,K$3:K$26))</f>
        <v>111.76000000000002</v>
      </c>
      <c r="L34" t="s">
        <v>7</v>
      </c>
    </row>
    <row r="35" spans="2:12" x14ac:dyDescent="0.3">
      <c r="B35" s="5"/>
      <c r="C35" s="5" t="s">
        <v>8</v>
      </c>
      <c r="D35" s="12">
        <f>(1/D$36)*D34*D37^0.5*D38^(2/3)</f>
        <v>67.22377112831316</v>
      </c>
      <c r="E35" s="12">
        <f>(1/E$36)*E34*E37^0.5*E38^(2/3)</f>
        <v>2.1463330198792825</v>
      </c>
      <c r="F35" s="12">
        <f>(1/F$36)*F34*F37^0.5*F38^(2/3)</f>
        <v>10.045428744047509</v>
      </c>
      <c r="G35" s="12">
        <f t="shared" ref="G35:K35" si="13">(1/G$36)*G34*G37^0.5*G38^(2/3)</f>
        <v>23.431857388585822</v>
      </c>
      <c r="H35" s="12">
        <f t="shared" si="13"/>
        <v>42.128833411497197</v>
      </c>
      <c r="I35" s="12">
        <f t="shared" si="13"/>
        <v>98.856255397171637</v>
      </c>
      <c r="J35" s="12">
        <f t="shared" si="13"/>
        <v>163.53480372990541</v>
      </c>
      <c r="K35" s="12">
        <f t="shared" si="13"/>
        <v>309.14669308659279</v>
      </c>
      <c r="L35" t="s">
        <v>11</v>
      </c>
    </row>
    <row r="36" spans="2:12" x14ac:dyDescent="0.3">
      <c r="C36" s="5" t="s">
        <v>9</v>
      </c>
      <c r="D36" s="8">
        <v>3.5000000000000003E-2</v>
      </c>
      <c r="E36" s="8">
        <v>3.5000000000000003E-2</v>
      </c>
      <c r="F36" s="8">
        <v>3.5000000000000003E-2</v>
      </c>
      <c r="G36" s="8">
        <v>3.5000000000000003E-2</v>
      </c>
      <c r="H36" s="8">
        <v>3.5000000000000003E-2</v>
      </c>
      <c r="I36" s="8">
        <v>3.5000000000000003E-2</v>
      </c>
      <c r="J36" s="8">
        <v>3.5000000000000003E-2</v>
      </c>
      <c r="K36" s="8">
        <v>3.5000000000000003E-2</v>
      </c>
    </row>
    <row r="37" spans="2:12" x14ac:dyDescent="0.3">
      <c r="C37" s="5" t="s">
        <v>10</v>
      </c>
      <c r="D37" s="8">
        <v>2E-3</v>
      </c>
      <c r="E37" s="8">
        <v>2E-3</v>
      </c>
      <c r="F37" s="8">
        <v>2E-3</v>
      </c>
      <c r="G37" s="8">
        <v>2E-3</v>
      </c>
      <c r="H37" s="8">
        <v>2E-3</v>
      </c>
      <c r="I37" s="8">
        <v>2E-3</v>
      </c>
      <c r="J37" s="8">
        <v>2E-3</v>
      </c>
      <c r="K37" s="8">
        <v>2E-3</v>
      </c>
    </row>
    <row r="38" spans="2:12" x14ac:dyDescent="0.3">
      <c r="C38" s="5" t="s">
        <v>2</v>
      </c>
      <c r="D38" s="7">
        <f>D34/D30</f>
        <v>1.4130620217372507</v>
      </c>
      <c r="E38" s="7">
        <f t="shared" ref="E38:J38" si="14">E34/E30</f>
        <v>0.28596230080575613</v>
      </c>
      <c r="F38" s="7">
        <f t="shared" si="14"/>
        <v>0.62125128660394113</v>
      </c>
      <c r="G38" s="7">
        <f t="shared" si="14"/>
        <v>0.89963886427625861</v>
      </c>
      <c r="H38" s="7">
        <f t="shared" si="14"/>
        <v>1.1597006104116057</v>
      </c>
      <c r="I38" s="7">
        <f t="shared" si="14"/>
        <v>1.6433851165667122</v>
      </c>
      <c r="J38" s="7">
        <f t="shared" si="14"/>
        <v>2.1737732558319953</v>
      </c>
      <c r="K38" s="7">
        <f>K34/K30</f>
        <v>3.1852746698804109</v>
      </c>
      <c r="L38" t="s">
        <v>16</v>
      </c>
    </row>
  </sheetData>
  <autoFilter ref="A1:B26">
    <sortState ref="A2:B25">
      <sortCondition ref="A1:A25"/>
    </sortState>
  </autoFilter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5"/>
  <sheetViews>
    <sheetView topLeftCell="A10" zoomScale="70" zoomScaleNormal="70" workbookViewId="0">
      <selection activeCell="D37" sqref="D37:K39"/>
    </sheetView>
  </sheetViews>
  <sheetFormatPr defaultRowHeight="14.4" x14ac:dyDescent="0.3"/>
  <cols>
    <col min="11" max="11" width="11" bestFit="1" customWidth="1"/>
  </cols>
  <sheetData>
    <row r="1" spans="1:11" x14ac:dyDescent="0.3">
      <c r="A1" s="1" t="s">
        <v>22</v>
      </c>
      <c r="B1" s="1" t="s">
        <v>23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0.7</v>
      </c>
      <c r="B2" s="1">
        <v>1009.1</v>
      </c>
      <c r="C2" s="2">
        <f>SQRT((A3-A2)^2+(B3-B2)^2)</f>
        <v>5</v>
      </c>
    </row>
    <row r="3" spans="1:11" x14ac:dyDescent="0.3">
      <c r="A3" s="1">
        <v>5.7</v>
      </c>
      <c r="B3" s="1">
        <v>1009.1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3" si="1">(E$35-$B3)*($A3-$A2)</f>
        <v>-17.800000000000296</v>
      </c>
      <c r="F3">
        <f t="shared" si="1"/>
        <v>-14.600000000000364</v>
      </c>
      <c r="G3">
        <f t="shared" si="1"/>
        <v>-11.399999999999864</v>
      </c>
      <c r="H3">
        <f t="shared" si="1"/>
        <v>-8.1999999999999318</v>
      </c>
      <c r="I3">
        <f t="shared" si="1"/>
        <v>-1.8000000000000682</v>
      </c>
      <c r="J3">
        <f t="shared" si="1"/>
        <v>3.0000000000001137</v>
      </c>
      <c r="K3">
        <f t="shared" si="1"/>
        <v>11.000000000000227</v>
      </c>
    </row>
    <row r="4" spans="1:11" x14ac:dyDescent="0.3">
      <c r="A4" s="1">
        <v>6.7</v>
      </c>
      <c r="B4" s="1">
        <v>1008.1</v>
      </c>
      <c r="C4" s="2">
        <f>SQRT((A5-A4)^2+(B5-B4)^2)</f>
        <v>1</v>
      </c>
      <c r="D4">
        <f t="shared" ref="D4:D28" si="2">(D$35-$B4)*($A4-$A3)</f>
        <v>0</v>
      </c>
      <c r="E4">
        <f t="shared" ref="E4:E28" si="3">(E$35-$B4)*($A4-$A3)</f>
        <v>-2.5600000000000591</v>
      </c>
      <c r="F4">
        <f t="shared" ref="F4:F28" si="4">(F$35-$B4)*($A4-$A3)</f>
        <v>-1.9200000000000728</v>
      </c>
      <c r="G4">
        <f t="shared" ref="G4:G28" si="5">(G$35-$B4)*($A4-$A3)</f>
        <v>-1.2799999999999727</v>
      </c>
      <c r="H4">
        <f t="shared" ref="H4:H28" si="6">(H$35-$B4)*($A4-$A3)</f>
        <v>-0.63999999999998636</v>
      </c>
      <c r="I4">
        <f t="shared" ref="I4:I28" si="7">(I$35-$B4)*($A4-$A3)</f>
        <v>0.63999999999998636</v>
      </c>
      <c r="J4">
        <f t="shared" ref="J4:J28" si="8">(J$35-$B4)*($A4-$A3)</f>
        <v>1.6000000000000227</v>
      </c>
      <c r="K4">
        <f t="shared" ref="K4:K28" si="9">(K$35-$B4)*($A4-$A3)</f>
        <v>3.2000000000000455</v>
      </c>
    </row>
    <row r="5" spans="1:11" x14ac:dyDescent="0.3">
      <c r="A5" s="1">
        <v>7.7</v>
      </c>
      <c r="B5" s="1">
        <v>1008.1</v>
      </c>
      <c r="C5" s="2">
        <f>SQRT((A6-A5)^2+(B6-B5)^2)</f>
        <v>0.85440037453177686</v>
      </c>
      <c r="D5">
        <f t="shared" si="2"/>
        <v>0</v>
      </c>
      <c r="E5">
        <f t="shared" si="3"/>
        <v>-2.5600000000000591</v>
      </c>
      <c r="F5">
        <f t="shared" si="4"/>
        <v>-1.9200000000000728</v>
      </c>
      <c r="G5">
        <f t="shared" si="5"/>
        <v>-1.2799999999999727</v>
      </c>
      <c r="H5">
        <f t="shared" si="6"/>
        <v>-0.63999999999998636</v>
      </c>
      <c r="I5">
        <f t="shared" si="7"/>
        <v>0.63999999999998636</v>
      </c>
      <c r="J5">
        <f t="shared" si="8"/>
        <v>1.6000000000000227</v>
      </c>
      <c r="K5">
        <f t="shared" si="9"/>
        <v>3.2000000000000455</v>
      </c>
    </row>
    <row r="6" spans="1:11" x14ac:dyDescent="0.3">
      <c r="A6" s="1">
        <v>8.5</v>
      </c>
      <c r="B6" s="1">
        <v>1007.8</v>
      </c>
      <c r="C6" s="2">
        <f t="shared" ref="C6:C23" si="10">SQRT((A7-A6)^2+(B7-B6)^2)</f>
        <v>0.76157731058637224</v>
      </c>
      <c r="D6">
        <f t="shared" si="2"/>
        <v>0.2400000000000545</v>
      </c>
      <c r="E6">
        <f t="shared" si="3"/>
        <v>-1.8079999999999923</v>
      </c>
      <c r="F6">
        <f t="shared" si="4"/>
        <v>-1.2960000000000034</v>
      </c>
      <c r="G6">
        <f t="shared" si="5"/>
        <v>-0.78399999999992342</v>
      </c>
      <c r="H6">
        <f t="shared" si="6"/>
        <v>-0.27199999999993446</v>
      </c>
      <c r="I6">
        <f t="shared" si="7"/>
        <v>0.75200000000004352</v>
      </c>
      <c r="J6">
        <f t="shared" si="8"/>
        <v>1.5200000000000724</v>
      </c>
      <c r="K6">
        <f t="shared" si="9"/>
        <v>2.8000000000000904</v>
      </c>
    </row>
    <row r="7" spans="1:11" x14ac:dyDescent="0.3">
      <c r="A7" s="1">
        <v>9.1999999999999993</v>
      </c>
      <c r="B7" s="1">
        <v>1007.5</v>
      </c>
      <c r="C7" s="2">
        <f t="shared" si="10"/>
        <v>1.6155494421403598</v>
      </c>
      <c r="D7">
        <f t="shared" si="2"/>
        <v>0.42000000000001547</v>
      </c>
      <c r="E7">
        <f t="shared" si="3"/>
        <v>-1.3720000000000241</v>
      </c>
      <c r="F7">
        <f t="shared" si="4"/>
        <v>-0.92400000000003413</v>
      </c>
      <c r="G7">
        <f t="shared" si="5"/>
        <v>-0.47599999999996451</v>
      </c>
      <c r="H7">
        <f t="shared" si="6"/>
        <v>-2.7999999999974507E-2</v>
      </c>
      <c r="I7">
        <f t="shared" si="7"/>
        <v>0.86800000000000543</v>
      </c>
      <c r="J7">
        <f t="shared" si="8"/>
        <v>1.5400000000000302</v>
      </c>
      <c r="K7">
        <f t="shared" si="9"/>
        <v>2.660000000000045</v>
      </c>
    </row>
    <row r="8" spans="1:11" x14ac:dyDescent="0.3">
      <c r="A8" s="1">
        <v>10.7</v>
      </c>
      <c r="B8" s="1">
        <v>1006.9</v>
      </c>
      <c r="C8" s="2">
        <f t="shared" si="10"/>
        <v>2.3769728648009489</v>
      </c>
      <c r="D8">
        <f t="shared" si="2"/>
        <v>1.8000000000000682</v>
      </c>
      <c r="E8">
        <f t="shared" si="3"/>
        <v>-2.0400000000000205</v>
      </c>
      <c r="F8">
        <f t="shared" si="4"/>
        <v>-1.0800000000000409</v>
      </c>
      <c r="G8">
        <f t="shared" si="5"/>
        <v>-0.11999999999989086</v>
      </c>
      <c r="H8">
        <f t="shared" si="6"/>
        <v>0.84000000000008868</v>
      </c>
      <c r="I8">
        <f t="shared" si="7"/>
        <v>2.7600000000000477</v>
      </c>
      <c r="J8">
        <f t="shared" si="8"/>
        <v>4.2000000000001023</v>
      </c>
      <c r="K8">
        <f t="shared" si="9"/>
        <v>6.6000000000001364</v>
      </c>
    </row>
    <row r="9" spans="1:11" x14ac:dyDescent="0.3">
      <c r="A9" s="1">
        <v>13</v>
      </c>
      <c r="B9" s="1">
        <v>1006.3</v>
      </c>
      <c r="C9" s="2">
        <f t="shared" si="10"/>
        <v>2.2803508501982517</v>
      </c>
      <c r="D9">
        <f t="shared" si="2"/>
        <v>4.1400000000001578</v>
      </c>
      <c r="E9">
        <f t="shared" si="3"/>
        <v>-1.7479999999999796</v>
      </c>
      <c r="F9">
        <f t="shared" si="4"/>
        <v>-0.27600000000001057</v>
      </c>
      <c r="G9">
        <f t="shared" si="5"/>
        <v>1.19600000000022</v>
      </c>
      <c r="H9">
        <f t="shared" si="6"/>
        <v>2.6680000000001889</v>
      </c>
      <c r="I9">
        <f t="shared" si="7"/>
        <v>5.6120000000001271</v>
      </c>
      <c r="J9">
        <f t="shared" si="8"/>
        <v>7.8200000000002117</v>
      </c>
      <c r="K9">
        <f t="shared" si="9"/>
        <v>11.500000000000265</v>
      </c>
    </row>
    <row r="10" spans="1:11" x14ac:dyDescent="0.3">
      <c r="A10" s="1">
        <v>15.2</v>
      </c>
      <c r="B10" s="1">
        <v>1005.7</v>
      </c>
      <c r="C10" s="2">
        <f t="shared" si="10"/>
        <v>1.5297058540778488</v>
      </c>
      <c r="D10">
        <f t="shared" si="2"/>
        <v>5.2799999999999478</v>
      </c>
      <c r="E10">
        <f t="shared" si="3"/>
        <v>-0.35200000000017995</v>
      </c>
      <c r="F10">
        <f t="shared" si="4"/>
        <v>1.0559999999997896</v>
      </c>
      <c r="G10">
        <f t="shared" si="5"/>
        <v>2.4640000000000093</v>
      </c>
      <c r="H10">
        <f t="shared" si="6"/>
        <v>3.8719999999999786</v>
      </c>
      <c r="I10">
        <f t="shared" si="7"/>
        <v>6.687999999999918</v>
      </c>
      <c r="J10">
        <f t="shared" si="8"/>
        <v>8.7999999999999972</v>
      </c>
      <c r="K10">
        <f t="shared" si="9"/>
        <v>12.320000000000046</v>
      </c>
    </row>
    <row r="11" spans="1:11" x14ac:dyDescent="0.3">
      <c r="A11" s="1">
        <v>16.7</v>
      </c>
      <c r="B11" s="1">
        <v>1005.4</v>
      </c>
      <c r="C11" s="2">
        <f t="shared" si="10"/>
        <v>1.5132745950421465</v>
      </c>
      <c r="D11">
        <f t="shared" si="2"/>
        <v>4.0500000000000682</v>
      </c>
      <c r="E11">
        <f t="shared" si="3"/>
        <v>0.20999999999997954</v>
      </c>
      <c r="F11">
        <f t="shared" si="4"/>
        <v>1.1699999999999591</v>
      </c>
      <c r="G11">
        <f t="shared" si="5"/>
        <v>2.1300000000001091</v>
      </c>
      <c r="H11">
        <f t="shared" si="6"/>
        <v>3.0900000000000887</v>
      </c>
      <c r="I11">
        <f t="shared" si="7"/>
        <v>5.0100000000000477</v>
      </c>
      <c r="J11">
        <f t="shared" si="8"/>
        <v>6.4500000000001023</v>
      </c>
      <c r="K11">
        <f t="shared" si="9"/>
        <v>8.8500000000001364</v>
      </c>
    </row>
    <row r="12" spans="1:11" x14ac:dyDescent="0.3">
      <c r="A12" s="1">
        <v>18.2</v>
      </c>
      <c r="B12" s="1">
        <v>1005.2</v>
      </c>
      <c r="C12" s="2">
        <f t="shared" si="10"/>
        <v>1.5033296378372925</v>
      </c>
      <c r="D12">
        <f t="shared" si="2"/>
        <v>4.3499999999999659</v>
      </c>
      <c r="E12">
        <f t="shared" si="3"/>
        <v>0.50999999999987722</v>
      </c>
      <c r="F12">
        <f t="shared" si="4"/>
        <v>1.4699999999998568</v>
      </c>
      <c r="G12">
        <f t="shared" si="5"/>
        <v>2.4300000000000068</v>
      </c>
      <c r="H12">
        <f t="shared" si="6"/>
        <v>3.3899999999999864</v>
      </c>
      <c r="I12">
        <f t="shared" si="7"/>
        <v>5.3099999999999454</v>
      </c>
      <c r="J12">
        <f t="shared" si="8"/>
        <v>6.75</v>
      </c>
      <c r="K12">
        <f t="shared" si="9"/>
        <v>9.1500000000000341</v>
      </c>
    </row>
    <row r="13" spans="1:11" x14ac:dyDescent="0.3">
      <c r="A13" s="1">
        <v>19.7</v>
      </c>
      <c r="B13" s="1">
        <v>1005.1</v>
      </c>
      <c r="C13" s="2">
        <f t="shared" si="10"/>
        <v>1.5033296378372925</v>
      </c>
      <c r="D13">
        <f t="shared" si="2"/>
        <v>4.5</v>
      </c>
      <c r="E13">
        <f t="shared" si="3"/>
        <v>0.65999999999991132</v>
      </c>
      <c r="F13">
        <f t="shared" si="4"/>
        <v>1.6199999999998909</v>
      </c>
      <c r="G13">
        <f t="shared" si="5"/>
        <v>2.5800000000000409</v>
      </c>
      <c r="H13">
        <f t="shared" si="6"/>
        <v>3.5400000000000205</v>
      </c>
      <c r="I13">
        <f t="shared" si="7"/>
        <v>5.4599999999999795</v>
      </c>
      <c r="J13">
        <f t="shared" si="8"/>
        <v>6.9000000000000341</v>
      </c>
      <c r="K13">
        <f t="shared" si="9"/>
        <v>9.3000000000000682</v>
      </c>
    </row>
    <row r="14" spans="1:11" x14ac:dyDescent="0.3">
      <c r="A14" s="1">
        <v>21.2</v>
      </c>
      <c r="B14" s="1">
        <v>1005</v>
      </c>
      <c r="C14" s="2">
        <f t="shared" si="10"/>
        <v>1.5033296378372925</v>
      </c>
      <c r="D14">
        <f t="shared" si="2"/>
        <v>4.6500000000000341</v>
      </c>
      <c r="E14">
        <f t="shared" si="3"/>
        <v>0.80999999999994543</v>
      </c>
      <c r="F14">
        <f t="shared" si="4"/>
        <v>1.769999999999925</v>
      </c>
      <c r="G14">
        <f t="shared" si="5"/>
        <v>2.730000000000075</v>
      </c>
      <c r="H14">
        <f t="shared" si="6"/>
        <v>3.6900000000000546</v>
      </c>
      <c r="I14">
        <f t="shared" si="7"/>
        <v>5.6100000000000136</v>
      </c>
      <c r="J14">
        <f t="shared" si="8"/>
        <v>7.0500000000000682</v>
      </c>
      <c r="K14">
        <f t="shared" si="9"/>
        <v>9.4500000000001023</v>
      </c>
    </row>
    <row r="15" spans="1:11" x14ac:dyDescent="0.3">
      <c r="A15" s="1">
        <v>22.7</v>
      </c>
      <c r="B15" s="1">
        <v>1004.9</v>
      </c>
      <c r="C15" s="2">
        <f t="shared" si="10"/>
        <v>1.5033296378372925</v>
      </c>
      <c r="D15">
        <f t="shared" si="2"/>
        <v>4.8000000000000682</v>
      </c>
      <c r="E15">
        <f t="shared" si="3"/>
        <v>0.95999999999997954</v>
      </c>
      <c r="F15">
        <f t="shared" si="4"/>
        <v>1.9199999999999591</v>
      </c>
      <c r="G15">
        <f t="shared" si="5"/>
        <v>2.8800000000001091</v>
      </c>
      <c r="H15">
        <f t="shared" si="6"/>
        <v>3.8400000000000887</v>
      </c>
      <c r="I15">
        <f t="shared" si="7"/>
        <v>5.7600000000000477</v>
      </c>
      <c r="J15">
        <f t="shared" si="8"/>
        <v>7.2000000000001023</v>
      </c>
      <c r="K15">
        <f t="shared" si="9"/>
        <v>9.6000000000001364</v>
      </c>
    </row>
    <row r="16" spans="1:11" x14ac:dyDescent="0.3">
      <c r="A16" s="1">
        <v>24.2</v>
      </c>
      <c r="B16" s="1">
        <v>1005</v>
      </c>
      <c r="C16" s="2">
        <f t="shared" si="10"/>
        <v>1.5033296378372925</v>
      </c>
      <c r="D16">
        <f t="shared" si="2"/>
        <v>4.6500000000000341</v>
      </c>
      <c r="E16">
        <f t="shared" si="3"/>
        <v>0.80999999999994543</v>
      </c>
      <c r="F16">
        <f t="shared" si="4"/>
        <v>1.769999999999925</v>
      </c>
      <c r="G16">
        <f t="shared" si="5"/>
        <v>2.730000000000075</v>
      </c>
      <c r="H16">
        <f t="shared" si="6"/>
        <v>3.6900000000000546</v>
      </c>
      <c r="I16">
        <f t="shared" si="7"/>
        <v>5.6100000000000136</v>
      </c>
      <c r="J16">
        <f t="shared" si="8"/>
        <v>7.0500000000000682</v>
      </c>
      <c r="K16">
        <f t="shared" si="9"/>
        <v>9.4500000000001023</v>
      </c>
    </row>
    <row r="17" spans="1:11" x14ac:dyDescent="0.3">
      <c r="A17" s="1">
        <v>25.7</v>
      </c>
      <c r="B17" s="1">
        <v>1005.1</v>
      </c>
      <c r="C17" s="2">
        <f t="shared" si="10"/>
        <v>1.5033296378372925</v>
      </c>
      <c r="D17">
        <f t="shared" si="2"/>
        <v>4.5</v>
      </c>
      <c r="E17">
        <f t="shared" si="3"/>
        <v>0.65999999999991132</v>
      </c>
      <c r="F17">
        <f t="shared" si="4"/>
        <v>1.6199999999998909</v>
      </c>
      <c r="G17">
        <f t="shared" si="5"/>
        <v>2.5800000000000409</v>
      </c>
      <c r="H17">
        <f t="shared" si="6"/>
        <v>3.5400000000000205</v>
      </c>
      <c r="I17">
        <f t="shared" si="7"/>
        <v>5.4599999999999795</v>
      </c>
      <c r="J17">
        <f t="shared" si="8"/>
        <v>6.9000000000000341</v>
      </c>
      <c r="K17">
        <f t="shared" si="9"/>
        <v>9.3000000000000682</v>
      </c>
    </row>
    <row r="18" spans="1:11" x14ac:dyDescent="0.3">
      <c r="A18" s="1">
        <v>27.2</v>
      </c>
      <c r="B18" s="1">
        <v>1005.2</v>
      </c>
      <c r="C18" s="2">
        <f t="shared" si="10"/>
        <v>1.5132745950421465</v>
      </c>
      <c r="D18">
        <f t="shared" si="2"/>
        <v>4.3499999999999659</v>
      </c>
      <c r="E18">
        <f t="shared" si="3"/>
        <v>0.50999999999987722</v>
      </c>
      <c r="F18">
        <f t="shared" si="4"/>
        <v>1.4699999999998568</v>
      </c>
      <c r="G18">
        <f t="shared" si="5"/>
        <v>2.4300000000000068</v>
      </c>
      <c r="H18">
        <f t="shared" si="6"/>
        <v>3.3899999999999864</v>
      </c>
      <c r="I18">
        <f t="shared" si="7"/>
        <v>5.3099999999999454</v>
      </c>
      <c r="J18">
        <f t="shared" si="8"/>
        <v>6.75</v>
      </c>
      <c r="K18">
        <f t="shared" si="9"/>
        <v>9.1500000000000341</v>
      </c>
    </row>
    <row r="19" spans="1:11" x14ac:dyDescent="0.3">
      <c r="A19" s="1">
        <v>28.7</v>
      </c>
      <c r="B19" s="1">
        <v>1005.4</v>
      </c>
      <c r="C19" s="2">
        <f t="shared" si="10"/>
        <v>1.5297058540778488</v>
      </c>
      <c r="D19">
        <f t="shared" si="2"/>
        <v>4.0500000000000682</v>
      </c>
      <c r="E19">
        <f t="shared" si="3"/>
        <v>0.20999999999997954</v>
      </c>
      <c r="F19">
        <f t="shared" si="4"/>
        <v>1.1699999999999591</v>
      </c>
      <c r="G19">
        <f t="shared" si="5"/>
        <v>2.1300000000001091</v>
      </c>
      <c r="H19">
        <f t="shared" si="6"/>
        <v>3.0900000000000887</v>
      </c>
      <c r="I19">
        <f t="shared" si="7"/>
        <v>5.0100000000000477</v>
      </c>
      <c r="J19">
        <f t="shared" si="8"/>
        <v>6.4500000000001023</v>
      </c>
      <c r="K19">
        <f t="shared" si="9"/>
        <v>8.8500000000001364</v>
      </c>
    </row>
    <row r="20" spans="1:11" x14ac:dyDescent="0.3">
      <c r="A20" s="1">
        <v>30.2</v>
      </c>
      <c r="B20" s="1">
        <v>1005.7</v>
      </c>
      <c r="C20" s="2">
        <f t="shared" si="10"/>
        <v>2.3769728648009205</v>
      </c>
      <c r="D20">
        <f t="shared" si="2"/>
        <v>3.5999999999999659</v>
      </c>
      <c r="E20">
        <f t="shared" si="3"/>
        <v>-0.24000000000012278</v>
      </c>
      <c r="F20">
        <f t="shared" si="4"/>
        <v>0.71999999999985675</v>
      </c>
      <c r="G20">
        <f t="shared" si="5"/>
        <v>1.6800000000000068</v>
      </c>
      <c r="H20">
        <f t="shared" si="6"/>
        <v>2.6399999999999864</v>
      </c>
      <c r="I20">
        <f t="shared" si="7"/>
        <v>4.5599999999999454</v>
      </c>
      <c r="J20">
        <f t="shared" si="8"/>
        <v>6</v>
      </c>
      <c r="K20">
        <f t="shared" si="9"/>
        <v>8.4000000000000341</v>
      </c>
    </row>
    <row r="21" spans="1:11" x14ac:dyDescent="0.3">
      <c r="A21" s="1">
        <v>32.5</v>
      </c>
      <c r="B21" s="1">
        <v>1006.3</v>
      </c>
      <c r="C21" s="2">
        <f t="shared" si="10"/>
        <v>2.2803508501982845</v>
      </c>
      <c r="D21">
        <f t="shared" si="2"/>
        <v>4.1400000000001578</v>
      </c>
      <c r="E21">
        <f t="shared" si="3"/>
        <v>-1.7479999999999796</v>
      </c>
      <c r="F21">
        <f t="shared" si="4"/>
        <v>-0.27600000000001057</v>
      </c>
      <c r="G21">
        <f t="shared" si="5"/>
        <v>1.19600000000022</v>
      </c>
      <c r="H21">
        <f t="shared" si="6"/>
        <v>2.6680000000001889</v>
      </c>
      <c r="I21">
        <f t="shared" si="7"/>
        <v>5.6120000000001271</v>
      </c>
      <c r="J21">
        <f t="shared" si="8"/>
        <v>7.8200000000002117</v>
      </c>
      <c r="K21">
        <f t="shared" si="9"/>
        <v>11.500000000000265</v>
      </c>
    </row>
    <row r="22" spans="1:11" x14ac:dyDescent="0.3">
      <c r="A22" s="1">
        <v>34.700000000000003</v>
      </c>
      <c r="B22" s="1">
        <v>1006.9</v>
      </c>
      <c r="C22" s="2">
        <f t="shared" si="10"/>
        <v>1.6155494421403598</v>
      </c>
      <c r="D22">
        <f t="shared" si="2"/>
        <v>2.6400000000001036</v>
      </c>
      <c r="E22">
        <f t="shared" si="3"/>
        <v>-2.9920000000000337</v>
      </c>
      <c r="F22">
        <f t="shared" si="4"/>
        <v>-1.584000000000062</v>
      </c>
      <c r="G22">
        <f t="shared" si="5"/>
        <v>-0.17599999999984015</v>
      </c>
      <c r="H22">
        <f t="shared" si="6"/>
        <v>1.2320000000001317</v>
      </c>
      <c r="I22">
        <f t="shared" si="7"/>
        <v>4.0480000000000755</v>
      </c>
      <c r="J22">
        <f t="shared" si="8"/>
        <v>6.1600000000001582</v>
      </c>
      <c r="K22">
        <f t="shared" si="9"/>
        <v>9.6800000000002129</v>
      </c>
    </row>
    <row r="23" spans="1:11" x14ac:dyDescent="0.3">
      <c r="A23" s="1">
        <v>36.200000000000003</v>
      </c>
      <c r="B23" s="1">
        <v>1007.5</v>
      </c>
      <c r="C23" s="2">
        <f t="shared" si="10"/>
        <v>0.85440037453173456</v>
      </c>
      <c r="D23">
        <f t="shared" si="2"/>
        <v>0.90000000000003411</v>
      </c>
      <c r="E23">
        <f t="shared" si="3"/>
        <v>-2.9400000000000546</v>
      </c>
      <c r="F23">
        <f t="shared" si="4"/>
        <v>-1.980000000000075</v>
      </c>
      <c r="G23">
        <f t="shared" si="5"/>
        <v>-1.019999999999925</v>
      </c>
      <c r="H23">
        <f t="shared" si="6"/>
        <v>-5.999999999994543E-2</v>
      </c>
      <c r="I23">
        <f t="shared" si="7"/>
        <v>1.8600000000000136</v>
      </c>
      <c r="J23">
        <f t="shared" si="8"/>
        <v>3.3000000000000682</v>
      </c>
      <c r="K23">
        <f t="shared" si="9"/>
        <v>5.7000000000001023</v>
      </c>
    </row>
    <row r="24" spans="1:11" x14ac:dyDescent="0.3">
      <c r="A24" s="1">
        <v>37</v>
      </c>
      <c r="B24" s="1">
        <v>1007.8</v>
      </c>
      <c r="C24" s="2">
        <f t="shared" ref="C24:C25" si="11">SQRT((A25-A24)^2+(B25-B24)^2)</f>
        <v>0.76157731058642031</v>
      </c>
      <c r="D24">
        <f t="shared" si="2"/>
        <v>0.24000000000005373</v>
      </c>
      <c r="E24">
        <f t="shared" si="3"/>
        <v>-1.8079999999999863</v>
      </c>
      <c r="F24">
        <f t="shared" si="4"/>
        <v>-1.2959999999999989</v>
      </c>
      <c r="G24">
        <f t="shared" si="5"/>
        <v>-0.78399999999992087</v>
      </c>
      <c r="H24">
        <f t="shared" si="6"/>
        <v>-0.27199999999993357</v>
      </c>
      <c r="I24">
        <f t="shared" si="7"/>
        <v>0.75200000000004097</v>
      </c>
      <c r="J24">
        <f t="shared" si="8"/>
        <v>1.5200000000000673</v>
      </c>
      <c r="K24">
        <f t="shared" si="9"/>
        <v>2.8000000000000811</v>
      </c>
    </row>
    <row r="25" spans="1:11" x14ac:dyDescent="0.3">
      <c r="A25" s="1">
        <v>37.700000000000003</v>
      </c>
      <c r="B25" s="1">
        <v>1008.1</v>
      </c>
      <c r="C25" s="2">
        <f t="shared" si="11"/>
        <v>1</v>
      </c>
      <c r="D25">
        <f t="shared" si="2"/>
        <v>0</v>
      </c>
      <c r="E25">
        <f t="shared" si="3"/>
        <v>-1.7920000000000487</v>
      </c>
      <c r="F25">
        <f t="shared" si="4"/>
        <v>-1.3440000000000565</v>
      </c>
      <c r="G25">
        <f t="shared" si="5"/>
        <v>-0.89599999999998459</v>
      </c>
      <c r="H25">
        <f t="shared" si="6"/>
        <v>-0.44799999999999229</v>
      </c>
      <c r="I25">
        <f t="shared" si="7"/>
        <v>0.44799999999999229</v>
      </c>
      <c r="J25">
        <f t="shared" si="8"/>
        <v>1.1200000000000205</v>
      </c>
      <c r="K25">
        <f t="shared" si="9"/>
        <v>2.2400000000000411</v>
      </c>
    </row>
    <row r="26" spans="1:11" x14ac:dyDescent="0.3">
      <c r="A26" s="1">
        <v>38.700000000000003</v>
      </c>
      <c r="B26" s="1">
        <v>1008.1</v>
      </c>
      <c r="C26" s="2">
        <f>SQRT((A27-A26)^2+(B27-B26)^2)</f>
        <v>1.4142135623730951</v>
      </c>
      <c r="D26">
        <f t="shared" si="2"/>
        <v>0</v>
      </c>
      <c r="E26">
        <f t="shared" si="3"/>
        <v>-2.5600000000000591</v>
      </c>
      <c r="F26">
        <f t="shared" si="4"/>
        <v>-1.9200000000000728</v>
      </c>
      <c r="G26">
        <f t="shared" si="5"/>
        <v>-1.2799999999999727</v>
      </c>
      <c r="H26">
        <f t="shared" si="6"/>
        <v>-0.63999999999998636</v>
      </c>
      <c r="I26">
        <f t="shared" si="7"/>
        <v>0.63999999999998636</v>
      </c>
      <c r="J26">
        <f t="shared" si="8"/>
        <v>1.6000000000000227</v>
      </c>
      <c r="K26">
        <f t="shared" si="9"/>
        <v>3.2000000000000455</v>
      </c>
    </row>
    <row r="27" spans="1:11" x14ac:dyDescent="0.3">
      <c r="A27" s="1">
        <v>39.700000000000003</v>
      </c>
      <c r="B27" s="1">
        <v>1009.1</v>
      </c>
      <c r="C27" s="2">
        <f>SQRT((A28-A27)^2+(B28-B27)^2)</f>
        <v>5</v>
      </c>
      <c r="D27">
        <f t="shared" si="2"/>
        <v>-1</v>
      </c>
      <c r="E27">
        <f t="shared" si="3"/>
        <v>-3.5600000000000591</v>
      </c>
      <c r="F27">
        <f t="shared" si="4"/>
        <v>-2.9200000000000728</v>
      </c>
      <c r="G27">
        <f t="shared" si="5"/>
        <v>-2.2799999999999727</v>
      </c>
      <c r="H27">
        <f t="shared" si="6"/>
        <v>-1.6399999999999864</v>
      </c>
      <c r="I27">
        <f t="shared" si="7"/>
        <v>-0.36000000000001364</v>
      </c>
      <c r="J27">
        <f t="shared" si="8"/>
        <v>0.60000000000002274</v>
      </c>
      <c r="K27">
        <f t="shared" si="9"/>
        <v>2.2000000000000455</v>
      </c>
    </row>
    <row r="28" spans="1:11" x14ac:dyDescent="0.3">
      <c r="A28" s="1">
        <v>44.7</v>
      </c>
      <c r="B28" s="1">
        <v>1009.1</v>
      </c>
      <c r="D28">
        <f t="shared" si="2"/>
        <v>-5</v>
      </c>
      <c r="E28">
        <f t="shared" si="3"/>
        <v>-17.800000000000296</v>
      </c>
      <c r="F28">
        <f t="shared" si="4"/>
        <v>-14.600000000000364</v>
      </c>
      <c r="G28">
        <f t="shared" si="5"/>
        <v>-11.399999999999864</v>
      </c>
      <c r="H28">
        <f t="shared" si="6"/>
        <v>-8.1999999999999318</v>
      </c>
      <c r="I28">
        <f t="shared" si="7"/>
        <v>-1.8000000000000682</v>
      </c>
      <c r="J28">
        <f t="shared" si="8"/>
        <v>3.0000000000001137</v>
      </c>
      <c r="K28">
        <f t="shared" si="9"/>
        <v>11.000000000000227</v>
      </c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SUM(IF($B2:$B29&lt;D$35,$C2:$C29))</f>
        <v>30.029240035247405</v>
      </c>
      <c r="E34" s="7">
        <f t="array" ref="E34">SUM(IF($B2:$B29&lt;E$35,$C2:$C29))</f>
        <v>13.576232871185896</v>
      </c>
      <c r="F34" s="7">
        <f t="array" ref="F34">SUM(IF($B2:$B29&lt;F$35,$C2:$C29))</f>
        <v>17.482911590064667</v>
      </c>
      <c r="G34" s="7">
        <f t="array" ref="G34">SUM(IF($B2:$B29&lt;G$35,$C2:$C29))</f>
        <v>22.043613290461206</v>
      </c>
      <c r="H34" s="7">
        <f t="array" ref="H34">SUM(IF($B2:$B29&lt;H$35,$C2:$C29))</f>
        <v>26.036135597402517</v>
      </c>
      <c r="I34" s="7">
        <f t="array" ref="I34">SUM(IF($B2:$B29&lt;I$35,$C2:$C29))</f>
        <v>34.297853972152268</v>
      </c>
      <c r="J34" s="7">
        <f t="array" ref="J34">SUM(IF($B2:$B29&lt;J$35,$C2:$C29))</f>
        <v>45.712067534525367</v>
      </c>
      <c r="K34" s="7">
        <f t="array" ref="K34">SUM(IF($B2:$B29&lt;K$35,$C2:$C29))</f>
        <v>45.712067534525367</v>
      </c>
    </row>
    <row r="35" spans="1:12" x14ac:dyDescent="0.3">
      <c r="A35" s="13" t="s">
        <v>13</v>
      </c>
      <c r="C35" s="6" t="s">
        <v>3</v>
      </c>
      <c r="D35">
        <v>1008.1</v>
      </c>
      <c r="E35">
        <f>E36+E37</f>
        <v>1005.54</v>
      </c>
      <c r="F35">
        <f t="shared" ref="F35:K35" si="12">F36+F37</f>
        <v>1006.18</v>
      </c>
      <c r="G35">
        <f t="shared" si="12"/>
        <v>1006.82</v>
      </c>
      <c r="H35">
        <f t="shared" si="12"/>
        <v>1007.46</v>
      </c>
      <c r="I35">
        <f t="shared" si="12"/>
        <v>1008.74</v>
      </c>
      <c r="J35">
        <f t="shared" si="12"/>
        <v>1009.7</v>
      </c>
      <c r="K35">
        <f t="shared" si="12"/>
        <v>1011.3000000000001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1004.9</v>
      </c>
      <c r="E36">
        <f t="shared" ref="E36:K36" si="13">MIN($B2:$B28)</f>
        <v>1004.9</v>
      </c>
      <c r="F36">
        <f t="shared" si="13"/>
        <v>1004.9</v>
      </c>
      <c r="G36">
        <f t="shared" si="13"/>
        <v>1004.9</v>
      </c>
      <c r="H36">
        <f t="shared" si="13"/>
        <v>1004.9</v>
      </c>
      <c r="I36">
        <f t="shared" si="13"/>
        <v>1004.9</v>
      </c>
      <c r="J36">
        <f t="shared" si="13"/>
        <v>1004.9</v>
      </c>
      <c r="K36">
        <f t="shared" si="13"/>
        <v>1004.9</v>
      </c>
    </row>
    <row r="37" spans="1:12" x14ac:dyDescent="0.3">
      <c r="C37" s="5" t="s">
        <v>5</v>
      </c>
      <c r="D37" s="11">
        <f>D35-D36</f>
        <v>3.2000000000000455</v>
      </c>
      <c r="E37" s="11">
        <f t="shared" ref="E37:K37" si="14">$D$37*E33</f>
        <v>0.64000000000000912</v>
      </c>
      <c r="F37" s="11">
        <f t="shared" si="14"/>
        <v>1.2800000000000182</v>
      </c>
      <c r="G37" s="11">
        <f t="shared" si="14"/>
        <v>1.9200000000000272</v>
      </c>
      <c r="H37" s="11">
        <f t="shared" si="14"/>
        <v>2.5600000000000365</v>
      </c>
      <c r="I37" s="11">
        <f t="shared" si="14"/>
        <v>3.8400000000000545</v>
      </c>
      <c r="J37" s="11">
        <f t="shared" si="14"/>
        <v>4.8000000000000682</v>
      </c>
      <c r="K37" s="11">
        <f t="shared" si="14"/>
        <v>6.4000000000000909</v>
      </c>
    </row>
    <row r="38" spans="1:12" x14ac:dyDescent="0.3">
      <c r="C38" s="5" t="s">
        <v>6</v>
      </c>
      <c r="D38" s="7">
        <f t="array" ref="D38">SUM(IF($B2:$B29&lt;D$35,D2:D29))</f>
        <v>63.300000000000765</v>
      </c>
      <c r="E38" s="7">
        <f t="array" ref="E38">SUM(IF($B2:$B29&lt;E$35,E2:E29))</f>
        <v>5.3399999999994066</v>
      </c>
      <c r="F38" s="7">
        <f t="array" ref="F38">SUM(IF($B2:$B29&lt;F$35,F2:F29))</f>
        <v>15.755999999998869</v>
      </c>
      <c r="G38" s="7">
        <f t="array" ref="G38">SUM(IF($B2:$B29&lt;G$35,G2:G29))</f>
        <v>29.156000000001029</v>
      </c>
      <c r="H38" s="7">
        <f t="array" ref="H38">SUM(IF($B2:$B29&lt;H$35,H2:H29))</f>
        <v>45.180000000000959</v>
      </c>
      <c r="I38" s="7">
        <f t="array" ref="I38">SUM(IF($B2:$B29&lt;I$35,I2:I29))</f>
        <v>84.420000000000314</v>
      </c>
      <c r="J38" s="7">
        <f t="array" ref="J38">SUM(IF($B2:$B29&lt;J$35,J2:J29))</f>
        <v>122.70000000000176</v>
      </c>
      <c r="K38" s="7">
        <f t="array" ref="K38">SUM(IF($B2:$B29&lt;K$35,K2:K29))</f>
        <v>193.10000000000272</v>
      </c>
      <c r="L38" t="s">
        <v>7</v>
      </c>
    </row>
    <row r="39" spans="1:12" x14ac:dyDescent="0.3">
      <c r="C39" s="5" t="s">
        <v>8</v>
      </c>
      <c r="D39" s="12">
        <f t="shared" ref="D39:K39" si="15">(1/D$40)*D38*D41^0.5*D42^(2/3)</f>
        <v>132.97099215239137</v>
      </c>
      <c r="E39" s="12">
        <f t="shared" si="15"/>
        <v>3.6629376763459147</v>
      </c>
      <c r="F39" s="12">
        <f t="shared" si="15"/>
        <v>18.783696658774115</v>
      </c>
      <c r="G39" s="12">
        <f t="shared" si="15"/>
        <v>44.888834933644013</v>
      </c>
      <c r="H39" s="12">
        <f t="shared" si="15"/>
        <v>83.362932058641761</v>
      </c>
      <c r="I39" s="12">
        <f t="shared" si="15"/>
        <v>196.64273315463632</v>
      </c>
      <c r="J39" s="12">
        <f t="shared" si="15"/>
        <v>302.80797918606459</v>
      </c>
      <c r="K39" s="12">
        <f t="shared" si="15"/>
        <v>644.7581393700151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2.1079454533548354</v>
      </c>
      <c r="E42" s="7">
        <f t="shared" ref="E42:J42" si="16">E38/E34</f>
        <v>0.39333444341051238</v>
      </c>
      <c r="F42" s="7">
        <f t="shared" si="16"/>
        <v>0.90122288377599635</v>
      </c>
      <c r="G42" s="7">
        <f t="shared" si="16"/>
        <v>1.3226506750877145</v>
      </c>
      <c r="H42" s="7">
        <f t="shared" si="16"/>
        <v>1.7352805615480171</v>
      </c>
      <c r="I42" s="7">
        <f t="shared" si="16"/>
        <v>2.4613784894105657</v>
      </c>
      <c r="J42" s="7">
        <f t="shared" si="16"/>
        <v>2.6841927442316851</v>
      </c>
      <c r="K42" s="7">
        <f>K38/K34</f>
        <v>4.2242674727884131</v>
      </c>
      <c r="L42" t="s">
        <v>16</v>
      </c>
    </row>
    <row r="45" spans="1:12" x14ac:dyDescent="0.3">
      <c r="F45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2"/>
  <sheetViews>
    <sheetView topLeftCell="A10" zoomScale="70" zoomScaleNormal="70" workbookViewId="0">
      <selection activeCell="D37" sqref="D37:K39"/>
    </sheetView>
  </sheetViews>
  <sheetFormatPr defaultRowHeight="14.4" x14ac:dyDescent="0.3"/>
  <cols>
    <col min="1" max="1" width="11" bestFit="1" customWidth="1"/>
  </cols>
  <sheetData>
    <row r="1" spans="1:11" x14ac:dyDescent="0.3">
      <c r="A1" s="1" t="s">
        <v>24</v>
      </c>
      <c r="B1" s="1" t="s">
        <v>25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0.7</v>
      </c>
      <c r="B2" s="1">
        <v>1009.3</v>
      </c>
      <c r="C2" s="2">
        <f>SQRT((A3-A2)^2+(B3-B2)^2)</f>
        <v>5</v>
      </c>
    </row>
    <row r="3" spans="1:11" x14ac:dyDescent="0.3">
      <c r="A3" s="1">
        <v>5.7</v>
      </c>
      <c r="B3" s="1">
        <v>1009.3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18" si="1">(E$35-$B3)*($A3-$A2)</f>
        <v>-13.39999999999975</v>
      </c>
      <c r="F3">
        <f t="shared" si="1"/>
        <v>-11.299999999999955</v>
      </c>
      <c r="G3">
        <f t="shared" si="1"/>
        <v>-9.1999999999995907</v>
      </c>
      <c r="H3">
        <f t="shared" si="1"/>
        <v>-7.0999999999997954</v>
      </c>
      <c r="I3">
        <f t="shared" si="1"/>
        <v>-2.9000000000002046</v>
      </c>
      <c r="J3">
        <f t="shared" si="1"/>
        <v>0.24999999999977263</v>
      </c>
      <c r="K3">
        <f t="shared" si="1"/>
        <v>5.4999999999995453</v>
      </c>
    </row>
    <row r="4" spans="1:11" x14ac:dyDescent="0.3">
      <c r="A4" s="1">
        <v>6.7</v>
      </c>
      <c r="B4" s="1">
        <v>1008.3</v>
      </c>
      <c r="C4" s="2">
        <f>SQRT((A5-A4)^2+(B5-B4)^2)</f>
        <v>1</v>
      </c>
      <c r="D4">
        <f t="shared" ref="D4:D28" si="2">(D$35-$B4)*($A4-$A3)</f>
        <v>0</v>
      </c>
      <c r="E4">
        <f t="shared" si="1"/>
        <v>-1.67999999999995</v>
      </c>
      <c r="F4">
        <f t="shared" si="1"/>
        <v>-1.2599999999999909</v>
      </c>
      <c r="G4">
        <f t="shared" si="1"/>
        <v>-0.83999999999991815</v>
      </c>
      <c r="H4">
        <f t="shared" si="1"/>
        <v>-0.41999999999995907</v>
      </c>
      <c r="I4">
        <f t="shared" si="1"/>
        <v>0.41999999999995907</v>
      </c>
      <c r="J4">
        <f t="shared" si="1"/>
        <v>1.0499999999999545</v>
      </c>
      <c r="K4">
        <f t="shared" si="1"/>
        <v>2.0999999999999091</v>
      </c>
    </row>
    <row r="5" spans="1:11" x14ac:dyDescent="0.3">
      <c r="A5" s="1">
        <v>7.7</v>
      </c>
      <c r="B5" s="1">
        <v>1008.3</v>
      </c>
      <c r="C5" s="2">
        <f>SQRT((A6-A5)^2+(B6-B5)^2)</f>
        <v>0.82462112512351537</v>
      </c>
      <c r="D5">
        <f t="shared" si="2"/>
        <v>0</v>
      </c>
      <c r="E5">
        <f t="shared" si="1"/>
        <v>-1.67999999999995</v>
      </c>
      <c r="F5">
        <f t="shared" si="1"/>
        <v>-1.2599999999999909</v>
      </c>
      <c r="G5">
        <f t="shared" si="1"/>
        <v>-0.83999999999991815</v>
      </c>
      <c r="H5">
        <f t="shared" si="1"/>
        <v>-0.41999999999995907</v>
      </c>
      <c r="I5">
        <f t="shared" si="1"/>
        <v>0.41999999999995907</v>
      </c>
      <c r="J5">
        <f t="shared" si="1"/>
        <v>1.0499999999999545</v>
      </c>
      <c r="K5">
        <f t="shared" si="1"/>
        <v>2.0999999999999091</v>
      </c>
    </row>
    <row r="6" spans="1:11" x14ac:dyDescent="0.3">
      <c r="A6" s="1">
        <v>8.5</v>
      </c>
      <c r="B6" s="1">
        <v>1008.1</v>
      </c>
      <c r="C6" s="2">
        <f t="shared" ref="C6:C25" si="3">SQRT((A7-A6)^2+(B7-B6)^2)</f>
        <v>0.7280109889280636</v>
      </c>
      <c r="D6">
        <f t="shared" si="2"/>
        <v>0.15999999999994541</v>
      </c>
      <c r="E6">
        <f t="shared" si="1"/>
        <v>-1.1840000000000144</v>
      </c>
      <c r="F6">
        <f t="shared" si="1"/>
        <v>-0.84800000000004716</v>
      </c>
      <c r="G6">
        <f t="shared" si="1"/>
        <v>-0.51199999999998902</v>
      </c>
      <c r="H6">
        <f t="shared" si="1"/>
        <v>-0.17600000000002178</v>
      </c>
      <c r="I6">
        <f t="shared" si="1"/>
        <v>0.49599999999991257</v>
      </c>
      <c r="J6">
        <f t="shared" si="1"/>
        <v>0.99999999999990885</v>
      </c>
      <c r="K6">
        <f t="shared" si="1"/>
        <v>1.8399999999998722</v>
      </c>
    </row>
    <row r="7" spans="1:11" x14ac:dyDescent="0.3">
      <c r="A7" s="1">
        <v>9.1999999999999993</v>
      </c>
      <c r="B7" s="1">
        <v>1007.9</v>
      </c>
      <c r="C7" s="2">
        <f t="shared" si="3"/>
        <v>1.5524174696259965</v>
      </c>
      <c r="D7">
        <f t="shared" si="2"/>
        <v>0.27999999999998382</v>
      </c>
      <c r="E7">
        <f t="shared" si="1"/>
        <v>-0.89599999999998003</v>
      </c>
      <c r="F7">
        <f t="shared" si="1"/>
        <v>-0.60200000000000897</v>
      </c>
      <c r="G7">
        <f t="shared" si="1"/>
        <v>-0.30799999999995831</v>
      </c>
      <c r="H7">
        <f t="shared" si="1"/>
        <v>-1.3999999999987254E-2</v>
      </c>
      <c r="I7">
        <f t="shared" si="1"/>
        <v>0.57399999999995488</v>
      </c>
      <c r="J7">
        <f t="shared" si="1"/>
        <v>1.0149999999999513</v>
      </c>
      <c r="K7">
        <f t="shared" si="1"/>
        <v>1.7499999999999187</v>
      </c>
    </row>
    <row r="8" spans="1:11" x14ac:dyDescent="0.3">
      <c r="A8" s="1">
        <v>10.7</v>
      </c>
      <c r="B8" s="1">
        <v>1007.5</v>
      </c>
      <c r="C8" s="2">
        <f t="shared" si="3"/>
        <v>2.3345235059857474</v>
      </c>
      <c r="D8">
        <f t="shared" si="2"/>
        <v>1.1999999999999318</v>
      </c>
      <c r="E8">
        <f t="shared" si="1"/>
        <v>-1.3199999999999932</v>
      </c>
      <c r="F8">
        <f t="shared" si="1"/>
        <v>-0.69000000000005457</v>
      </c>
      <c r="G8">
        <f t="shared" si="1"/>
        <v>-5.999999999994543E-2</v>
      </c>
      <c r="H8">
        <f t="shared" si="1"/>
        <v>0.56999999999999318</v>
      </c>
      <c r="I8">
        <f t="shared" si="1"/>
        <v>1.8299999999998704</v>
      </c>
      <c r="J8">
        <f t="shared" si="1"/>
        <v>2.7749999999998636</v>
      </c>
      <c r="K8">
        <f t="shared" si="1"/>
        <v>4.3499999999997954</v>
      </c>
    </row>
    <row r="9" spans="1:11" x14ac:dyDescent="0.3">
      <c r="A9" s="1">
        <v>13</v>
      </c>
      <c r="B9" s="1">
        <v>1007.1</v>
      </c>
      <c r="C9" s="2">
        <f t="shared" si="3"/>
        <v>2.2360679774997849</v>
      </c>
      <c r="D9">
        <f t="shared" si="2"/>
        <v>2.7599999999998439</v>
      </c>
      <c r="E9">
        <f t="shared" si="1"/>
        <v>-1.1040000000000423</v>
      </c>
      <c r="F9">
        <f t="shared" si="1"/>
        <v>-0.13800000000013601</v>
      </c>
      <c r="G9">
        <f t="shared" si="1"/>
        <v>0.8280000000000316</v>
      </c>
      <c r="H9">
        <f t="shared" si="1"/>
        <v>1.7939999999999379</v>
      </c>
      <c r="I9">
        <f t="shared" si="1"/>
        <v>3.72599999999975</v>
      </c>
      <c r="J9">
        <f t="shared" si="1"/>
        <v>5.1749999999997405</v>
      </c>
      <c r="K9">
        <f t="shared" si="1"/>
        <v>7.5899999999996366</v>
      </c>
    </row>
    <row r="10" spans="1:11" x14ac:dyDescent="0.3">
      <c r="A10" s="1">
        <v>15.2</v>
      </c>
      <c r="B10" s="1">
        <v>1006.7</v>
      </c>
      <c r="C10" s="2">
        <f t="shared" si="3"/>
        <v>1.5132745950421616</v>
      </c>
      <c r="D10">
        <f t="shared" si="2"/>
        <v>3.5199999999997988</v>
      </c>
      <c r="E10">
        <f t="shared" si="1"/>
        <v>-0.17600000000008997</v>
      </c>
      <c r="F10">
        <f t="shared" si="1"/>
        <v>0.7479999999998197</v>
      </c>
      <c r="G10">
        <f t="shared" si="1"/>
        <v>1.6719999999999795</v>
      </c>
      <c r="H10">
        <f t="shared" si="1"/>
        <v>2.5959999999998891</v>
      </c>
      <c r="I10">
        <f t="shared" si="1"/>
        <v>4.4439999999997086</v>
      </c>
      <c r="J10">
        <f t="shared" si="1"/>
        <v>5.8299999999996981</v>
      </c>
      <c r="K10">
        <f t="shared" si="1"/>
        <v>8.1399999999995973</v>
      </c>
    </row>
    <row r="11" spans="1:11" x14ac:dyDescent="0.3">
      <c r="A11" s="1">
        <v>16.7</v>
      </c>
      <c r="B11" s="1">
        <v>1006.5</v>
      </c>
      <c r="C11" s="2">
        <f t="shared" si="3"/>
        <v>1.5033296378372925</v>
      </c>
      <c r="D11">
        <f t="shared" si="2"/>
        <v>2.6999999999999318</v>
      </c>
      <c r="E11">
        <f t="shared" si="1"/>
        <v>0.18000000000000682</v>
      </c>
      <c r="F11">
        <f t="shared" si="1"/>
        <v>0.80999999999994543</v>
      </c>
      <c r="G11">
        <f t="shared" si="1"/>
        <v>1.4400000000000546</v>
      </c>
      <c r="H11">
        <f t="shared" si="1"/>
        <v>2.0699999999999932</v>
      </c>
      <c r="I11">
        <f t="shared" si="1"/>
        <v>3.3299999999998704</v>
      </c>
      <c r="J11">
        <f t="shared" si="1"/>
        <v>4.2749999999998636</v>
      </c>
      <c r="K11">
        <f t="shared" si="1"/>
        <v>5.8499999999997954</v>
      </c>
    </row>
    <row r="12" spans="1:11" x14ac:dyDescent="0.3">
      <c r="A12" s="1">
        <v>18.2</v>
      </c>
      <c r="B12" s="1">
        <v>1006.4</v>
      </c>
      <c r="C12" s="2">
        <f t="shared" si="3"/>
        <v>1.5033296378372925</v>
      </c>
      <c r="D12">
        <f t="shared" si="2"/>
        <v>2.8499999999999659</v>
      </c>
      <c r="E12">
        <f t="shared" si="1"/>
        <v>0.33000000000004093</v>
      </c>
      <c r="F12">
        <f t="shared" si="1"/>
        <v>0.95999999999997954</v>
      </c>
      <c r="G12">
        <f t="shared" si="1"/>
        <v>1.5900000000000887</v>
      </c>
      <c r="H12">
        <f t="shared" si="1"/>
        <v>2.2200000000000273</v>
      </c>
      <c r="I12">
        <f t="shared" si="1"/>
        <v>3.4799999999999045</v>
      </c>
      <c r="J12">
        <f t="shared" si="1"/>
        <v>4.4249999999998977</v>
      </c>
      <c r="K12">
        <f t="shared" si="1"/>
        <v>5.9999999999998295</v>
      </c>
    </row>
    <row r="13" spans="1:11" x14ac:dyDescent="0.3">
      <c r="A13" s="1">
        <v>19.7</v>
      </c>
      <c r="B13" s="1">
        <v>1006.3</v>
      </c>
      <c r="C13" s="2">
        <f t="shared" si="3"/>
        <v>1.5033296378372849</v>
      </c>
      <c r="D13">
        <f t="shared" si="2"/>
        <v>3</v>
      </c>
      <c r="E13">
        <f t="shared" si="1"/>
        <v>0.48000000000007503</v>
      </c>
      <c r="F13">
        <f t="shared" si="1"/>
        <v>1.1100000000000136</v>
      </c>
      <c r="G13">
        <f t="shared" si="1"/>
        <v>1.7400000000001228</v>
      </c>
      <c r="H13">
        <f t="shared" si="1"/>
        <v>2.3700000000000614</v>
      </c>
      <c r="I13">
        <f t="shared" si="1"/>
        <v>3.6299999999999386</v>
      </c>
      <c r="J13">
        <f t="shared" si="1"/>
        <v>4.5749999999999318</v>
      </c>
      <c r="K13">
        <f t="shared" si="1"/>
        <v>6.1499999999998636</v>
      </c>
    </row>
    <row r="14" spans="1:11" x14ac:dyDescent="0.3">
      <c r="A14" s="1">
        <v>21.2</v>
      </c>
      <c r="B14" s="1">
        <v>1006.2</v>
      </c>
      <c r="C14" s="2">
        <f t="shared" si="3"/>
        <v>1.5</v>
      </c>
      <c r="D14">
        <f t="shared" si="2"/>
        <v>3.1499999999998636</v>
      </c>
      <c r="E14">
        <f t="shared" si="1"/>
        <v>0.62999999999993861</v>
      </c>
      <c r="F14">
        <f t="shared" si="1"/>
        <v>1.2599999999998772</v>
      </c>
      <c r="G14">
        <f t="shared" si="1"/>
        <v>1.8899999999999864</v>
      </c>
      <c r="H14">
        <f t="shared" si="1"/>
        <v>2.519999999999925</v>
      </c>
      <c r="I14">
        <f t="shared" si="1"/>
        <v>3.7799999999998022</v>
      </c>
      <c r="J14">
        <f t="shared" si="1"/>
        <v>4.7249999999997954</v>
      </c>
      <c r="K14">
        <f t="shared" si="1"/>
        <v>6.2999999999997272</v>
      </c>
    </row>
    <row r="15" spans="1:11" x14ac:dyDescent="0.3">
      <c r="A15" s="1">
        <v>22.7</v>
      </c>
      <c r="B15" s="1">
        <v>1006.2</v>
      </c>
      <c r="C15" s="2">
        <f t="shared" si="3"/>
        <v>1.5</v>
      </c>
      <c r="D15">
        <f t="shared" si="2"/>
        <v>3.1499999999998636</v>
      </c>
      <c r="E15">
        <f t="shared" si="1"/>
        <v>0.62999999999993861</v>
      </c>
      <c r="F15">
        <f t="shared" si="1"/>
        <v>1.2599999999998772</v>
      </c>
      <c r="G15">
        <f t="shared" si="1"/>
        <v>1.8899999999999864</v>
      </c>
      <c r="H15">
        <f t="shared" si="1"/>
        <v>2.519999999999925</v>
      </c>
      <c r="I15">
        <f t="shared" si="1"/>
        <v>3.7799999999998022</v>
      </c>
      <c r="J15">
        <f t="shared" si="1"/>
        <v>4.7249999999997954</v>
      </c>
      <c r="K15">
        <f t="shared" si="1"/>
        <v>6.2999999999997272</v>
      </c>
    </row>
    <row r="16" spans="1:11" x14ac:dyDescent="0.3">
      <c r="A16" s="1">
        <v>24.2</v>
      </c>
      <c r="B16" s="1">
        <v>1006.2</v>
      </c>
      <c r="C16" s="2">
        <f t="shared" si="3"/>
        <v>1.5033296378372849</v>
      </c>
      <c r="D16">
        <f t="shared" si="2"/>
        <v>3.1499999999998636</v>
      </c>
      <c r="E16">
        <f t="shared" si="1"/>
        <v>0.62999999999993861</v>
      </c>
      <c r="F16">
        <f t="shared" si="1"/>
        <v>1.2599999999998772</v>
      </c>
      <c r="G16">
        <f t="shared" si="1"/>
        <v>1.8899999999999864</v>
      </c>
      <c r="H16">
        <f t="shared" si="1"/>
        <v>2.519999999999925</v>
      </c>
      <c r="I16">
        <f t="shared" si="1"/>
        <v>3.7799999999998022</v>
      </c>
      <c r="J16">
        <f t="shared" si="1"/>
        <v>4.7249999999997954</v>
      </c>
      <c r="K16">
        <f t="shared" si="1"/>
        <v>6.2999999999997272</v>
      </c>
    </row>
    <row r="17" spans="1:11" x14ac:dyDescent="0.3">
      <c r="A17" s="1">
        <v>25.7</v>
      </c>
      <c r="B17" s="1">
        <v>1006.3</v>
      </c>
      <c r="C17" s="2">
        <f t="shared" si="3"/>
        <v>1.5033296378372925</v>
      </c>
      <c r="D17">
        <f t="shared" si="2"/>
        <v>3</v>
      </c>
      <c r="E17">
        <f t="shared" si="1"/>
        <v>0.48000000000007503</v>
      </c>
      <c r="F17">
        <f t="shared" si="1"/>
        <v>1.1100000000000136</v>
      </c>
      <c r="G17">
        <f t="shared" si="1"/>
        <v>1.7400000000001228</v>
      </c>
      <c r="H17">
        <f t="shared" si="1"/>
        <v>2.3700000000000614</v>
      </c>
      <c r="I17">
        <f t="shared" si="1"/>
        <v>3.6299999999999386</v>
      </c>
      <c r="J17">
        <f t="shared" si="1"/>
        <v>4.5749999999999318</v>
      </c>
      <c r="K17">
        <f t="shared" si="1"/>
        <v>6.1499999999998636</v>
      </c>
    </row>
    <row r="18" spans="1:11" x14ac:dyDescent="0.3">
      <c r="A18" s="1">
        <v>27.2</v>
      </c>
      <c r="B18" s="1">
        <v>1006.4</v>
      </c>
      <c r="C18" s="2">
        <f t="shared" si="3"/>
        <v>1.5033296378372925</v>
      </c>
      <c r="D18">
        <f t="shared" si="2"/>
        <v>2.8499999999999659</v>
      </c>
      <c r="E18">
        <f t="shared" si="1"/>
        <v>0.33000000000004093</v>
      </c>
      <c r="F18">
        <f t="shared" si="1"/>
        <v>0.95999999999997954</v>
      </c>
      <c r="G18">
        <f t="shared" si="1"/>
        <v>1.5900000000000887</v>
      </c>
      <c r="H18">
        <f t="shared" si="1"/>
        <v>2.2200000000000273</v>
      </c>
      <c r="I18">
        <f t="shared" si="1"/>
        <v>3.4799999999999045</v>
      </c>
      <c r="J18">
        <f t="shared" si="1"/>
        <v>4.4249999999998977</v>
      </c>
      <c r="K18">
        <f t="shared" si="1"/>
        <v>5.9999999999998295</v>
      </c>
    </row>
    <row r="19" spans="1:11" x14ac:dyDescent="0.3">
      <c r="A19" s="1">
        <v>28.7</v>
      </c>
      <c r="B19" s="1">
        <v>1006.5</v>
      </c>
      <c r="C19" s="2">
        <f t="shared" si="3"/>
        <v>1.5132745950421616</v>
      </c>
      <c r="D19">
        <f t="shared" si="2"/>
        <v>2.6999999999999318</v>
      </c>
      <c r="E19">
        <f t="shared" ref="E19:E28" si="4">(E$35-$B19)*($A19-$A18)</f>
        <v>0.18000000000000682</v>
      </c>
      <c r="F19">
        <f t="shared" ref="F19:F28" si="5">(F$35-$B19)*($A19-$A18)</f>
        <v>0.80999999999994543</v>
      </c>
      <c r="G19">
        <f t="shared" ref="G19:G28" si="6">(G$35-$B19)*($A19-$A18)</f>
        <v>1.4400000000000546</v>
      </c>
      <c r="H19">
        <f t="shared" ref="H19:H28" si="7">(H$35-$B19)*($A19-$A18)</f>
        <v>2.0699999999999932</v>
      </c>
      <c r="I19">
        <f t="shared" ref="I19:I28" si="8">(I$35-$B19)*($A19-$A18)</f>
        <v>3.3299999999998704</v>
      </c>
      <c r="J19">
        <f t="shared" ref="J19:J28" si="9">(J$35-$B19)*($A19-$A18)</f>
        <v>4.2749999999998636</v>
      </c>
      <c r="K19">
        <f t="shared" ref="K19:K28" si="10">(K$35-$B19)*($A19-$A18)</f>
        <v>5.8499999999997954</v>
      </c>
    </row>
    <row r="20" spans="1:11" x14ac:dyDescent="0.3">
      <c r="A20" s="1">
        <v>30.2</v>
      </c>
      <c r="B20" s="1">
        <v>1006.7</v>
      </c>
      <c r="C20" s="2">
        <f t="shared" si="3"/>
        <v>2.3345235059857474</v>
      </c>
      <c r="D20">
        <f t="shared" si="2"/>
        <v>2.3999999999998636</v>
      </c>
      <c r="E20">
        <f t="shared" si="4"/>
        <v>-0.12000000000006139</v>
      </c>
      <c r="F20">
        <f t="shared" si="5"/>
        <v>0.50999999999987722</v>
      </c>
      <c r="G20">
        <f t="shared" si="6"/>
        <v>1.1399999999999864</v>
      </c>
      <c r="H20">
        <f t="shared" si="7"/>
        <v>1.769999999999925</v>
      </c>
      <c r="I20">
        <f t="shared" si="8"/>
        <v>3.0299999999998022</v>
      </c>
      <c r="J20">
        <f t="shared" si="9"/>
        <v>3.9749999999997954</v>
      </c>
      <c r="K20">
        <f t="shared" si="10"/>
        <v>5.5499999999997272</v>
      </c>
    </row>
    <row r="21" spans="1:11" x14ac:dyDescent="0.3">
      <c r="A21" s="1">
        <v>32.5</v>
      </c>
      <c r="B21" s="1">
        <v>1007.1</v>
      </c>
      <c r="C21" s="2">
        <f t="shared" si="3"/>
        <v>2.2360679774997885</v>
      </c>
      <c r="D21">
        <f t="shared" si="2"/>
        <v>2.7599999999998439</v>
      </c>
      <c r="E21">
        <f t="shared" si="4"/>
        <v>-1.1040000000000423</v>
      </c>
      <c r="F21">
        <f t="shared" si="5"/>
        <v>-0.13800000000013601</v>
      </c>
      <c r="G21">
        <f t="shared" si="6"/>
        <v>0.8280000000000316</v>
      </c>
      <c r="H21">
        <f t="shared" si="7"/>
        <v>1.7939999999999379</v>
      </c>
      <c r="I21">
        <f t="shared" si="8"/>
        <v>3.72599999999975</v>
      </c>
      <c r="J21">
        <f t="shared" si="9"/>
        <v>5.1749999999997405</v>
      </c>
      <c r="K21">
        <f t="shared" si="10"/>
        <v>7.5899999999996366</v>
      </c>
    </row>
    <row r="22" spans="1:11" x14ac:dyDescent="0.3">
      <c r="A22" s="1">
        <v>34.700000000000003</v>
      </c>
      <c r="B22" s="1">
        <v>1007.5</v>
      </c>
      <c r="C22" s="2">
        <f t="shared" si="3"/>
        <v>1.5524174696259965</v>
      </c>
      <c r="D22">
        <f t="shared" si="2"/>
        <v>1.7599999999999023</v>
      </c>
      <c r="E22">
        <f t="shared" si="4"/>
        <v>-1.9359999999999924</v>
      </c>
      <c r="F22">
        <f t="shared" si="5"/>
        <v>-1.0120000000000813</v>
      </c>
      <c r="G22">
        <f t="shared" si="6"/>
        <v>-8.7999999999920073E-2</v>
      </c>
      <c r="H22">
        <f t="shared" si="7"/>
        <v>0.83599999999999108</v>
      </c>
      <c r="I22">
        <f t="shared" si="8"/>
        <v>2.6839999999998132</v>
      </c>
      <c r="J22">
        <f t="shared" si="9"/>
        <v>4.0699999999998049</v>
      </c>
      <c r="K22">
        <f t="shared" si="10"/>
        <v>6.3799999999997077</v>
      </c>
    </row>
    <row r="23" spans="1:11" x14ac:dyDescent="0.3">
      <c r="A23" s="1">
        <v>36.200000000000003</v>
      </c>
      <c r="B23" s="1">
        <v>1007.9</v>
      </c>
      <c r="C23" s="2">
        <f t="shared" si="3"/>
        <v>0.82462112512354047</v>
      </c>
      <c r="D23">
        <f t="shared" si="2"/>
        <v>0.59999999999996589</v>
      </c>
      <c r="E23">
        <f t="shared" si="4"/>
        <v>-1.9199999999999591</v>
      </c>
      <c r="F23">
        <f t="shared" si="5"/>
        <v>-1.2900000000000205</v>
      </c>
      <c r="G23">
        <f t="shared" si="6"/>
        <v>-0.65999999999991132</v>
      </c>
      <c r="H23">
        <f t="shared" si="7"/>
        <v>-2.9999999999972715E-2</v>
      </c>
      <c r="I23">
        <f t="shared" si="8"/>
        <v>1.2299999999999045</v>
      </c>
      <c r="J23">
        <f t="shared" si="9"/>
        <v>2.1749999999998977</v>
      </c>
      <c r="K23">
        <f t="shared" si="10"/>
        <v>3.7499999999998295</v>
      </c>
    </row>
    <row r="24" spans="1:11" x14ac:dyDescent="0.3">
      <c r="A24" s="1">
        <v>37</v>
      </c>
      <c r="B24" s="1">
        <v>1008.1</v>
      </c>
      <c r="C24" s="2">
        <f t="shared" si="3"/>
        <v>0.72801098892803584</v>
      </c>
      <c r="D24">
        <f t="shared" si="2"/>
        <v>0.15999999999994485</v>
      </c>
      <c r="E24">
        <f t="shared" si="4"/>
        <v>-1.1840000000000104</v>
      </c>
      <c r="F24">
        <f t="shared" si="5"/>
        <v>-0.84800000000004427</v>
      </c>
      <c r="G24">
        <f t="shared" si="6"/>
        <v>-0.51199999999998724</v>
      </c>
      <c r="H24">
        <f t="shared" si="7"/>
        <v>-0.1760000000000212</v>
      </c>
      <c r="I24">
        <f t="shared" si="8"/>
        <v>0.4959999999999109</v>
      </c>
      <c r="J24">
        <f t="shared" si="9"/>
        <v>0.99999999999990552</v>
      </c>
      <c r="K24">
        <f t="shared" si="10"/>
        <v>1.8399999999998662</v>
      </c>
    </row>
    <row r="25" spans="1:11" x14ac:dyDescent="0.3">
      <c r="A25" s="1">
        <v>37.700000000000003</v>
      </c>
      <c r="B25" s="1">
        <v>1008.3</v>
      </c>
      <c r="C25" s="2">
        <f t="shared" si="3"/>
        <v>1</v>
      </c>
      <c r="D25">
        <f t="shared" si="2"/>
        <v>0</v>
      </c>
      <c r="E25">
        <f t="shared" si="4"/>
        <v>-1.1759999999999697</v>
      </c>
      <c r="F25">
        <f t="shared" si="5"/>
        <v>-0.88199999999999723</v>
      </c>
      <c r="G25">
        <f t="shared" si="6"/>
        <v>-0.58799999999994512</v>
      </c>
      <c r="H25">
        <f t="shared" si="7"/>
        <v>-0.29399999999997256</v>
      </c>
      <c r="I25">
        <f t="shared" si="8"/>
        <v>0.29399999999997256</v>
      </c>
      <c r="J25">
        <f t="shared" si="9"/>
        <v>0.73499999999997112</v>
      </c>
      <c r="K25">
        <f t="shared" si="10"/>
        <v>1.4699999999999422</v>
      </c>
    </row>
    <row r="26" spans="1:11" x14ac:dyDescent="0.3">
      <c r="A26" s="1">
        <v>38.700000000000003</v>
      </c>
      <c r="B26" s="1">
        <v>1008.3</v>
      </c>
      <c r="C26" s="2">
        <f>SQRT((A27-A26)^2+(B27-B26)^2)</f>
        <v>1.4142135623730951</v>
      </c>
      <c r="D26">
        <f t="shared" si="2"/>
        <v>0</v>
      </c>
      <c r="E26">
        <f t="shared" si="4"/>
        <v>-1.67999999999995</v>
      </c>
      <c r="F26">
        <f t="shared" si="5"/>
        <v>-1.2599999999999909</v>
      </c>
      <c r="G26">
        <f t="shared" si="6"/>
        <v>-0.83999999999991815</v>
      </c>
      <c r="H26">
        <f t="shared" si="7"/>
        <v>-0.41999999999995907</v>
      </c>
      <c r="I26">
        <f t="shared" si="8"/>
        <v>0.41999999999995907</v>
      </c>
      <c r="J26">
        <f t="shared" si="9"/>
        <v>1.0499999999999545</v>
      </c>
      <c r="K26">
        <f t="shared" si="10"/>
        <v>2.0999999999999091</v>
      </c>
    </row>
    <row r="27" spans="1:11" x14ac:dyDescent="0.3">
      <c r="A27" s="1">
        <v>39.700000000000003</v>
      </c>
      <c r="B27" s="1">
        <v>1009.3</v>
      </c>
      <c r="C27" s="2">
        <f>SQRT((A28-A27)^2+(B28-B27)^2)</f>
        <v>5</v>
      </c>
      <c r="D27">
        <f t="shared" si="2"/>
        <v>-1</v>
      </c>
      <c r="E27">
        <f t="shared" si="4"/>
        <v>-2.67999999999995</v>
      </c>
      <c r="F27">
        <f t="shared" si="5"/>
        <v>-2.2599999999999909</v>
      </c>
      <c r="G27">
        <f t="shared" si="6"/>
        <v>-1.8399999999999181</v>
      </c>
      <c r="H27">
        <f t="shared" si="7"/>
        <v>-1.4199999999999591</v>
      </c>
      <c r="I27">
        <f t="shared" si="8"/>
        <v>-0.58000000000004093</v>
      </c>
      <c r="J27">
        <f t="shared" si="9"/>
        <v>4.9999999999954525E-2</v>
      </c>
      <c r="K27">
        <f t="shared" si="10"/>
        <v>1.0999999999999091</v>
      </c>
    </row>
    <row r="28" spans="1:11" x14ac:dyDescent="0.3">
      <c r="A28" s="1">
        <v>44.7</v>
      </c>
      <c r="B28" s="1">
        <v>1009.3</v>
      </c>
      <c r="D28">
        <f t="shared" si="2"/>
        <v>-5</v>
      </c>
      <c r="E28">
        <f t="shared" si="4"/>
        <v>-13.39999999999975</v>
      </c>
      <c r="F28">
        <f t="shared" si="5"/>
        <v>-11.299999999999955</v>
      </c>
      <c r="G28">
        <f t="shared" si="6"/>
        <v>-9.1999999999995907</v>
      </c>
      <c r="H28">
        <f t="shared" si="7"/>
        <v>-7.0999999999997954</v>
      </c>
      <c r="I28">
        <f t="shared" si="8"/>
        <v>-2.9000000000002046</v>
      </c>
      <c r="J28">
        <f t="shared" si="9"/>
        <v>0.24999999999977263</v>
      </c>
      <c r="K28">
        <f t="shared" si="10"/>
        <v>5.4999999999995453</v>
      </c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SUM(IF($B2:$B29&lt;D$35,$C2:$C29))</f>
        <v>29.57318802631077</v>
      </c>
      <c r="E34" s="7">
        <f t="array" ref="E34">SUM(IF($B2:$B29&lt;E$35,$C2:$C29))</f>
        <v>13.533252422065903</v>
      </c>
      <c r="F34" s="7">
        <f t="array" ref="F34">SUM(IF($B2:$B29&lt;F$35,$C2:$C29))</f>
        <v>17.381050523093812</v>
      </c>
      <c r="G34" s="7">
        <f t="array" ref="G34">SUM(IF($B2:$B29&lt;G$35,$C2:$C29))</f>
        <v>21.853186478093384</v>
      </c>
      <c r="H34" s="7">
        <f t="array" ref="H34">SUM(IF($B2:$B29&lt;H$35,$C2:$C29))</f>
        <v>25.740127453705128</v>
      </c>
      <c r="I34" s="7">
        <f t="array" ref="I34">SUM(IF($B2:$B29&lt;I$35,$C2:$C29))</f>
        <v>33.81202271380738</v>
      </c>
      <c r="J34" s="7">
        <f t="array" ref="J34">SUM(IF($B2:$B29&lt;J$35,$C2:$C29))</f>
        <v>45.226236276180465</v>
      </c>
      <c r="K34" s="7">
        <f t="array" ref="K34">SUM(IF($B2:$B29&lt;K$35,$C2:$C29))</f>
        <v>45.226236276180465</v>
      </c>
    </row>
    <row r="35" spans="1:12" x14ac:dyDescent="0.3">
      <c r="A35" s="13" t="s">
        <v>13</v>
      </c>
      <c r="C35" s="6" t="s">
        <v>3</v>
      </c>
      <c r="D35">
        <v>1008.3</v>
      </c>
      <c r="E35">
        <f>E36+E37</f>
        <v>1006.62</v>
      </c>
      <c r="F35">
        <f t="shared" ref="F35:K35" si="11">F36+F37</f>
        <v>1007.04</v>
      </c>
      <c r="G35">
        <f t="shared" si="11"/>
        <v>1007.46</v>
      </c>
      <c r="H35">
        <f t="shared" si="11"/>
        <v>1007.88</v>
      </c>
      <c r="I35">
        <f t="shared" si="11"/>
        <v>1008.7199999999999</v>
      </c>
      <c r="J35">
        <f t="shared" si="11"/>
        <v>1009.3499999999999</v>
      </c>
      <c r="K35">
        <f t="shared" si="11"/>
        <v>1010.3999999999999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1006.2</v>
      </c>
      <c r="E36">
        <f t="shared" ref="E36:K36" si="12">MIN($B2:$B28)</f>
        <v>1006.2</v>
      </c>
      <c r="F36">
        <f t="shared" si="12"/>
        <v>1006.2</v>
      </c>
      <c r="G36">
        <f t="shared" si="12"/>
        <v>1006.2</v>
      </c>
      <c r="H36">
        <f t="shared" si="12"/>
        <v>1006.2</v>
      </c>
      <c r="I36">
        <f t="shared" si="12"/>
        <v>1006.2</v>
      </c>
      <c r="J36">
        <f t="shared" si="12"/>
        <v>1006.2</v>
      </c>
      <c r="K36">
        <f t="shared" si="12"/>
        <v>1006.2</v>
      </c>
    </row>
    <row r="37" spans="1:12" x14ac:dyDescent="0.3">
      <c r="C37" s="5" t="s">
        <v>5</v>
      </c>
      <c r="D37" s="11">
        <f>D35-D36</f>
        <v>2.0999999999999091</v>
      </c>
      <c r="E37" s="11">
        <f>$D$37*E33</f>
        <v>0.41999999999998183</v>
      </c>
      <c r="F37" s="11">
        <f t="shared" ref="F37:K37" si="13">$D$37*F33</f>
        <v>0.83999999999996366</v>
      </c>
      <c r="G37" s="11">
        <f t="shared" si="13"/>
        <v>1.2599999999999454</v>
      </c>
      <c r="H37" s="11">
        <f t="shared" si="13"/>
        <v>1.6799999999999273</v>
      </c>
      <c r="I37" s="11">
        <f t="shared" si="13"/>
        <v>2.5199999999998908</v>
      </c>
      <c r="J37" s="11">
        <f t="shared" si="13"/>
        <v>3.1499999999998636</v>
      </c>
      <c r="K37" s="11">
        <f t="shared" si="13"/>
        <v>4.1999999999998181</v>
      </c>
    </row>
    <row r="38" spans="1:12" x14ac:dyDescent="0.3">
      <c r="C38" s="5" t="s">
        <v>6</v>
      </c>
      <c r="D38" s="7">
        <f t="array" ref="D38">SUM(IF($B2:$B29&lt;D$35,D2:D29))</f>
        <v>42.149999999998414</v>
      </c>
      <c r="E38" s="7">
        <f t="array" ref="E38">SUM(IF($B2:$B29&lt;E$35,E2:E29))</f>
        <v>3.8700000000000614</v>
      </c>
      <c r="F38" s="7">
        <f t="array" ref="F38">SUM(IF($B2:$B29&lt;F$35,F2:F29))</f>
        <v>10.797999999999206</v>
      </c>
      <c r="G38" s="7">
        <f t="array" ref="G38">SUM(IF($B2:$B29&lt;G$35,G2:G29))</f>
        <v>19.67800000000052</v>
      </c>
      <c r="H38" s="7">
        <f t="array" ref="H38">SUM(IF($B2:$B29&lt;H$35,H2:H29))</f>
        <v>30.239999999999611</v>
      </c>
      <c r="I38" s="7">
        <f t="array" ref="I38">SUM(IF($B2:$B29&lt;I$35,I2:I29))</f>
        <v>56.009999999997063</v>
      </c>
      <c r="J38" s="7">
        <f t="array" ref="J38">SUM(IF($B2:$B29&lt;J$35,J2:J29))</f>
        <v>77.349999999996413</v>
      </c>
      <c r="K38" s="7">
        <f t="array" ref="K38">SUM(IF($B2:$B29&lt;K$35,K2:K29))</f>
        <v>123.54999999999441</v>
      </c>
      <c r="L38" t="s">
        <v>7</v>
      </c>
    </row>
    <row r="39" spans="1:12" x14ac:dyDescent="0.3">
      <c r="C39" s="5" t="s">
        <v>8</v>
      </c>
      <c r="D39" s="12">
        <f t="shared" ref="D39:K39" si="14">(1/D$40)*D38*D41^0.5*D42^(2/3)</f>
        <v>68.209388392215502</v>
      </c>
      <c r="E39" s="12">
        <f t="shared" si="14"/>
        <v>2.1463330198802288</v>
      </c>
      <c r="F39" s="12">
        <f t="shared" si="14"/>
        <v>10.045428744046067</v>
      </c>
      <c r="G39" s="12">
        <f t="shared" si="14"/>
        <v>23.446176649245576</v>
      </c>
      <c r="H39" s="12">
        <f t="shared" si="14"/>
        <v>43.020567615482378</v>
      </c>
      <c r="I39" s="12">
        <f t="shared" si="14"/>
        <v>100.19409800414395</v>
      </c>
      <c r="J39" s="12">
        <f t="shared" si="14"/>
        <v>141.34719203753286</v>
      </c>
      <c r="K39" s="12">
        <f t="shared" si="14"/>
        <v>308.50194385631204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1.4252775170028427</v>
      </c>
      <c r="E42" s="7">
        <f t="shared" ref="E42:J42" si="15">E38/E34</f>
        <v>0.28596230080583179</v>
      </c>
      <c r="F42" s="7">
        <f t="shared" si="15"/>
        <v>0.62125128660388773</v>
      </c>
      <c r="G42" s="7">
        <f t="shared" si="15"/>
        <v>0.90046364724552319</v>
      </c>
      <c r="H42" s="7">
        <f t="shared" si="15"/>
        <v>1.1748193576114851</v>
      </c>
      <c r="I42" s="7">
        <f t="shared" si="15"/>
        <v>1.6565113679852399</v>
      </c>
      <c r="J42" s="7">
        <f t="shared" si="15"/>
        <v>1.7102904501636529</v>
      </c>
      <c r="K42" s="7">
        <f>K38/K34</f>
        <v>2.7318213977727157</v>
      </c>
      <c r="L42" t="s">
        <v>16</v>
      </c>
    </row>
  </sheetData>
  <autoFilter ref="A1:B1">
    <sortState ref="A2:B28">
      <sortCondition ref="A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2"/>
  <sheetViews>
    <sheetView topLeftCell="A7" zoomScale="80" zoomScaleNormal="80" workbookViewId="0">
      <selection activeCell="S32" sqref="S32"/>
    </sheetView>
  </sheetViews>
  <sheetFormatPr defaultRowHeight="14.4" x14ac:dyDescent="0.3"/>
  <sheetData>
    <row r="1" spans="1:11" x14ac:dyDescent="0.3">
      <c r="A1" s="1" t="s">
        <v>18</v>
      </c>
      <c r="B1" s="1" t="s">
        <v>19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0.1</v>
      </c>
      <c r="B2" s="1">
        <v>1008.5</v>
      </c>
      <c r="C2" s="2">
        <f>SQRT((A3-A2)^2+(B3-B2)^2)</f>
        <v>5</v>
      </c>
    </row>
    <row r="3" spans="1:11" x14ac:dyDescent="0.3">
      <c r="A3" s="1">
        <v>5.0999999999999996</v>
      </c>
      <c r="B3" s="1">
        <v>1008.5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18" si="1">(E$35-$B3)*($A3-$A2)</f>
        <v>-13.400000000000318</v>
      </c>
      <c r="F3">
        <f t="shared" si="1"/>
        <v>-11.299999999999955</v>
      </c>
      <c r="G3">
        <f t="shared" si="1"/>
        <v>-9.2000000000001592</v>
      </c>
      <c r="H3">
        <f t="shared" si="1"/>
        <v>-7.0999999999997954</v>
      </c>
      <c r="I3">
        <f t="shared" si="1"/>
        <v>-2.9000000000002046</v>
      </c>
      <c r="J3">
        <f t="shared" si="1"/>
        <v>0.24999999999977263</v>
      </c>
      <c r="K3">
        <f t="shared" si="1"/>
        <v>5.5000000000001137</v>
      </c>
    </row>
    <row r="4" spans="1:11" x14ac:dyDescent="0.3">
      <c r="A4" s="1">
        <v>6.1</v>
      </c>
      <c r="B4" s="1">
        <v>1007.5</v>
      </c>
      <c r="C4" s="2">
        <f>SQRT((A5-A4)^2+(B5-B4)^2)</f>
        <v>1</v>
      </c>
      <c r="D4">
        <f t="shared" ref="D4:D28" si="2">(D$35-$B4)*($A4-$A3)</f>
        <v>0</v>
      </c>
      <c r="E4">
        <f t="shared" si="1"/>
        <v>-1.6800000000000637</v>
      </c>
      <c r="F4">
        <f t="shared" si="1"/>
        <v>-1.2599999999999909</v>
      </c>
      <c r="G4">
        <f t="shared" si="1"/>
        <v>-0.84000000000003183</v>
      </c>
      <c r="H4">
        <f t="shared" si="1"/>
        <v>-0.41999999999995907</v>
      </c>
      <c r="I4">
        <f t="shared" si="1"/>
        <v>0.41999999999995907</v>
      </c>
      <c r="J4">
        <f t="shared" si="1"/>
        <v>1.0499999999999545</v>
      </c>
      <c r="K4">
        <f t="shared" si="1"/>
        <v>2.1000000000000227</v>
      </c>
    </row>
    <row r="5" spans="1:11" x14ac:dyDescent="0.3">
      <c r="A5" s="1">
        <v>7.1</v>
      </c>
      <c r="B5" s="1">
        <v>1007.5</v>
      </c>
      <c r="C5" s="2">
        <f>SQRT((A6-A5)^2+(B6-B5)^2)</f>
        <v>0.92195444572929885</v>
      </c>
      <c r="D5">
        <f t="shared" si="2"/>
        <v>0</v>
      </c>
      <c r="E5">
        <f t="shared" si="1"/>
        <v>-1.6800000000000637</v>
      </c>
      <c r="F5">
        <f t="shared" si="1"/>
        <v>-1.2599999999999909</v>
      </c>
      <c r="G5">
        <f t="shared" si="1"/>
        <v>-0.84000000000003183</v>
      </c>
      <c r="H5">
        <f t="shared" si="1"/>
        <v>-0.41999999999995907</v>
      </c>
      <c r="I5">
        <f t="shared" si="1"/>
        <v>0.41999999999995907</v>
      </c>
      <c r="J5">
        <f t="shared" si="1"/>
        <v>1.0499999999999545</v>
      </c>
      <c r="K5">
        <f t="shared" si="1"/>
        <v>2.1000000000000227</v>
      </c>
    </row>
    <row r="6" spans="1:11" x14ac:dyDescent="0.3">
      <c r="A6" s="1">
        <v>8</v>
      </c>
      <c r="B6" s="1">
        <v>1007.3</v>
      </c>
      <c r="C6" s="2">
        <f t="shared" ref="C6:C25" si="3">SQRT((A7-A6)^2+(B7-B6)^2)</f>
        <v>1.0198039027185435</v>
      </c>
      <c r="D6">
        <f t="shared" si="2"/>
        <v>0.18000000000004099</v>
      </c>
      <c r="E6">
        <f t="shared" si="1"/>
        <v>-1.3320000000000169</v>
      </c>
      <c r="F6">
        <f t="shared" si="1"/>
        <v>-0.95399999999995122</v>
      </c>
      <c r="G6">
        <f t="shared" si="1"/>
        <v>-0.57599999999998797</v>
      </c>
      <c r="H6">
        <f t="shared" si="1"/>
        <v>-0.19799999999992232</v>
      </c>
      <c r="I6">
        <f t="shared" si="1"/>
        <v>0.55800000000000427</v>
      </c>
      <c r="J6">
        <f t="shared" si="1"/>
        <v>1.1250000000000004</v>
      </c>
      <c r="K6">
        <f t="shared" si="1"/>
        <v>2.070000000000062</v>
      </c>
    </row>
    <row r="7" spans="1:11" x14ac:dyDescent="0.3">
      <c r="A7" s="1">
        <v>9</v>
      </c>
      <c r="B7" s="1">
        <v>1007.1</v>
      </c>
      <c r="C7" s="2">
        <f t="shared" si="3"/>
        <v>1.8248287590894778</v>
      </c>
      <c r="D7">
        <f t="shared" si="2"/>
        <v>0.39999999999997726</v>
      </c>
      <c r="E7">
        <f t="shared" si="1"/>
        <v>-1.2800000000000864</v>
      </c>
      <c r="F7">
        <f t="shared" si="1"/>
        <v>-0.86000000000001364</v>
      </c>
      <c r="G7">
        <f t="shared" si="1"/>
        <v>-0.44000000000005457</v>
      </c>
      <c r="H7">
        <f t="shared" si="1"/>
        <v>-1.999999999998181E-2</v>
      </c>
      <c r="I7">
        <f t="shared" si="1"/>
        <v>0.81999999999993634</v>
      </c>
      <c r="J7">
        <f t="shared" si="1"/>
        <v>1.4499999999999318</v>
      </c>
      <c r="K7">
        <f t="shared" si="1"/>
        <v>2.5</v>
      </c>
    </row>
    <row r="8" spans="1:11" x14ac:dyDescent="0.3">
      <c r="A8" s="1">
        <v>10.8</v>
      </c>
      <c r="B8" s="1">
        <v>1006.8</v>
      </c>
      <c r="C8" s="2">
        <f t="shared" si="3"/>
        <v>2.9427877939124309</v>
      </c>
      <c r="D8">
        <f t="shared" si="2"/>
        <v>1.2600000000000824</v>
      </c>
      <c r="E8">
        <f t="shared" si="1"/>
        <v>-1.7640000000000335</v>
      </c>
      <c r="F8">
        <f t="shared" si="1"/>
        <v>-1.0079999999999021</v>
      </c>
      <c r="G8">
        <f t="shared" si="1"/>
        <v>-0.25199999999997552</v>
      </c>
      <c r="H8">
        <f t="shared" si="1"/>
        <v>0.50400000000015577</v>
      </c>
      <c r="I8">
        <f t="shared" si="1"/>
        <v>2.0160000000000089</v>
      </c>
      <c r="J8">
        <f t="shared" si="1"/>
        <v>3.1500000000000012</v>
      </c>
      <c r="K8">
        <f t="shared" si="1"/>
        <v>5.0400000000001244</v>
      </c>
    </row>
    <row r="9" spans="1:11" x14ac:dyDescent="0.3">
      <c r="A9" s="1">
        <v>13.7</v>
      </c>
      <c r="B9" s="1">
        <v>1006.3</v>
      </c>
      <c r="C9" s="2">
        <f t="shared" si="3"/>
        <v>2.8284271247461876</v>
      </c>
      <c r="D9">
        <f t="shared" si="2"/>
        <v>3.4800000000001301</v>
      </c>
      <c r="E9">
        <f t="shared" si="1"/>
        <v>-1.3920000000000521</v>
      </c>
      <c r="F9">
        <f t="shared" si="1"/>
        <v>-0.17399999999984167</v>
      </c>
      <c r="G9">
        <f t="shared" si="1"/>
        <v>1.0440000000000391</v>
      </c>
      <c r="H9">
        <f t="shared" si="1"/>
        <v>2.2620000000002496</v>
      </c>
      <c r="I9">
        <f t="shared" si="1"/>
        <v>4.6980000000000111</v>
      </c>
      <c r="J9">
        <f t="shared" si="1"/>
        <v>6.5249999999999968</v>
      </c>
      <c r="K9">
        <f t="shared" si="1"/>
        <v>9.5700000000001939</v>
      </c>
    </row>
    <row r="10" spans="1:11" x14ac:dyDescent="0.3">
      <c r="A10" s="1">
        <v>16.5</v>
      </c>
      <c r="B10" s="1">
        <v>1005.9</v>
      </c>
      <c r="C10" s="2">
        <f t="shared" si="3"/>
        <v>1.8110770276274764</v>
      </c>
      <c r="D10">
        <f t="shared" si="2"/>
        <v>4.4800000000000644</v>
      </c>
      <c r="E10">
        <f t="shared" si="1"/>
        <v>-0.22400000000011466</v>
      </c>
      <c r="F10">
        <f t="shared" si="1"/>
        <v>0.95200000000008933</v>
      </c>
      <c r="G10">
        <f t="shared" si="1"/>
        <v>2.1279999999999752</v>
      </c>
      <c r="H10">
        <f t="shared" si="1"/>
        <v>3.3040000000001792</v>
      </c>
      <c r="I10">
        <f t="shared" si="1"/>
        <v>5.6559999999999508</v>
      </c>
      <c r="J10">
        <f t="shared" si="1"/>
        <v>7.4199999999999386</v>
      </c>
      <c r="K10">
        <f t="shared" si="1"/>
        <v>10.360000000000129</v>
      </c>
    </row>
    <row r="11" spans="1:11" x14ac:dyDescent="0.3">
      <c r="A11" s="1">
        <v>18.3</v>
      </c>
      <c r="B11" s="1">
        <v>1005.7</v>
      </c>
      <c r="C11" s="2">
        <f t="shared" si="3"/>
        <v>1.9026297590440446</v>
      </c>
      <c r="D11">
        <f t="shared" si="2"/>
        <v>3.2399999999999194</v>
      </c>
      <c r="E11">
        <f t="shared" si="1"/>
        <v>0.21599999999980363</v>
      </c>
      <c r="F11">
        <f t="shared" si="1"/>
        <v>0.97199999999993492</v>
      </c>
      <c r="G11">
        <f t="shared" si="1"/>
        <v>1.7279999999998614</v>
      </c>
      <c r="H11">
        <f t="shared" si="1"/>
        <v>2.4839999999999929</v>
      </c>
      <c r="I11">
        <f t="shared" si="1"/>
        <v>3.9959999999998459</v>
      </c>
      <c r="J11">
        <f t="shared" si="1"/>
        <v>5.1299999999998382</v>
      </c>
      <c r="K11">
        <f t="shared" si="1"/>
        <v>7.0199999999999623</v>
      </c>
    </row>
    <row r="12" spans="1:11" x14ac:dyDescent="0.3">
      <c r="A12" s="1">
        <v>20.2</v>
      </c>
      <c r="B12" s="1">
        <v>1005.6</v>
      </c>
      <c r="C12" s="2">
        <f t="shared" si="3"/>
        <v>1.9026297590440482</v>
      </c>
      <c r="D12">
        <f t="shared" si="2"/>
        <v>3.6099999999999541</v>
      </c>
      <c r="E12">
        <f t="shared" si="1"/>
        <v>0.4179999999998355</v>
      </c>
      <c r="F12">
        <f t="shared" si="1"/>
        <v>1.2159999999999731</v>
      </c>
      <c r="G12">
        <f t="shared" si="1"/>
        <v>2.013999999999895</v>
      </c>
      <c r="H12">
        <f t="shared" si="1"/>
        <v>2.8120000000000323</v>
      </c>
      <c r="I12">
        <f t="shared" si="1"/>
        <v>4.407999999999876</v>
      </c>
      <c r="J12">
        <f t="shared" si="1"/>
        <v>5.6049999999998663</v>
      </c>
      <c r="K12">
        <f t="shared" si="1"/>
        <v>7.5999999999999943</v>
      </c>
    </row>
    <row r="13" spans="1:11" x14ac:dyDescent="0.3">
      <c r="A13" s="1">
        <v>22.1</v>
      </c>
      <c r="B13" s="1">
        <v>1005.5</v>
      </c>
      <c r="C13" s="2">
        <f t="shared" si="3"/>
        <v>1.9026297590440446</v>
      </c>
      <c r="D13">
        <f t="shared" si="2"/>
        <v>3.8000000000000043</v>
      </c>
      <c r="E13">
        <f t="shared" si="1"/>
        <v>0.60799999999987975</v>
      </c>
      <c r="F13">
        <f t="shared" si="1"/>
        <v>1.4060000000000188</v>
      </c>
      <c r="G13">
        <f t="shared" si="1"/>
        <v>2.203999999999942</v>
      </c>
      <c r="H13">
        <f t="shared" si="1"/>
        <v>3.002000000000081</v>
      </c>
      <c r="I13">
        <f t="shared" si="1"/>
        <v>4.597999999999927</v>
      </c>
      <c r="J13">
        <f t="shared" si="1"/>
        <v>5.79499999999992</v>
      </c>
      <c r="K13">
        <f t="shared" si="1"/>
        <v>7.7900000000000515</v>
      </c>
    </row>
    <row r="14" spans="1:11" x14ac:dyDescent="0.3">
      <c r="A14" s="1">
        <v>24</v>
      </c>
      <c r="B14" s="1">
        <v>1005.4</v>
      </c>
      <c r="C14" s="2">
        <f t="shared" si="3"/>
        <v>1.8000000000000007</v>
      </c>
      <c r="D14">
        <f t="shared" si="2"/>
        <v>3.9900000000000402</v>
      </c>
      <c r="E14">
        <f t="shared" si="1"/>
        <v>0.79799999999992166</v>
      </c>
      <c r="F14">
        <f t="shared" si="1"/>
        <v>1.5960000000000594</v>
      </c>
      <c r="G14">
        <f t="shared" si="1"/>
        <v>2.393999999999981</v>
      </c>
      <c r="H14">
        <f t="shared" si="1"/>
        <v>3.1920000000001187</v>
      </c>
      <c r="I14">
        <f t="shared" si="1"/>
        <v>4.7879999999999621</v>
      </c>
      <c r="J14">
        <f t="shared" si="1"/>
        <v>5.9849999999999524</v>
      </c>
      <c r="K14">
        <f t="shared" si="1"/>
        <v>7.9800000000000804</v>
      </c>
    </row>
    <row r="15" spans="1:11" x14ac:dyDescent="0.3">
      <c r="A15" s="1">
        <v>25.8</v>
      </c>
      <c r="B15" s="1">
        <v>1005.4</v>
      </c>
      <c r="C15" s="2">
        <f t="shared" si="3"/>
        <v>1.8999999999999986</v>
      </c>
      <c r="D15">
        <f t="shared" si="2"/>
        <v>3.7800000000000424</v>
      </c>
      <c r="E15">
        <f t="shared" si="1"/>
        <v>0.75599999999992662</v>
      </c>
      <c r="F15">
        <f t="shared" si="1"/>
        <v>1.512000000000058</v>
      </c>
      <c r="G15">
        <f t="shared" si="1"/>
        <v>2.2679999999999847</v>
      </c>
      <c r="H15">
        <f t="shared" si="1"/>
        <v>3.0240000000001159</v>
      </c>
      <c r="I15">
        <f t="shared" si="1"/>
        <v>4.5359999999999694</v>
      </c>
      <c r="J15">
        <f t="shared" si="1"/>
        <v>5.6699999999999617</v>
      </c>
      <c r="K15">
        <f t="shared" si="1"/>
        <v>7.5600000000000849</v>
      </c>
    </row>
    <row r="16" spans="1:11" x14ac:dyDescent="0.3">
      <c r="A16" s="1">
        <v>27.7</v>
      </c>
      <c r="B16" s="1">
        <v>1005.4</v>
      </c>
      <c r="C16" s="2">
        <f t="shared" si="3"/>
        <v>1.9026297590440482</v>
      </c>
      <c r="D16">
        <f t="shared" si="2"/>
        <v>3.9900000000000402</v>
      </c>
      <c r="E16">
        <f t="shared" si="1"/>
        <v>0.79799999999992166</v>
      </c>
      <c r="F16">
        <f t="shared" si="1"/>
        <v>1.5960000000000594</v>
      </c>
      <c r="G16">
        <f t="shared" si="1"/>
        <v>2.393999999999981</v>
      </c>
      <c r="H16">
        <f t="shared" si="1"/>
        <v>3.1920000000001187</v>
      </c>
      <c r="I16">
        <f t="shared" si="1"/>
        <v>4.7879999999999621</v>
      </c>
      <c r="J16">
        <f t="shared" si="1"/>
        <v>5.9849999999999524</v>
      </c>
      <c r="K16">
        <f t="shared" si="1"/>
        <v>7.9800000000000804</v>
      </c>
    </row>
    <row r="17" spans="1:11" x14ac:dyDescent="0.3">
      <c r="A17" s="1">
        <v>29.6</v>
      </c>
      <c r="B17" s="1">
        <v>1005.5</v>
      </c>
      <c r="C17" s="2">
        <f t="shared" si="3"/>
        <v>1.9026297590440446</v>
      </c>
      <c r="D17">
        <f t="shared" si="2"/>
        <v>3.8000000000000043</v>
      </c>
      <c r="E17">
        <f t="shared" si="1"/>
        <v>0.60799999999987975</v>
      </c>
      <c r="F17">
        <f t="shared" si="1"/>
        <v>1.4060000000000188</v>
      </c>
      <c r="G17">
        <f t="shared" si="1"/>
        <v>2.203999999999942</v>
      </c>
      <c r="H17">
        <f t="shared" si="1"/>
        <v>3.002000000000081</v>
      </c>
      <c r="I17">
        <f t="shared" si="1"/>
        <v>4.597999999999927</v>
      </c>
      <c r="J17">
        <f t="shared" si="1"/>
        <v>5.79499999999992</v>
      </c>
      <c r="K17">
        <f t="shared" si="1"/>
        <v>7.7900000000000515</v>
      </c>
    </row>
    <row r="18" spans="1:11" x14ac:dyDescent="0.3">
      <c r="A18" s="1">
        <v>31.5</v>
      </c>
      <c r="B18" s="1">
        <v>1005.6</v>
      </c>
      <c r="C18" s="2">
        <f t="shared" si="3"/>
        <v>1.802775637731993</v>
      </c>
      <c r="D18">
        <f t="shared" si="2"/>
        <v>3.6099999999999541</v>
      </c>
      <c r="E18">
        <f t="shared" si="1"/>
        <v>0.4179999999998355</v>
      </c>
      <c r="F18">
        <f t="shared" si="1"/>
        <v>1.2159999999999731</v>
      </c>
      <c r="G18">
        <f t="shared" si="1"/>
        <v>2.013999999999895</v>
      </c>
      <c r="H18">
        <f t="shared" si="1"/>
        <v>2.8120000000000323</v>
      </c>
      <c r="I18">
        <f t="shared" si="1"/>
        <v>4.407999999999876</v>
      </c>
      <c r="J18">
        <f t="shared" si="1"/>
        <v>5.6049999999998663</v>
      </c>
      <c r="K18">
        <f t="shared" si="1"/>
        <v>7.5999999999999943</v>
      </c>
    </row>
    <row r="19" spans="1:11" x14ac:dyDescent="0.3">
      <c r="A19" s="1">
        <v>33.299999999999997</v>
      </c>
      <c r="B19" s="1">
        <v>1005.7</v>
      </c>
      <c r="C19" s="2">
        <f t="shared" si="3"/>
        <v>1.9104973174542785</v>
      </c>
      <c r="D19">
        <f t="shared" si="2"/>
        <v>3.2399999999999132</v>
      </c>
      <c r="E19">
        <f t="shared" ref="E19:E28" si="4">(E$35-$B19)*($A19-$A18)</f>
        <v>0.21599999999980321</v>
      </c>
      <c r="F19">
        <f t="shared" ref="F19:F28" si="5">(F$35-$B19)*($A19-$A18)</f>
        <v>0.97199999999993303</v>
      </c>
      <c r="G19">
        <f t="shared" ref="G19:G28" si="6">(G$35-$B19)*($A19-$A18)</f>
        <v>1.7279999999998581</v>
      </c>
      <c r="H19">
        <f t="shared" ref="H19:H28" si="7">(H$35-$B19)*($A19-$A18)</f>
        <v>2.483999999999988</v>
      </c>
      <c r="I19">
        <f t="shared" ref="I19:I28" si="8">(I$35-$B19)*($A19-$A18)</f>
        <v>3.9959999999998383</v>
      </c>
      <c r="J19">
        <f t="shared" ref="J19:J28" si="9">(J$35-$B19)*($A19-$A18)</f>
        <v>5.1299999999998285</v>
      </c>
      <c r="K19">
        <f t="shared" ref="K19:K28" si="10">(K$35-$B19)*($A19-$A18)</f>
        <v>7.0199999999999481</v>
      </c>
    </row>
    <row r="20" spans="1:11" x14ac:dyDescent="0.3">
      <c r="A20" s="1">
        <v>35.200000000000003</v>
      </c>
      <c r="B20" s="1">
        <v>1005.9</v>
      </c>
      <c r="C20" s="2">
        <f t="shared" si="3"/>
        <v>2.8284271247461841</v>
      </c>
      <c r="D20">
        <f t="shared" si="2"/>
        <v>3.0400000000000524</v>
      </c>
      <c r="E20">
        <f t="shared" si="4"/>
        <v>-0.15200000000007821</v>
      </c>
      <c r="F20">
        <f t="shared" si="5"/>
        <v>0.64600000000006241</v>
      </c>
      <c r="G20">
        <f t="shared" si="6"/>
        <v>1.4439999999999871</v>
      </c>
      <c r="H20">
        <f t="shared" si="7"/>
        <v>2.2420000000001279</v>
      </c>
      <c r="I20">
        <f t="shared" si="8"/>
        <v>3.837999999999977</v>
      </c>
      <c r="J20">
        <f t="shared" si="9"/>
        <v>5.0349999999999717</v>
      </c>
      <c r="K20">
        <f t="shared" si="10"/>
        <v>7.0300000000001077</v>
      </c>
    </row>
    <row r="21" spans="1:11" x14ac:dyDescent="0.3">
      <c r="A21" s="1">
        <v>38</v>
      </c>
      <c r="B21" s="1">
        <v>1006.3</v>
      </c>
      <c r="C21" s="2">
        <f t="shared" si="3"/>
        <v>2.8442925306655753</v>
      </c>
      <c r="D21">
        <f t="shared" si="2"/>
        <v>3.3600000000001238</v>
      </c>
      <c r="E21">
        <f t="shared" si="4"/>
        <v>-1.3440000000000496</v>
      </c>
      <c r="F21">
        <f t="shared" si="5"/>
        <v>-0.16799999999984702</v>
      </c>
      <c r="G21">
        <f t="shared" si="6"/>
        <v>1.0080000000000371</v>
      </c>
      <c r="H21">
        <f t="shared" si="7"/>
        <v>2.1840000000002395</v>
      </c>
      <c r="I21">
        <f t="shared" si="8"/>
        <v>4.5360000000000085</v>
      </c>
      <c r="J21">
        <f t="shared" si="9"/>
        <v>6.2999999999999936</v>
      </c>
      <c r="K21">
        <f t="shared" si="10"/>
        <v>9.2400000000001814</v>
      </c>
    </row>
    <row r="22" spans="1:11" x14ac:dyDescent="0.3">
      <c r="A22" s="1">
        <v>40.799999999999997</v>
      </c>
      <c r="B22" s="1">
        <v>1006.8</v>
      </c>
      <c r="C22" s="2">
        <f t="shared" si="3"/>
        <v>1.9235384061671508</v>
      </c>
      <c r="D22">
        <f t="shared" si="2"/>
        <v>1.9600000000001254</v>
      </c>
      <c r="E22">
        <f t="shared" si="4"/>
        <v>-2.7440000000000482</v>
      </c>
      <c r="F22">
        <f t="shared" si="5"/>
        <v>-1.5679999999998455</v>
      </c>
      <c r="G22">
        <f t="shared" si="6"/>
        <v>-0.39199999999996138</v>
      </c>
      <c r="H22">
        <f t="shared" si="7"/>
        <v>0.78400000000024117</v>
      </c>
      <c r="I22">
        <f t="shared" si="8"/>
        <v>3.1360000000000094</v>
      </c>
      <c r="J22">
        <f t="shared" si="9"/>
        <v>4.899999999999995</v>
      </c>
      <c r="K22">
        <f t="shared" si="10"/>
        <v>7.8400000000001828</v>
      </c>
    </row>
    <row r="23" spans="1:11" x14ac:dyDescent="0.3">
      <c r="A23" s="1">
        <v>42.7</v>
      </c>
      <c r="B23" s="1">
        <v>1007.1</v>
      </c>
      <c r="C23" s="2">
        <f t="shared" si="3"/>
        <v>0.92195444572927254</v>
      </c>
      <c r="D23">
        <f t="shared" si="2"/>
        <v>0.75999999999995904</v>
      </c>
      <c r="E23">
        <f t="shared" si="4"/>
        <v>-2.4320000000001714</v>
      </c>
      <c r="F23">
        <f t="shared" si="5"/>
        <v>-1.6340000000000308</v>
      </c>
      <c r="G23">
        <f t="shared" si="6"/>
        <v>-0.83600000000010621</v>
      </c>
      <c r="H23">
        <f t="shared" si="7"/>
        <v>-3.7999999999965554E-2</v>
      </c>
      <c r="I23">
        <f t="shared" si="8"/>
        <v>1.5579999999998837</v>
      </c>
      <c r="J23">
        <f t="shared" si="9"/>
        <v>2.7549999999998787</v>
      </c>
      <c r="K23">
        <f t="shared" si="10"/>
        <v>4.7500000000000142</v>
      </c>
    </row>
    <row r="24" spans="1:11" x14ac:dyDescent="0.3">
      <c r="A24" s="1">
        <v>43.6</v>
      </c>
      <c r="B24" s="1">
        <v>1007.3</v>
      </c>
      <c r="C24" s="2">
        <f t="shared" si="3"/>
        <v>1.0198039027185659</v>
      </c>
      <c r="D24">
        <f>(D$35-$B24)*($A24-$A23)</f>
        <v>0.18000000000004066</v>
      </c>
      <c r="E24">
        <f t="shared" si="4"/>
        <v>-1.3320000000000143</v>
      </c>
      <c r="F24">
        <f t="shared" si="5"/>
        <v>-0.95399999999994933</v>
      </c>
      <c r="G24">
        <f t="shared" si="6"/>
        <v>-0.57599999999998686</v>
      </c>
      <c r="H24">
        <f t="shared" si="7"/>
        <v>-0.19799999999992193</v>
      </c>
      <c r="I24">
        <f t="shared" si="8"/>
        <v>0.55800000000000316</v>
      </c>
      <c r="J24">
        <f t="shared" si="9"/>
        <v>1.1249999999999982</v>
      </c>
      <c r="K24">
        <f t="shared" si="10"/>
        <v>2.070000000000058</v>
      </c>
    </row>
    <row r="25" spans="1:11" x14ac:dyDescent="0.3">
      <c r="A25" s="1">
        <v>44.6</v>
      </c>
      <c r="B25" s="1">
        <v>1007.5</v>
      </c>
      <c r="C25" s="2">
        <f t="shared" si="3"/>
        <v>1</v>
      </c>
      <c r="D25">
        <f t="shared" si="2"/>
        <v>0</v>
      </c>
      <c r="E25">
        <f t="shared" si="4"/>
        <v>-1.6800000000000637</v>
      </c>
      <c r="F25">
        <f t="shared" si="5"/>
        <v>-1.2599999999999909</v>
      </c>
      <c r="G25">
        <f t="shared" si="6"/>
        <v>-0.84000000000003183</v>
      </c>
      <c r="H25">
        <f t="shared" si="7"/>
        <v>-0.41999999999995907</v>
      </c>
      <c r="I25">
        <f t="shared" si="8"/>
        <v>0.41999999999995907</v>
      </c>
      <c r="J25">
        <f t="shared" si="9"/>
        <v>1.0499999999999545</v>
      </c>
      <c r="K25">
        <f t="shared" si="10"/>
        <v>2.1000000000000227</v>
      </c>
    </row>
    <row r="26" spans="1:11" x14ac:dyDescent="0.3">
      <c r="A26" s="1">
        <v>45.6</v>
      </c>
      <c r="B26" s="1">
        <v>1007.5</v>
      </c>
      <c r="C26" s="2">
        <f>SQRT((A27-A26)^2+(B27-B26)^2)</f>
        <v>1.4142135623730951</v>
      </c>
      <c r="D26">
        <f t="shared" si="2"/>
        <v>0</v>
      </c>
      <c r="E26">
        <f t="shared" si="4"/>
        <v>-1.6800000000000637</v>
      </c>
      <c r="F26">
        <f t="shared" si="5"/>
        <v>-1.2599999999999909</v>
      </c>
      <c r="G26">
        <f t="shared" si="6"/>
        <v>-0.84000000000003183</v>
      </c>
      <c r="H26">
        <f t="shared" si="7"/>
        <v>-0.41999999999995907</v>
      </c>
      <c r="I26">
        <f t="shared" si="8"/>
        <v>0.41999999999995907</v>
      </c>
      <c r="J26">
        <f t="shared" si="9"/>
        <v>1.0499999999999545</v>
      </c>
      <c r="K26">
        <f t="shared" si="10"/>
        <v>2.1000000000000227</v>
      </c>
    </row>
    <row r="27" spans="1:11" x14ac:dyDescent="0.3">
      <c r="A27" s="1">
        <v>46.6</v>
      </c>
      <c r="B27" s="1">
        <v>1008.5</v>
      </c>
      <c r="C27" s="2">
        <f>SQRT((A28-A27)^2+(B28-B27)^2)</f>
        <v>5</v>
      </c>
      <c r="D27">
        <f t="shared" si="2"/>
        <v>-1</v>
      </c>
      <c r="E27">
        <f t="shared" si="4"/>
        <v>-2.6800000000000637</v>
      </c>
      <c r="F27">
        <f t="shared" si="5"/>
        <v>-2.2599999999999909</v>
      </c>
      <c r="G27">
        <f t="shared" si="6"/>
        <v>-1.8400000000000318</v>
      </c>
      <c r="H27">
        <f t="shared" si="7"/>
        <v>-1.4199999999999591</v>
      </c>
      <c r="I27">
        <f t="shared" si="8"/>
        <v>-0.58000000000004093</v>
      </c>
      <c r="J27">
        <f t="shared" si="9"/>
        <v>4.9999999999954525E-2</v>
      </c>
      <c r="K27">
        <f t="shared" si="10"/>
        <v>1.1000000000000227</v>
      </c>
    </row>
    <row r="28" spans="1:11" x14ac:dyDescent="0.3">
      <c r="A28" s="1">
        <v>51.6</v>
      </c>
      <c r="B28" s="1">
        <v>1008.5</v>
      </c>
      <c r="D28">
        <f t="shared" si="2"/>
        <v>-5</v>
      </c>
      <c r="E28">
        <f t="shared" si="4"/>
        <v>-13.400000000000318</v>
      </c>
      <c r="F28">
        <f t="shared" si="5"/>
        <v>-11.299999999999955</v>
      </c>
      <c r="G28">
        <f t="shared" si="6"/>
        <v>-9.2000000000001592</v>
      </c>
      <c r="H28">
        <f t="shared" si="7"/>
        <v>-7.0999999999997954</v>
      </c>
      <c r="I28">
        <f t="shared" si="8"/>
        <v>-2.9000000000002046</v>
      </c>
      <c r="J28">
        <f t="shared" si="9"/>
        <v>0.24999999999977263</v>
      </c>
      <c r="K28">
        <f t="shared" si="10"/>
        <v>5.5000000000001137</v>
      </c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SUM(IF($B2:$B29&lt;D$35,$C2:$C29))</f>
        <v>36.891362768527365</v>
      </c>
      <c r="E34" s="7">
        <f t="array" ref="E34">SUM(IF($B2:$B29&lt;E$35,$C2:$C29))</f>
        <v>16.926421750406501</v>
      </c>
      <c r="F34" s="7">
        <f t="array" ref="F34">SUM(IF($B2:$B29&lt;F$35,$C2:$C29))</f>
        <v>21.565925902780162</v>
      </c>
      <c r="G34" s="7">
        <f t="array" ref="G34">SUM(IF($B2:$B29&lt;G$35,$C2:$C29))</f>
        <v>27.23864555819193</v>
      </c>
      <c r="H34" s="7">
        <f t="array" ref="H34">SUM(IF($B2:$B29&lt;H$35,$C2:$C29))</f>
        <v>32.10497175827151</v>
      </c>
      <c r="I34" s="7">
        <f t="array" ref="I34">SUM(IF($B2:$B29&lt;I$35,$C2:$C29))</f>
        <v>41.227530776629763</v>
      </c>
      <c r="J34" s="7">
        <f t="array" ref="J34">SUM(IF($B2:$B29&lt;J$35,$C2:$C29))</f>
        <v>52.641744339002855</v>
      </c>
      <c r="K34" s="7">
        <f t="array" ref="K34">SUM(IF($B2:$B29&lt;K$35,$C2:$C29))</f>
        <v>52.641744339002855</v>
      </c>
    </row>
    <row r="35" spans="1:12" x14ac:dyDescent="0.3">
      <c r="A35" s="13" t="s">
        <v>13</v>
      </c>
      <c r="C35" s="6" t="s">
        <v>3</v>
      </c>
      <c r="D35">
        <v>1007.5</v>
      </c>
      <c r="E35">
        <f>E36+E37</f>
        <v>1005.8199999999999</v>
      </c>
      <c r="F35">
        <f t="shared" ref="F35:K35" si="11">F36+F37</f>
        <v>1006.24</v>
      </c>
      <c r="G35">
        <f t="shared" si="11"/>
        <v>1006.66</v>
      </c>
      <c r="H35">
        <f t="shared" si="11"/>
        <v>1007.08</v>
      </c>
      <c r="I35">
        <f t="shared" si="11"/>
        <v>1007.92</v>
      </c>
      <c r="J35">
        <f t="shared" si="11"/>
        <v>1008.55</v>
      </c>
      <c r="K35">
        <f t="shared" si="11"/>
        <v>1009.6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1005.4</v>
      </c>
      <c r="E36">
        <f t="shared" ref="E36:K36" si="12">MIN($B2:$B28)</f>
        <v>1005.4</v>
      </c>
      <c r="F36">
        <f t="shared" si="12"/>
        <v>1005.4</v>
      </c>
      <c r="G36">
        <f t="shared" si="12"/>
        <v>1005.4</v>
      </c>
      <c r="H36">
        <f t="shared" si="12"/>
        <v>1005.4</v>
      </c>
      <c r="I36">
        <f t="shared" si="12"/>
        <v>1005.4</v>
      </c>
      <c r="J36">
        <f t="shared" si="12"/>
        <v>1005.4</v>
      </c>
      <c r="K36">
        <f t="shared" si="12"/>
        <v>1005.4</v>
      </c>
    </row>
    <row r="37" spans="1:12" x14ac:dyDescent="0.3">
      <c r="C37" s="5" t="s">
        <v>5</v>
      </c>
      <c r="D37" s="11">
        <f>D35-D36</f>
        <v>2.1000000000000227</v>
      </c>
      <c r="E37" s="11">
        <f t="shared" ref="E37:K37" si="13">$D$37*E33</f>
        <v>0.42000000000000459</v>
      </c>
      <c r="F37" s="11">
        <f t="shared" si="13"/>
        <v>0.84000000000000918</v>
      </c>
      <c r="G37" s="11">
        <f t="shared" si="13"/>
        <v>1.2600000000000136</v>
      </c>
      <c r="H37" s="11">
        <f t="shared" si="13"/>
        <v>1.6800000000000184</v>
      </c>
      <c r="I37" s="11">
        <f t="shared" si="13"/>
        <v>2.5200000000000271</v>
      </c>
      <c r="J37" s="11">
        <f t="shared" si="13"/>
        <v>3.1500000000000341</v>
      </c>
      <c r="K37" s="11">
        <f t="shared" si="13"/>
        <v>4.2000000000000455</v>
      </c>
    </row>
    <row r="38" spans="1:12" x14ac:dyDescent="0.3">
      <c r="C38" s="5" t="s">
        <v>6</v>
      </c>
      <c r="D38" s="7">
        <f t="array" ref="D38">SUM(IF($B2:$B29&lt;D$35,D2:D29))</f>
        <v>52.16000000000048</v>
      </c>
      <c r="E38" s="7">
        <f t="array" ref="E38">SUM(IF($B2:$B29&lt;E$35,E2:E29))</f>
        <v>4.8359999999988075</v>
      </c>
      <c r="F38" s="7">
        <f t="array" ref="F38">SUM(IF($B2:$B29&lt;F$35,F2:F29))</f>
        <v>13.490000000000181</v>
      </c>
      <c r="G38" s="7">
        <f t="array" ref="G38">SUM(IF($B2:$B29&lt;G$35,G2:G29))</f>
        <v>24.571999999999385</v>
      </c>
      <c r="H38" s="7">
        <f t="array" ref="H38">SUM(IF($B2:$B29&lt;H$35,H2:H29))</f>
        <v>37.284000000001747</v>
      </c>
      <c r="I38" s="7">
        <f t="array" ref="I38">SUM(IF($B2:$B29&lt;I$35,I2:I29))</f>
        <v>69.169999999998822</v>
      </c>
      <c r="J38" s="7">
        <f t="array" ref="J38">SUM(IF($B2:$B29&lt;J$35,J2:J29))</f>
        <v>95.234999999998109</v>
      </c>
      <c r="K38" s="7">
        <f t="array" ref="K38">SUM(IF($B2:$B29&lt;K$35,K2:K29))</f>
        <v>149.31000000000159</v>
      </c>
      <c r="L38" t="s">
        <v>7</v>
      </c>
    </row>
    <row r="39" spans="1:12" x14ac:dyDescent="0.3">
      <c r="C39" s="5" t="s">
        <v>8</v>
      </c>
      <c r="D39" s="12">
        <f>(1/D$40)*D38*D41^0.5*D42^(2/3)</f>
        <v>83.957556895031715</v>
      </c>
      <c r="E39" s="12">
        <f t="shared" ref="E39:K39" si="14">(1/E$40)*E38*E41^0.5*E42^(2/3)</f>
        <v>2.6804888306058152</v>
      </c>
      <c r="F39" s="12">
        <f t="shared" si="14"/>
        <v>12.607281899698036</v>
      </c>
      <c r="G39" s="12">
        <f t="shared" si="14"/>
        <v>29.312810398644487</v>
      </c>
      <c r="H39" s="12">
        <f t="shared" si="14"/>
        <v>52.634389605511082</v>
      </c>
      <c r="I39" s="12">
        <f t="shared" si="14"/>
        <v>124.79150716000831</v>
      </c>
      <c r="J39" s="12">
        <f t="shared" si="14"/>
        <v>180.6707091748392</v>
      </c>
      <c r="K39" s="12">
        <f t="shared" si="14"/>
        <v>382.2741501578551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1.4138810845041225</v>
      </c>
      <c r="E42" s="7">
        <f t="shared" ref="E42:J42" si="15">E38/E34</f>
        <v>0.28570716665988</v>
      </c>
      <c r="F42" s="7">
        <f t="shared" si="15"/>
        <v>0.6255238036527393</v>
      </c>
      <c r="G42" s="7">
        <f t="shared" si="15"/>
        <v>0.90210065502355496</v>
      </c>
      <c r="H42" s="7">
        <f t="shared" si="15"/>
        <v>1.1613154585752257</v>
      </c>
      <c r="I42" s="7">
        <f t="shared" si="15"/>
        <v>1.6777623761840359</v>
      </c>
      <c r="J42" s="7">
        <f t="shared" si="15"/>
        <v>1.8091155830001142</v>
      </c>
      <c r="K42" s="7">
        <f>K38/K34</f>
        <v>2.836342181947344</v>
      </c>
      <c r="L42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2"/>
  <sheetViews>
    <sheetView topLeftCell="A13" zoomScale="70" zoomScaleNormal="70" workbookViewId="0">
      <selection activeCell="D37" sqref="D37:K39"/>
    </sheetView>
  </sheetViews>
  <sheetFormatPr defaultRowHeight="14.4" x14ac:dyDescent="0.3"/>
  <sheetData>
    <row r="1" spans="1:11" x14ac:dyDescent="0.3">
      <c r="A1" s="1" t="s">
        <v>20</v>
      </c>
      <c r="B1" s="1" t="s">
        <v>21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2.4</v>
      </c>
      <c r="B2" s="1">
        <v>1008.7</v>
      </c>
      <c r="C2" s="2">
        <f>SQRT((A3-A2)^2+(B3-B2)^2)</f>
        <v>5</v>
      </c>
    </row>
    <row r="3" spans="1:11" x14ac:dyDescent="0.3">
      <c r="A3" s="1">
        <v>7.4</v>
      </c>
      <c r="B3" s="1">
        <v>1008.7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3" si="1">(E$35-$B3)*($A3-$A2)</f>
        <v>-17.800000000000296</v>
      </c>
      <c r="F3">
        <f t="shared" si="1"/>
        <v>-14.600000000000364</v>
      </c>
      <c r="G3">
        <f t="shared" si="1"/>
        <v>-11.399999999999864</v>
      </c>
      <c r="H3">
        <f t="shared" si="1"/>
        <v>-8.1999999999999318</v>
      </c>
      <c r="I3">
        <f t="shared" si="1"/>
        <v>-1.8000000000000682</v>
      </c>
      <c r="J3">
        <f t="shared" si="1"/>
        <v>3.0000000000001137</v>
      </c>
      <c r="K3">
        <f t="shared" si="1"/>
        <v>11.000000000000227</v>
      </c>
    </row>
    <row r="4" spans="1:11" x14ac:dyDescent="0.3">
      <c r="A4" s="1">
        <v>8.4</v>
      </c>
      <c r="B4" s="1">
        <v>1007.7</v>
      </c>
      <c r="C4" s="2">
        <f>SQRT((A5-A4)^2+(B5-B4)^2)</f>
        <v>8.4</v>
      </c>
      <c r="D4">
        <f t="shared" ref="D4:D28" si="2">(D$35-$B4)*($A4-$A3)</f>
        <v>0</v>
      </c>
      <c r="E4">
        <f t="shared" ref="E4:E28" si="3">(E$35-$B4)*($A4-$A3)</f>
        <v>-2.5600000000000591</v>
      </c>
      <c r="F4">
        <f t="shared" ref="F4:F28" si="4">(F$35-$B4)*($A4-$A3)</f>
        <v>-1.9200000000000728</v>
      </c>
      <c r="G4">
        <f t="shared" ref="G4:G28" si="5">(G$35-$B4)*($A4-$A3)</f>
        <v>-1.2799999999999727</v>
      </c>
      <c r="H4">
        <f t="shared" ref="H4:H28" si="6">(H$35-$B4)*($A4-$A3)</f>
        <v>-0.63999999999998636</v>
      </c>
      <c r="I4">
        <f t="shared" ref="I4:I28" si="7">(I$35-$B4)*($A4-$A3)</f>
        <v>0.63999999999998636</v>
      </c>
      <c r="J4">
        <f t="shared" ref="J4:J28" si="8">(J$35-$B4)*($A4-$A3)</f>
        <v>1.6000000000000227</v>
      </c>
      <c r="K4">
        <f t="shared" ref="K4:K28" si="9">(K$35-$B4)*($A4-$A3)</f>
        <v>3.2000000000000455</v>
      </c>
    </row>
    <row r="5" spans="1:11" x14ac:dyDescent="0.3">
      <c r="A5" s="1">
        <v>16.8</v>
      </c>
      <c r="B5" s="1">
        <v>1007.7</v>
      </c>
      <c r="C5" s="2">
        <f>SQRT((A6-A5)^2+(B6-B5)^2)</f>
        <v>0.67082039324996556</v>
      </c>
      <c r="D5">
        <f t="shared" si="2"/>
        <v>0</v>
      </c>
      <c r="E5">
        <f t="shared" si="3"/>
        <v>-21.504000000000499</v>
      </c>
      <c r="F5">
        <f t="shared" si="4"/>
        <v>-16.128000000000611</v>
      </c>
      <c r="G5">
        <f t="shared" si="5"/>
        <v>-10.751999999999772</v>
      </c>
      <c r="H5">
        <f t="shared" si="6"/>
        <v>-5.3759999999998858</v>
      </c>
      <c r="I5">
        <f t="shared" si="7"/>
        <v>5.3759999999998858</v>
      </c>
      <c r="J5">
        <f t="shared" si="8"/>
        <v>13.440000000000191</v>
      </c>
      <c r="K5">
        <f t="shared" si="9"/>
        <v>26.880000000000383</v>
      </c>
    </row>
    <row r="6" spans="1:11" x14ac:dyDescent="0.3">
      <c r="A6" s="1">
        <v>17.399999999999999</v>
      </c>
      <c r="B6" s="1">
        <v>1007.4</v>
      </c>
      <c r="C6" s="2">
        <f t="shared" ref="C6:C25" si="10">SQRT((A7-A6)^2+(B7-B6)^2)</f>
        <v>0.58309518948450667</v>
      </c>
      <c r="D6">
        <f t="shared" si="2"/>
        <v>0.18000000000004029</v>
      </c>
      <c r="E6">
        <f t="shared" si="3"/>
        <v>-1.3559999999999897</v>
      </c>
      <c r="F6">
        <f t="shared" si="4"/>
        <v>-0.97199999999999931</v>
      </c>
      <c r="G6">
        <f t="shared" si="5"/>
        <v>-0.58799999999994057</v>
      </c>
      <c r="H6">
        <f t="shared" si="6"/>
        <v>-0.20399999999995017</v>
      </c>
      <c r="I6">
        <f t="shared" si="7"/>
        <v>0.5640000000000307</v>
      </c>
      <c r="J6">
        <f t="shared" si="8"/>
        <v>1.1400000000000505</v>
      </c>
      <c r="K6">
        <f t="shared" si="9"/>
        <v>2.1000000000000609</v>
      </c>
    </row>
    <row r="7" spans="1:11" x14ac:dyDescent="0.3">
      <c r="A7" s="1">
        <v>17.899999999999999</v>
      </c>
      <c r="B7" s="1">
        <v>1007.1</v>
      </c>
      <c r="C7" s="2">
        <f t="shared" si="10"/>
        <v>1.3000000000000027</v>
      </c>
      <c r="D7">
        <f t="shared" si="2"/>
        <v>0.30000000000001137</v>
      </c>
      <c r="E7">
        <f t="shared" si="3"/>
        <v>-0.98000000000001819</v>
      </c>
      <c r="F7">
        <f t="shared" si="4"/>
        <v>-0.66000000000002501</v>
      </c>
      <c r="G7">
        <f t="shared" si="5"/>
        <v>-0.33999999999997499</v>
      </c>
      <c r="H7">
        <f t="shared" si="6"/>
        <v>-1.999999999998181E-2</v>
      </c>
      <c r="I7">
        <f t="shared" si="7"/>
        <v>0.62000000000000455</v>
      </c>
      <c r="J7">
        <f t="shared" si="8"/>
        <v>1.1000000000000227</v>
      </c>
      <c r="K7">
        <f t="shared" si="9"/>
        <v>1.9000000000000341</v>
      </c>
    </row>
    <row r="8" spans="1:11" x14ac:dyDescent="0.3">
      <c r="A8" s="1">
        <v>19.100000000000001</v>
      </c>
      <c r="B8" s="1">
        <v>1006.6</v>
      </c>
      <c r="C8" s="2">
        <f t="shared" si="10"/>
        <v>1.8384776310850401</v>
      </c>
      <c r="D8">
        <f t="shared" si="2"/>
        <v>1.3200000000000305</v>
      </c>
      <c r="E8">
        <f t="shared" si="3"/>
        <v>-1.7520000000000477</v>
      </c>
      <c r="F8">
        <f t="shared" si="4"/>
        <v>-0.98400000000006238</v>
      </c>
      <c r="G8">
        <f t="shared" si="5"/>
        <v>-0.21599999999994049</v>
      </c>
      <c r="H8">
        <f t="shared" si="6"/>
        <v>0.55200000000004501</v>
      </c>
      <c r="I8">
        <f t="shared" si="7"/>
        <v>2.0880000000000161</v>
      </c>
      <c r="J8">
        <f t="shared" si="8"/>
        <v>3.2400000000000624</v>
      </c>
      <c r="K8">
        <f t="shared" si="9"/>
        <v>5.1600000000000943</v>
      </c>
    </row>
    <row r="9" spans="1:11" x14ac:dyDescent="0.3">
      <c r="A9" s="1">
        <v>20.8</v>
      </c>
      <c r="B9" s="1">
        <v>1005.9</v>
      </c>
      <c r="C9" s="2">
        <f t="shared" si="10"/>
        <v>1.8027756377320014</v>
      </c>
      <c r="D9">
        <f t="shared" si="2"/>
        <v>3.0600000000001146</v>
      </c>
      <c r="E9">
        <f t="shared" si="3"/>
        <v>-1.2919999999999841</v>
      </c>
      <c r="F9">
        <f t="shared" si="4"/>
        <v>-0.20400000000000765</v>
      </c>
      <c r="G9">
        <f t="shared" si="5"/>
        <v>0.88400000000016199</v>
      </c>
      <c r="H9">
        <f t="shared" si="6"/>
        <v>1.9720000000001383</v>
      </c>
      <c r="I9">
        <f t="shared" si="7"/>
        <v>4.1480000000000912</v>
      </c>
      <c r="J9">
        <f t="shared" si="8"/>
        <v>5.7800000000001521</v>
      </c>
      <c r="K9">
        <f t="shared" si="9"/>
        <v>8.5000000000001901</v>
      </c>
    </row>
    <row r="10" spans="1:11" x14ac:dyDescent="0.3">
      <c r="A10" s="1">
        <v>22.5</v>
      </c>
      <c r="B10" s="1">
        <v>1005.3</v>
      </c>
      <c r="C10" s="2">
        <f t="shared" si="10"/>
        <v>1.118033988749884</v>
      </c>
      <c r="D10">
        <f t="shared" si="2"/>
        <v>4.0800000000001528</v>
      </c>
      <c r="E10">
        <f t="shared" si="3"/>
        <v>-0.27199999999994579</v>
      </c>
      <c r="F10">
        <f t="shared" si="4"/>
        <v>0.81600000000003059</v>
      </c>
      <c r="G10">
        <f t="shared" si="5"/>
        <v>1.9040000000002002</v>
      </c>
      <c r="H10">
        <f t="shared" si="6"/>
        <v>2.9920000000001767</v>
      </c>
      <c r="I10">
        <f t="shared" si="7"/>
        <v>5.1680000000001289</v>
      </c>
      <c r="J10">
        <f t="shared" si="8"/>
        <v>6.8000000000001908</v>
      </c>
      <c r="K10">
        <f t="shared" si="9"/>
        <v>9.5200000000002287</v>
      </c>
    </row>
    <row r="11" spans="1:11" x14ac:dyDescent="0.3">
      <c r="A11" s="1">
        <v>23.6</v>
      </c>
      <c r="B11" s="1">
        <v>1005.1</v>
      </c>
      <c r="C11" s="2">
        <f t="shared" si="10"/>
        <v>1.1401754250991538</v>
      </c>
      <c r="D11">
        <f t="shared" si="2"/>
        <v>2.8600000000000287</v>
      </c>
      <c r="E11">
        <f t="shared" si="3"/>
        <v>4.3999999999960036E-2</v>
      </c>
      <c r="F11">
        <f t="shared" si="4"/>
        <v>0.74799999999994593</v>
      </c>
      <c r="G11">
        <f t="shared" si="5"/>
        <v>1.4520000000000568</v>
      </c>
      <c r="H11">
        <f t="shared" si="6"/>
        <v>2.1560000000000428</v>
      </c>
      <c r="I11">
        <f t="shared" si="7"/>
        <v>3.5640000000000147</v>
      </c>
      <c r="J11">
        <f t="shared" si="8"/>
        <v>4.6200000000000561</v>
      </c>
      <c r="K11">
        <f t="shared" si="9"/>
        <v>6.3800000000000834</v>
      </c>
    </row>
    <row r="12" spans="1:11" x14ac:dyDescent="0.3">
      <c r="A12" s="1">
        <v>24.7</v>
      </c>
      <c r="B12" s="1">
        <v>1004.8</v>
      </c>
      <c r="C12" s="2">
        <f t="shared" si="10"/>
        <v>1.2041594578792214</v>
      </c>
      <c r="D12">
        <f t="shared" si="2"/>
        <v>3.1900000000000936</v>
      </c>
      <c r="E12">
        <f t="shared" si="3"/>
        <v>0.37400000000003431</v>
      </c>
      <c r="F12">
        <f t="shared" si="4"/>
        <v>1.0780000000000178</v>
      </c>
      <c r="G12">
        <f t="shared" si="5"/>
        <v>1.7820000000001266</v>
      </c>
      <c r="H12">
        <f t="shared" si="6"/>
        <v>2.4860000000001103</v>
      </c>
      <c r="I12">
        <f t="shared" si="7"/>
        <v>3.8940000000000774</v>
      </c>
      <c r="J12">
        <f t="shared" si="8"/>
        <v>4.9500000000001156</v>
      </c>
      <c r="K12">
        <f t="shared" si="9"/>
        <v>6.7100000000001367</v>
      </c>
    </row>
    <row r="13" spans="1:11" x14ac:dyDescent="0.3">
      <c r="A13" s="1">
        <v>25.9</v>
      </c>
      <c r="B13" s="1">
        <v>1004.7</v>
      </c>
      <c r="C13" s="2">
        <f t="shared" si="10"/>
        <v>1.1045361017187294</v>
      </c>
      <c r="D13">
        <f t="shared" si="2"/>
        <v>3.5999999999999979</v>
      </c>
      <c r="E13">
        <f t="shared" si="3"/>
        <v>0.52799999999992875</v>
      </c>
      <c r="F13">
        <f t="shared" si="4"/>
        <v>1.2959999999999119</v>
      </c>
      <c r="G13">
        <f t="shared" si="5"/>
        <v>2.0640000000000316</v>
      </c>
      <c r="H13">
        <f t="shared" si="6"/>
        <v>2.8320000000000145</v>
      </c>
      <c r="I13">
        <f t="shared" si="7"/>
        <v>4.3679999999999808</v>
      </c>
      <c r="J13">
        <f t="shared" si="8"/>
        <v>5.5200000000000244</v>
      </c>
      <c r="K13">
        <f t="shared" si="9"/>
        <v>7.4400000000000501</v>
      </c>
    </row>
    <row r="14" spans="1:11" x14ac:dyDescent="0.3">
      <c r="A14" s="1">
        <v>27</v>
      </c>
      <c r="B14" s="1">
        <v>1004.6</v>
      </c>
      <c r="C14" s="2">
        <f t="shared" si="10"/>
        <v>1.1045361017187294</v>
      </c>
      <c r="D14">
        <f t="shared" si="2"/>
        <v>3.4100000000000295</v>
      </c>
      <c r="E14">
        <f t="shared" si="3"/>
        <v>0.59399999999996078</v>
      </c>
      <c r="F14">
        <f t="shared" si="4"/>
        <v>1.2979999999999468</v>
      </c>
      <c r="G14">
        <f t="shared" si="5"/>
        <v>2.0020000000000575</v>
      </c>
      <c r="H14">
        <f t="shared" si="6"/>
        <v>2.7060000000000435</v>
      </c>
      <c r="I14">
        <f t="shared" si="7"/>
        <v>4.114000000000015</v>
      </c>
      <c r="J14">
        <f t="shared" si="8"/>
        <v>5.1700000000000568</v>
      </c>
      <c r="K14">
        <f t="shared" si="9"/>
        <v>6.9300000000000841</v>
      </c>
    </row>
    <row r="15" spans="1:11" x14ac:dyDescent="0.3">
      <c r="A15" s="1">
        <v>28.1</v>
      </c>
      <c r="B15" s="1">
        <v>1004.5</v>
      </c>
      <c r="C15" s="2">
        <f t="shared" si="10"/>
        <v>1.2041594578792307</v>
      </c>
      <c r="D15">
        <f t="shared" si="2"/>
        <v>3.5200000000000546</v>
      </c>
      <c r="E15">
        <f t="shared" si="3"/>
        <v>0.70399999999998586</v>
      </c>
      <c r="F15">
        <f t="shared" si="4"/>
        <v>1.4079999999999717</v>
      </c>
      <c r="G15">
        <f t="shared" si="5"/>
        <v>2.1120000000000827</v>
      </c>
      <c r="H15">
        <f t="shared" si="6"/>
        <v>2.8160000000000687</v>
      </c>
      <c r="I15">
        <f t="shared" si="7"/>
        <v>4.2240000000000402</v>
      </c>
      <c r="J15">
        <f t="shared" si="8"/>
        <v>5.280000000000082</v>
      </c>
      <c r="K15">
        <f t="shared" si="9"/>
        <v>7.0400000000001093</v>
      </c>
    </row>
    <row r="16" spans="1:11" x14ac:dyDescent="0.3">
      <c r="A16" s="1">
        <v>29.3</v>
      </c>
      <c r="B16" s="1">
        <v>1004.6</v>
      </c>
      <c r="C16" s="2">
        <f t="shared" si="10"/>
        <v>1.1045361017187261</v>
      </c>
      <c r="D16">
        <f t="shared" si="2"/>
        <v>3.7200000000000251</v>
      </c>
      <c r="E16">
        <f t="shared" si="3"/>
        <v>0.64799999999995594</v>
      </c>
      <c r="F16">
        <f t="shared" si="4"/>
        <v>1.4159999999999391</v>
      </c>
      <c r="G16">
        <f t="shared" si="5"/>
        <v>2.1840000000000588</v>
      </c>
      <c r="H16">
        <f t="shared" si="6"/>
        <v>2.9520000000000417</v>
      </c>
      <c r="I16">
        <f t="shared" si="7"/>
        <v>4.4880000000000084</v>
      </c>
      <c r="J16">
        <f t="shared" si="8"/>
        <v>5.6400000000000512</v>
      </c>
      <c r="K16">
        <f t="shared" si="9"/>
        <v>7.5600000000000778</v>
      </c>
    </row>
    <row r="17" spans="1:11" x14ac:dyDescent="0.3">
      <c r="A17" s="1">
        <v>30.4</v>
      </c>
      <c r="B17" s="1">
        <v>1004.7</v>
      </c>
      <c r="C17" s="2">
        <f t="shared" si="10"/>
        <v>1.1045361017187192</v>
      </c>
      <c r="D17">
        <f t="shared" si="2"/>
        <v>3.2999999999999936</v>
      </c>
      <c r="E17">
        <f t="shared" si="3"/>
        <v>0.48399999999993404</v>
      </c>
      <c r="F17">
        <f t="shared" si="4"/>
        <v>1.1879999999999176</v>
      </c>
      <c r="G17">
        <f t="shared" si="5"/>
        <v>1.8920000000000263</v>
      </c>
      <c r="H17">
        <f t="shared" si="6"/>
        <v>2.5960000000000099</v>
      </c>
      <c r="I17">
        <f t="shared" si="7"/>
        <v>4.0039999999999774</v>
      </c>
      <c r="J17">
        <f t="shared" si="8"/>
        <v>5.0600000000000156</v>
      </c>
      <c r="K17">
        <f t="shared" si="9"/>
        <v>6.8200000000000367</v>
      </c>
    </row>
    <row r="18" spans="1:11" x14ac:dyDescent="0.3">
      <c r="A18" s="1">
        <v>31.5</v>
      </c>
      <c r="B18" s="1">
        <v>1004.8</v>
      </c>
      <c r="C18" s="2">
        <f t="shared" si="10"/>
        <v>1.1401754250991574</v>
      </c>
      <c r="D18">
        <f t="shared" si="2"/>
        <v>3.1900000000001043</v>
      </c>
      <c r="E18">
        <f t="shared" si="3"/>
        <v>0.37400000000003553</v>
      </c>
      <c r="F18">
        <f t="shared" si="4"/>
        <v>1.0780000000000214</v>
      </c>
      <c r="G18">
        <f t="shared" si="5"/>
        <v>1.7820000000001324</v>
      </c>
      <c r="H18">
        <f t="shared" si="6"/>
        <v>2.4860000000001183</v>
      </c>
      <c r="I18">
        <f t="shared" si="7"/>
        <v>3.8940000000000903</v>
      </c>
      <c r="J18">
        <f t="shared" si="8"/>
        <v>4.9500000000001316</v>
      </c>
      <c r="K18">
        <f t="shared" si="9"/>
        <v>6.7100000000001589</v>
      </c>
    </row>
    <row r="19" spans="1:11" x14ac:dyDescent="0.3">
      <c r="A19" s="1">
        <v>32.6</v>
      </c>
      <c r="B19" s="1">
        <v>1005.1</v>
      </c>
      <c r="C19" s="2">
        <f t="shared" si="10"/>
        <v>1.2165525060596285</v>
      </c>
      <c r="D19">
        <f t="shared" si="2"/>
        <v>2.8600000000000287</v>
      </c>
      <c r="E19">
        <f t="shared" si="3"/>
        <v>4.3999999999960036E-2</v>
      </c>
      <c r="F19">
        <f t="shared" si="4"/>
        <v>0.74799999999994593</v>
      </c>
      <c r="G19">
        <f t="shared" si="5"/>
        <v>1.4520000000000568</v>
      </c>
      <c r="H19">
        <f t="shared" si="6"/>
        <v>2.1560000000000428</v>
      </c>
      <c r="I19">
        <f t="shared" si="7"/>
        <v>3.5640000000000147</v>
      </c>
      <c r="J19">
        <f t="shared" si="8"/>
        <v>4.6200000000000561</v>
      </c>
      <c r="K19">
        <f t="shared" si="9"/>
        <v>6.3800000000000834</v>
      </c>
    </row>
    <row r="20" spans="1:11" x14ac:dyDescent="0.3">
      <c r="A20" s="1">
        <v>33.799999999999997</v>
      </c>
      <c r="B20" s="1">
        <v>1005.3</v>
      </c>
      <c r="C20" s="2">
        <f t="shared" si="10"/>
        <v>1.8027756377320048</v>
      </c>
      <c r="D20">
        <f t="shared" si="2"/>
        <v>2.8800000000000989</v>
      </c>
      <c r="E20">
        <f t="shared" si="3"/>
        <v>-0.19199999999996112</v>
      </c>
      <c r="F20">
        <f t="shared" si="4"/>
        <v>0.57600000000001983</v>
      </c>
      <c r="G20">
        <f t="shared" si="5"/>
        <v>1.3440000000001371</v>
      </c>
      <c r="H20">
        <f t="shared" si="6"/>
        <v>2.1120000000001182</v>
      </c>
      <c r="I20">
        <f t="shared" si="7"/>
        <v>3.6480000000000796</v>
      </c>
      <c r="J20">
        <f t="shared" si="8"/>
        <v>4.8000000000001197</v>
      </c>
      <c r="K20">
        <f t="shared" si="9"/>
        <v>6.7200000000001401</v>
      </c>
    </row>
    <row r="21" spans="1:11" x14ac:dyDescent="0.3">
      <c r="A21" s="1">
        <v>35.5</v>
      </c>
      <c r="B21" s="1">
        <v>1005.9</v>
      </c>
      <c r="C21" s="2">
        <f t="shared" si="10"/>
        <v>1.8384776310850435</v>
      </c>
      <c r="D21">
        <f t="shared" si="2"/>
        <v>3.0600000000001213</v>
      </c>
      <c r="E21">
        <f t="shared" si="3"/>
        <v>-1.2919999999999867</v>
      </c>
      <c r="F21">
        <f t="shared" si="4"/>
        <v>-0.20400000000000806</v>
      </c>
      <c r="G21">
        <f t="shared" si="5"/>
        <v>0.88400000000016388</v>
      </c>
      <c r="H21">
        <f t="shared" si="6"/>
        <v>1.9720000000001425</v>
      </c>
      <c r="I21">
        <f t="shared" si="7"/>
        <v>4.1480000000001001</v>
      </c>
      <c r="J21">
        <f t="shared" si="8"/>
        <v>5.7800000000001646</v>
      </c>
      <c r="K21">
        <f t="shared" si="9"/>
        <v>8.5000000000002078</v>
      </c>
    </row>
    <row r="22" spans="1:11" x14ac:dyDescent="0.3">
      <c r="A22" s="1">
        <v>37.200000000000003</v>
      </c>
      <c r="B22" s="1">
        <v>1006.6</v>
      </c>
      <c r="C22" s="2">
        <f t="shared" si="10"/>
        <v>1.2083045973594519</v>
      </c>
      <c r="D22">
        <f t="shared" si="2"/>
        <v>1.8700000000000419</v>
      </c>
      <c r="E22">
        <f t="shared" si="3"/>
        <v>-2.4820000000000659</v>
      </c>
      <c r="F22">
        <f t="shared" si="4"/>
        <v>-1.3940000000000874</v>
      </c>
      <c r="G22">
        <f t="shared" si="5"/>
        <v>-0.30599999999991545</v>
      </c>
      <c r="H22">
        <f t="shared" si="6"/>
        <v>0.7820000000000632</v>
      </c>
      <c r="I22">
        <f t="shared" si="7"/>
        <v>2.9580000000000206</v>
      </c>
      <c r="J22">
        <f t="shared" si="8"/>
        <v>4.5900000000000851</v>
      </c>
      <c r="K22">
        <f t="shared" si="9"/>
        <v>7.3100000000001284</v>
      </c>
    </row>
    <row r="23" spans="1:11" x14ac:dyDescent="0.3">
      <c r="A23" s="1">
        <v>38.299999999999997</v>
      </c>
      <c r="B23" s="1">
        <v>1007.1</v>
      </c>
      <c r="C23" s="2">
        <f t="shared" si="10"/>
        <v>0.67082039324991782</v>
      </c>
      <c r="D23">
        <f t="shared" si="2"/>
        <v>0.66000000000002157</v>
      </c>
      <c r="E23">
        <f t="shared" si="3"/>
        <v>-2.156000000000029</v>
      </c>
      <c r="F23">
        <f t="shared" si="4"/>
        <v>-1.4520000000000475</v>
      </c>
      <c r="G23">
        <f t="shared" si="5"/>
        <v>-0.74799999999994116</v>
      </c>
      <c r="H23">
        <f t="shared" si="6"/>
        <v>-4.3999999999959752E-2</v>
      </c>
      <c r="I23">
        <f t="shared" si="7"/>
        <v>1.364000000000003</v>
      </c>
      <c r="J23">
        <f t="shared" si="8"/>
        <v>2.4200000000000377</v>
      </c>
      <c r="K23">
        <f t="shared" si="9"/>
        <v>4.180000000000053</v>
      </c>
    </row>
    <row r="24" spans="1:11" x14ac:dyDescent="0.3">
      <c r="A24" s="1">
        <v>38.9</v>
      </c>
      <c r="B24" s="1">
        <v>1007.4</v>
      </c>
      <c r="C24" s="2">
        <f t="shared" si="10"/>
        <v>0.58309518948456518</v>
      </c>
      <c r="D24">
        <f t="shared" si="2"/>
        <v>0.18000000000004135</v>
      </c>
      <c r="E24">
        <f t="shared" si="3"/>
        <v>-1.3559999999999977</v>
      </c>
      <c r="F24">
        <f t="shared" si="4"/>
        <v>-0.97200000000000508</v>
      </c>
      <c r="G24">
        <f t="shared" si="5"/>
        <v>-0.58799999999994412</v>
      </c>
      <c r="H24">
        <f t="shared" si="6"/>
        <v>-0.20399999999995136</v>
      </c>
      <c r="I24">
        <f t="shared" si="7"/>
        <v>0.56400000000003403</v>
      </c>
      <c r="J24">
        <f t="shared" si="8"/>
        <v>1.1400000000000572</v>
      </c>
      <c r="K24">
        <f t="shared" si="9"/>
        <v>2.1000000000000734</v>
      </c>
    </row>
    <row r="25" spans="1:11" x14ac:dyDescent="0.3">
      <c r="A25" s="1">
        <v>39.4</v>
      </c>
      <c r="B25" s="1">
        <v>1007.7</v>
      </c>
      <c r="C25" s="2">
        <f t="shared" si="10"/>
        <v>8.5</v>
      </c>
      <c r="D25">
        <f t="shared" si="2"/>
        <v>0</v>
      </c>
      <c r="E25">
        <f t="shared" si="3"/>
        <v>-1.2800000000000296</v>
      </c>
      <c r="F25">
        <f t="shared" si="4"/>
        <v>-0.96000000000003638</v>
      </c>
      <c r="G25">
        <f t="shared" si="5"/>
        <v>-0.63999999999998636</v>
      </c>
      <c r="H25">
        <f t="shared" si="6"/>
        <v>-0.31999999999999318</v>
      </c>
      <c r="I25">
        <f t="shared" si="7"/>
        <v>0.31999999999999318</v>
      </c>
      <c r="J25">
        <f t="shared" si="8"/>
        <v>0.80000000000001137</v>
      </c>
      <c r="K25">
        <f t="shared" si="9"/>
        <v>1.6000000000000227</v>
      </c>
    </row>
    <row r="26" spans="1:11" x14ac:dyDescent="0.3">
      <c r="A26" s="1">
        <v>47.9</v>
      </c>
      <c r="B26" s="1">
        <v>1007.7</v>
      </c>
      <c r="C26" s="2">
        <f>SQRT((A27-A26)^2+(B27-B26)^2)</f>
        <v>1.4142135623730951</v>
      </c>
      <c r="D26">
        <f t="shared" si="2"/>
        <v>0</v>
      </c>
      <c r="E26">
        <f t="shared" si="3"/>
        <v>-21.760000000000502</v>
      </c>
      <c r="F26">
        <f t="shared" si="4"/>
        <v>-16.320000000000618</v>
      </c>
      <c r="G26">
        <f t="shared" si="5"/>
        <v>-10.879999999999768</v>
      </c>
      <c r="H26">
        <f t="shared" si="6"/>
        <v>-5.439999999999884</v>
      </c>
      <c r="I26">
        <f t="shared" si="7"/>
        <v>5.439999999999884</v>
      </c>
      <c r="J26">
        <f t="shared" si="8"/>
        <v>13.600000000000193</v>
      </c>
      <c r="K26">
        <f t="shared" si="9"/>
        <v>27.200000000000387</v>
      </c>
    </row>
    <row r="27" spans="1:11" x14ac:dyDescent="0.3">
      <c r="A27" s="1">
        <v>48.9</v>
      </c>
      <c r="B27" s="1">
        <v>1008.7</v>
      </c>
      <c r="C27" s="2">
        <f>SQRT((A28-A27)^2+(B28-B27)^2)</f>
        <v>5</v>
      </c>
      <c r="D27">
        <f t="shared" si="2"/>
        <v>-1</v>
      </c>
      <c r="E27">
        <f t="shared" si="3"/>
        <v>-3.5600000000000591</v>
      </c>
      <c r="F27">
        <f t="shared" si="4"/>
        <v>-2.9200000000000728</v>
      </c>
      <c r="G27">
        <f t="shared" si="5"/>
        <v>-2.2799999999999727</v>
      </c>
      <c r="H27">
        <f t="shared" si="6"/>
        <v>-1.6399999999999864</v>
      </c>
      <c r="I27">
        <f t="shared" si="7"/>
        <v>-0.36000000000001364</v>
      </c>
      <c r="J27">
        <f t="shared" si="8"/>
        <v>0.60000000000002274</v>
      </c>
      <c r="K27">
        <f t="shared" si="9"/>
        <v>2.2000000000000455</v>
      </c>
    </row>
    <row r="28" spans="1:11" x14ac:dyDescent="0.3">
      <c r="A28" s="1">
        <v>53.9</v>
      </c>
      <c r="B28" s="1">
        <v>1008.7</v>
      </c>
      <c r="D28">
        <f t="shared" si="2"/>
        <v>-5</v>
      </c>
      <c r="E28">
        <f t="shared" si="3"/>
        <v>-17.800000000000296</v>
      </c>
      <c r="F28">
        <f t="shared" si="4"/>
        <v>-14.600000000000364</v>
      </c>
      <c r="G28">
        <f t="shared" si="5"/>
        <v>-11.399999999999864</v>
      </c>
      <c r="H28">
        <f t="shared" si="6"/>
        <v>-8.1999999999999318</v>
      </c>
      <c r="I28">
        <f t="shared" si="7"/>
        <v>-1.8000000000000682</v>
      </c>
      <c r="J28">
        <f t="shared" si="8"/>
        <v>3.0000000000001137</v>
      </c>
      <c r="K28">
        <f t="shared" si="9"/>
        <v>11.000000000000227</v>
      </c>
    </row>
    <row r="29" spans="1:11" x14ac:dyDescent="0.3">
      <c r="C29" s="2"/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SUM(IF($B2:$B28&lt;D$35,$C2:$C28))</f>
        <v>23.069222574853715</v>
      </c>
      <c r="E34" s="7">
        <f t="array" ref="E34">SUM(IF($B2:$B29&lt;E$35,$C2:$C29))</f>
        <v>10.323366678891295</v>
      </c>
      <c r="F34" s="7">
        <f t="array" ref="F34">SUM(IF($B2:$B29&lt;F$35,$C2:$C29))</f>
        <v>13.244176305373182</v>
      </c>
      <c r="G34" s="7">
        <f t="array" ref="G34">SUM(IF($B2:$B29&lt;G$35,$C2:$C29))</f>
        <v>16.885429574190226</v>
      </c>
      <c r="H34" s="7">
        <f t="array" ref="H34">SUM(IF($B2:$B29&lt;H$35,$C2:$C29))</f>
        <v>19.932211802634722</v>
      </c>
      <c r="I34" s="7">
        <f t="array" ref="I34">SUM(IF($B2:$B29&lt;I$35,$C2:$C29))</f>
        <v>42.054256530476771</v>
      </c>
      <c r="J34" s="7">
        <f t="array" ref="J34">SUM(IF($B2:$B29&lt;J$35,$C2:$C29))</f>
        <v>53.46847009284987</v>
      </c>
      <c r="K34" s="7">
        <f t="array" ref="K34">SUM(IF($B2:$B29&lt;K$35,$C2:$C29))</f>
        <v>53.46847009284987</v>
      </c>
    </row>
    <row r="35" spans="1:12" x14ac:dyDescent="0.3">
      <c r="A35" s="13" t="s">
        <v>13</v>
      </c>
      <c r="C35" s="6" t="s">
        <v>3</v>
      </c>
      <c r="D35">
        <v>1007.7</v>
      </c>
      <c r="E35">
        <f>E36+E37</f>
        <v>1005.14</v>
      </c>
      <c r="F35">
        <f t="shared" ref="F35:K35" si="11">F36+F37</f>
        <v>1005.78</v>
      </c>
      <c r="G35">
        <f t="shared" si="11"/>
        <v>1006.4200000000001</v>
      </c>
      <c r="H35">
        <f t="shared" si="11"/>
        <v>1007.0600000000001</v>
      </c>
      <c r="I35">
        <f t="shared" si="11"/>
        <v>1008.34</v>
      </c>
      <c r="J35">
        <f t="shared" si="11"/>
        <v>1009.3000000000001</v>
      </c>
      <c r="K35">
        <f t="shared" si="11"/>
        <v>1010.9000000000001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1004.5</v>
      </c>
      <c r="E36">
        <f t="shared" ref="E36:K36" si="12">MIN($B2:$B28)</f>
        <v>1004.5</v>
      </c>
      <c r="F36">
        <f t="shared" si="12"/>
        <v>1004.5</v>
      </c>
      <c r="G36">
        <f t="shared" si="12"/>
        <v>1004.5</v>
      </c>
      <c r="H36">
        <f t="shared" si="12"/>
        <v>1004.5</v>
      </c>
      <c r="I36">
        <f t="shared" si="12"/>
        <v>1004.5</v>
      </c>
      <c r="J36">
        <f t="shared" si="12"/>
        <v>1004.5</v>
      </c>
      <c r="K36">
        <f t="shared" si="12"/>
        <v>1004.5</v>
      </c>
    </row>
    <row r="37" spans="1:12" x14ac:dyDescent="0.3">
      <c r="C37" s="5" t="s">
        <v>5</v>
      </c>
      <c r="D37" s="11">
        <f>D35-D36</f>
        <v>3.2000000000000455</v>
      </c>
      <c r="E37" s="11">
        <f t="shared" ref="E37:K37" si="13">$D$37*E33</f>
        <v>0.64000000000000912</v>
      </c>
      <c r="F37" s="11">
        <f t="shared" si="13"/>
        <v>1.2800000000000182</v>
      </c>
      <c r="G37" s="11">
        <f t="shared" si="13"/>
        <v>1.9200000000000272</v>
      </c>
      <c r="H37" s="11">
        <f t="shared" si="13"/>
        <v>2.5600000000000365</v>
      </c>
      <c r="I37" s="11">
        <f t="shared" si="13"/>
        <v>3.8400000000000545</v>
      </c>
      <c r="J37" s="11">
        <f t="shared" si="13"/>
        <v>4.8000000000000682</v>
      </c>
      <c r="K37" s="11">
        <f t="shared" si="13"/>
        <v>6.4000000000000909</v>
      </c>
    </row>
    <row r="38" spans="1:12" x14ac:dyDescent="0.3">
      <c r="C38" s="5" t="s">
        <v>6</v>
      </c>
      <c r="D38" s="7">
        <f t="array" ref="D38">SUM(IF($B2:$B29&lt;D$35,D2:D29))</f>
        <v>47.240000000001032</v>
      </c>
      <c r="E38" s="7">
        <f t="array" ref="E38">SUM(IF($B2:$B29&lt;E$35,E2:E29))</f>
        <v>3.7939999999997553</v>
      </c>
      <c r="F38" s="7">
        <f t="array" ref="F38">SUM(IF($B2:$B29&lt;F$35,F2:F29))</f>
        <v>11.649999999999668</v>
      </c>
      <c r="G38" s="7">
        <f t="array" ref="G38">SUM(IF($B2:$B29&lt;G$35,G2:G29))</f>
        <v>21.738000000001293</v>
      </c>
      <c r="H38" s="7">
        <f t="array" ref="H38">SUM(IF($B2:$B29&lt;H$35,H2:H29))</f>
        <v>33.568000000001177</v>
      </c>
      <c r="I38" s="7">
        <f t="array" ref="I38">SUM(IF($B2:$B29&lt;I$35,I2:I29))</f>
        <v>73.16000000000048</v>
      </c>
      <c r="J38" s="7">
        <f t="array" ref="J38">SUM(IF($B2:$B29&lt;J$35,J2:J29))</f>
        <v>118.64000000000222</v>
      </c>
      <c r="K38" s="7">
        <f t="array" ref="K38">SUM(IF($B2:$B29&lt;K$35,K2:K29))</f>
        <v>201.04000000000335</v>
      </c>
      <c r="L38" t="s">
        <v>7</v>
      </c>
    </row>
    <row r="39" spans="1:12" x14ac:dyDescent="0.3">
      <c r="C39" s="5" t="s">
        <v>8</v>
      </c>
      <c r="D39" s="12">
        <f t="shared" ref="D39:K39" si="14">(1/D$40)*D38*D41^0.5*D42^(2/3)</f>
        <v>97.336291484923805</v>
      </c>
      <c r="E39" s="12">
        <f t="shared" si="14"/>
        <v>2.4873005282444307</v>
      </c>
      <c r="F39" s="12">
        <f t="shared" si="14"/>
        <v>13.665961518633052</v>
      </c>
      <c r="G39" s="12">
        <f t="shared" si="14"/>
        <v>32.870389601103902</v>
      </c>
      <c r="H39" s="12">
        <f t="shared" si="14"/>
        <v>60.713565101913936</v>
      </c>
      <c r="I39" s="12">
        <f t="shared" si="14"/>
        <v>135.21653678809469</v>
      </c>
      <c r="J39" s="12">
        <f t="shared" si="14"/>
        <v>257.88951082784962</v>
      </c>
      <c r="K39" s="12">
        <f t="shared" si="14"/>
        <v>621.13486541313478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2.0477499771272889</v>
      </c>
      <c r="E42" s="7">
        <f t="shared" ref="E42:J42" si="15">E38/E34</f>
        <v>0.36751576477057019</v>
      </c>
      <c r="F42" s="7">
        <f>F38/F34</f>
        <v>0.87963190245913936</v>
      </c>
      <c r="G42" s="7">
        <f t="shared" si="15"/>
        <v>1.2873821127552676</v>
      </c>
      <c r="H42" s="7">
        <f t="shared" si="15"/>
        <v>1.6841081327243381</v>
      </c>
      <c r="I42" s="7">
        <f t="shared" si="15"/>
        <v>1.739657433890939</v>
      </c>
      <c r="J42" s="7">
        <f t="shared" si="15"/>
        <v>2.2188777758925906</v>
      </c>
      <c r="K42" s="7">
        <f>K38/K34</f>
        <v>3.759972927051968</v>
      </c>
      <c r="L42" t="s">
        <v>16</v>
      </c>
    </row>
  </sheetData>
  <autoFilter ref="A1:B1">
    <sortState ref="A2:B28">
      <sortCondition ref="A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2"/>
  <sheetViews>
    <sheetView zoomScale="70" zoomScaleNormal="70" workbookViewId="0">
      <selection activeCell="Q33" sqref="Q33"/>
    </sheetView>
  </sheetViews>
  <sheetFormatPr defaultRowHeight="14.4" x14ac:dyDescent="0.3"/>
  <sheetData>
    <row r="1" spans="1:11" x14ac:dyDescent="0.3">
      <c r="A1" s="1" t="s">
        <v>18</v>
      </c>
      <c r="B1" s="1" t="s">
        <v>19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0.3</v>
      </c>
      <c r="B2" s="1">
        <v>1008.5</v>
      </c>
      <c r="C2" s="2">
        <f>SQRT((A3-A2)^2+(B3-B2)^2)</f>
        <v>5</v>
      </c>
    </row>
    <row r="3" spans="1:11" x14ac:dyDescent="0.3">
      <c r="A3" s="1">
        <v>5.3</v>
      </c>
      <c r="B3" s="1">
        <v>1008.5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18" si="1">(E$35-$B3)*($A3-$A2)</f>
        <v>-17.400000000000091</v>
      </c>
      <c r="F3">
        <f t="shared" si="1"/>
        <v>-14.300000000000068</v>
      </c>
      <c r="G3">
        <f t="shared" si="1"/>
        <v>-11.200000000000045</v>
      </c>
      <c r="H3">
        <f t="shared" si="1"/>
        <v>-8.1000000000000227</v>
      </c>
      <c r="I3">
        <f t="shared" si="1"/>
        <v>-1.8999999999999773</v>
      </c>
      <c r="J3">
        <f t="shared" si="1"/>
        <v>2.7499999999997726</v>
      </c>
      <c r="K3">
        <f t="shared" si="1"/>
        <v>10.500000000000114</v>
      </c>
    </row>
    <row r="4" spans="1:11" x14ac:dyDescent="0.3">
      <c r="A4" s="1">
        <v>6.3</v>
      </c>
      <c r="B4" s="1">
        <v>1007.5</v>
      </c>
      <c r="C4" s="2">
        <f>SQRT((A5-A4)^2+(B5-B4)^2)</f>
        <v>1</v>
      </c>
      <c r="D4">
        <f t="shared" ref="D4:D28" si="2">(D$35-$B4)*($A4-$A3)</f>
        <v>0</v>
      </c>
      <c r="E4">
        <f t="shared" si="1"/>
        <v>-2.4800000000000182</v>
      </c>
      <c r="F4">
        <f t="shared" si="1"/>
        <v>-1.8600000000000136</v>
      </c>
      <c r="G4">
        <f t="shared" si="1"/>
        <v>-1.2400000000000091</v>
      </c>
      <c r="H4">
        <f t="shared" si="1"/>
        <v>-0.62000000000000455</v>
      </c>
      <c r="I4">
        <f t="shared" si="1"/>
        <v>0.62000000000000455</v>
      </c>
      <c r="J4">
        <f t="shared" si="1"/>
        <v>1.5499999999999545</v>
      </c>
      <c r="K4">
        <f t="shared" si="1"/>
        <v>3.1000000000000227</v>
      </c>
    </row>
    <row r="5" spans="1:11" x14ac:dyDescent="0.3">
      <c r="A5" s="1">
        <v>7.3</v>
      </c>
      <c r="B5" s="1">
        <v>1007.5</v>
      </c>
      <c r="C5" s="2">
        <f>SQRT((A6-A5)^2+(B6-B5)^2)</f>
        <v>0.94868329805049889</v>
      </c>
      <c r="D5">
        <f t="shared" si="2"/>
        <v>0</v>
      </c>
      <c r="E5">
        <f t="shared" si="1"/>
        <v>-2.4800000000000182</v>
      </c>
      <c r="F5">
        <f t="shared" si="1"/>
        <v>-1.8600000000000136</v>
      </c>
      <c r="G5">
        <f t="shared" si="1"/>
        <v>-1.2400000000000091</v>
      </c>
      <c r="H5">
        <f t="shared" si="1"/>
        <v>-0.62000000000000455</v>
      </c>
      <c r="I5">
        <f t="shared" si="1"/>
        <v>0.62000000000000455</v>
      </c>
      <c r="J5">
        <f t="shared" si="1"/>
        <v>1.5499999999999545</v>
      </c>
      <c r="K5">
        <f t="shared" si="1"/>
        <v>3.1000000000000227</v>
      </c>
    </row>
    <row r="6" spans="1:11" x14ac:dyDescent="0.3">
      <c r="A6" s="1">
        <v>8.1999999999999993</v>
      </c>
      <c r="B6" s="1">
        <v>1007.2</v>
      </c>
      <c r="C6" s="2">
        <f t="shared" ref="C6:C25" si="3">SQRT((A7-A6)^2+(B7-B6)^2)</f>
        <v>0.94868329805053575</v>
      </c>
      <c r="D6">
        <f t="shared" si="2"/>
        <v>0.26999999999995894</v>
      </c>
      <c r="E6">
        <f t="shared" si="1"/>
        <v>-1.9620000000000561</v>
      </c>
      <c r="F6">
        <f t="shared" si="1"/>
        <v>-1.4040000000000523</v>
      </c>
      <c r="G6">
        <f t="shared" si="1"/>
        <v>-0.8460000000000486</v>
      </c>
      <c r="H6">
        <f t="shared" si="1"/>
        <v>-0.28800000000004483</v>
      </c>
      <c r="I6">
        <f t="shared" si="1"/>
        <v>0.82799999999996265</v>
      </c>
      <c r="J6">
        <f t="shared" si="1"/>
        <v>1.6649999999999172</v>
      </c>
      <c r="K6">
        <f t="shared" si="1"/>
        <v>3.0599999999999778</v>
      </c>
    </row>
    <row r="7" spans="1:11" x14ac:dyDescent="0.3">
      <c r="A7" s="1">
        <v>9.1</v>
      </c>
      <c r="B7" s="1">
        <v>1006.9</v>
      </c>
      <c r="C7" s="2">
        <f t="shared" si="3"/>
        <v>1.9646882704388504</v>
      </c>
      <c r="D7">
        <f t="shared" si="2"/>
        <v>0.54000000000002069</v>
      </c>
      <c r="E7">
        <f t="shared" si="1"/>
        <v>-1.6919999999999966</v>
      </c>
      <c r="F7">
        <f t="shared" si="1"/>
        <v>-1.1339999999999923</v>
      </c>
      <c r="G7">
        <f t="shared" si="1"/>
        <v>-0.57599999999998797</v>
      </c>
      <c r="H7">
        <f t="shared" si="1"/>
        <v>-1.7999999999983637E-2</v>
      </c>
      <c r="I7">
        <f t="shared" si="1"/>
        <v>1.098000000000025</v>
      </c>
      <c r="J7">
        <f t="shared" si="1"/>
        <v>1.9349999999999803</v>
      </c>
      <c r="K7">
        <f t="shared" si="1"/>
        <v>3.3300000000000423</v>
      </c>
    </row>
    <row r="8" spans="1:11" x14ac:dyDescent="0.3">
      <c r="A8" s="1">
        <v>11</v>
      </c>
      <c r="B8" s="1">
        <v>1006.4</v>
      </c>
      <c r="C8" s="2">
        <f t="shared" si="3"/>
        <v>2.8861739379323468</v>
      </c>
      <c r="D8">
        <f t="shared" si="2"/>
        <v>2.0900000000000434</v>
      </c>
      <c r="E8">
        <f t="shared" si="1"/>
        <v>-2.6219999999999919</v>
      </c>
      <c r="F8">
        <f t="shared" si="1"/>
        <v>-1.4439999999999831</v>
      </c>
      <c r="G8">
        <f t="shared" si="1"/>
        <v>-0.26599999999997415</v>
      </c>
      <c r="H8">
        <f t="shared" si="1"/>
        <v>0.91200000000003478</v>
      </c>
      <c r="I8">
        <f t="shared" si="1"/>
        <v>3.2680000000000526</v>
      </c>
      <c r="J8">
        <f t="shared" si="1"/>
        <v>5.0349999999999575</v>
      </c>
      <c r="K8">
        <f t="shared" si="1"/>
        <v>7.9800000000000875</v>
      </c>
    </row>
    <row r="9" spans="1:11" x14ac:dyDescent="0.3">
      <c r="A9" s="1">
        <v>13.8</v>
      </c>
      <c r="B9" s="1">
        <v>1005.7</v>
      </c>
      <c r="C9" s="2">
        <f t="shared" si="3"/>
        <v>2.8635642126552763</v>
      </c>
      <c r="D9">
        <f t="shared" si="2"/>
        <v>5.0399999999998739</v>
      </c>
      <c r="E9">
        <f t="shared" si="1"/>
        <v>-1.9040000000001787</v>
      </c>
      <c r="F9">
        <f t="shared" si="1"/>
        <v>-0.16800000000016557</v>
      </c>
      <c r="G9">
        <f t="shared" si="1"/>
        <v>1.5679999999998475</v>
      </c>
      <c r="H9">
        <f t="shared" si="1"/>
        <v>3.3039999999998608</v>
      </c>
      <c r="I9">
        <f t="shared" si="1"/>
        <v>6.775999999999887</v>
      </c>
      <c r="J9">
        <f t="shared" si="1"/>
        <v>9.3799999999997485</v>
      </c>
      <c r="K9">
        <f t="shared" si="1"/>
        <v>13.71999999999994</v>
      </c>
    </row>
    <row r="10" spans="1:11" x14ac:dyDescent="0.3">
      <c r="A10" s="1">
        <v>16.600000000000001</v>
      </c>
      <c r="B10" s="1">
        <v>1005.1</v>
      </c>
      <c r="C10" s="2">
        <f t="shared" si="3"/>
        <v>1.9104973174542834</v>
      </c>
      <c r="D10">
        <f t="shared" si="2"/>
        <v>6.7199999999999385</v>
      </c>
      <c r="E10">
        <f t="shared" si="1"/>
        <v>-0.22400000000011466</v>
      </c>
      <c r="F10">
        <f t="shared" si="1"/>
        <v>1.5119999999998985</v>
      </c>
      <c r="G10">
        <f t="shared" si="1"/>
        <v>3.2479999999999118</v>
      </c>
      <c r="H10">
        <f t="shared" si="1"/>
        <v>4.9839999999999245</v>
      </c>
      <c r="I10">
        <f t="shared" si="1"/>
        <v>8.4559999999999516</v>
      </c>
      <c r="J10">
        <f t="shared" si="1"/>
        <v>11.059999999999812</v>
      </c>
      <c r="K10">
        <f t="shared" si="1"/>
        <v>15.400000000000004</v>
      </c>
    </row>
    <row r="11" spans="1:11" x14ac:dyDescent="0.3">
      <c r="A11" s="1">
        <v>18.5</v>
      </c>
      <c r="B11" s="1">
        <v>1004.9</v>
      </c>
      <c r="C11" s="2">
        <f t="shared" si="3"/>
        <v>1.9235384061671259</v>
      </c>
      <c r="D11">
        <f t="shared" si="2"/>
        <v>4.9400000000000395</v>
      </c>
      <c r="E11">
        <f t="shared" si="1"/>
        <v>0.22800000000000847</v>
      </c>
      <c r="F11">
        <f t="shared" si="1"/>
        <v>1.4060000000000161</v>
      </c>
      <c r="G11">
        <f t="shared" si="1"/>
        <v>2.5840000000000241</v>
      </c>
      <c r="H11">
        <f t="shared" si="1"/>
        <v>3.7620000000000315</v>
      </c>
      <c r="I11">
        <f t="shared" si="1"/>
        <v>6.1180000000000474</v>
      </c>
      <c r="J11">
        <f t="shared" si="1"/>
        <v>7.8849999999999509</v>
      </c>
      <c r="K11">
        <f t="shared" si="1"/>
        <v>10.830000000000078</v>
      </c>
    </row>
    <row r="12" spans="1:11" x14ac:dyDescent="0.3">
      <c r="A12" s="1">
        <v>20.399999999999999</v>
      </c>
      <c r="B12" s="1">
        <v>1004.6</v>
      </c>
      <c r="C12" s="2">
        <f t="shared" si="3"/>
        <v>1.9026297590440482</v>
      </c>
      <c r="D12">
        <f t="shared" si="2"/>
        <v>5.5099999999999527</v>
      </c>
      <c r="E12">
        <f t="shared" si="1"/>
        <v>0.79799999999992166</v>
      </c>
      <c r="F12">
        <f t="shared" si="1"/>
        <v>1.9759999999999294</v>
      </c>
      <c r="G12">
        <f t="shared" si="1"/>
        <v>3.1539999999999373</v>
      </c>
      <c r="H12">
        <f t="shared" si="1"/>
        <v>4.3319999999999448</v>
      </c>
      <c r="I12">
        <f t="shared" si="1"/>
        <v>6.6879999999999606</v>
      </c>
      <c r="J12">
        <f t="shared" si="1"/>
        <v>8.4549999999998633</v>
      </c>
      <c r="K12">
        <f t="shared" si="1"/>
        <v>11.399999999999991</v>
      </c>
    </row>
    <row r="13" spans="1:11" x14ac:dyDescent="0.3">
      <c r="A13" s="1">
        <v>22.3</v>
      </c>
      <c r="B13" s="1">
        <v>1004.5</v>
      </c>
      <c r="C13" s="2">
        <f t="shared" si="3"/>
        <v>1.8027756377319966</v>
      </c>
      <c r="D13">
        <f t="shared" si="2"/>
        <v>5.7000000000000064</v>
      </c>
      <c r="E13">
        <f t="shared" si="1"/>
        <v>0.98799999999996657</v>
      </c>
      <c r="F13">
        <f t="shared" si="1"/>
        <v>2.1659999999999764</v>
      </c>
      <c r="G13">
        <f t="shared" si="1"/>
        <v>3.3439999999999865</v>
      </c>
      <c r="H13">
        <f t="shared" si="1"/>
        <v>4.5219999999999967</v>
      </c>
      <c r="I13">
        <f t="shared" si="1"/>
        <v>6.8780000000000161</v>
      </c>
      <c r="J13">
        <f t="shared" si="1"/>
        <v>8.6449999999999232</v>
      </c>
      <c r="K13">
        <f t="shared" si="1"/>
        <v>11.590000000000057</v>
      </c>
    </row>
    <row r="14" spans="1:11" x14ac:dyDescent="0.3">
      <c r="A14" s="1">
        <v>24.1</v>
      </c>
      <c r="B14" s="1">
        <v>1004.4</v>
      </c>
      <c r="C14" s="2">
        <f t="shared" si="3"/>
        <v>1.8999999999999986</v>
      </c>
      <c r="D14">
        <f t="shared" si="2"/>
        <v>5.5800000000000427</v>
      </c>
      <c r="E14">
        <f t="shared" si="1"/>
        <v>1.1160000000000085</v>
      </c>
      <c r="F14">
        <f t="shared" si="1"/>
        <v>2.2320000000000171</v>
      </c>
      <c r="G14">
        <f t="shared" si="1"/>
        <v>3.3480000000000261</v>
      </c>
      <c r="H14">
        <f t="shared" si="1"/>
        <v>4.4640000000000342</v>
      </c>
      <c r="I14">
        <f t="shared" si="1"/>
        <v>6.6960000000000521</v>
      </c>
      <c r="J14">
        <f t="shared" si="1"/>
        <v>8.3699999999999619</v>
      </c>
      <c r="K14">
        <f t="shared" si="1"/>
        <v>11.160000000000085</v>
      </c>
    </row>
    <row r="15" spans="1:11" x14ac:dyDescent="0.3">
      <c r="A15" s="1">
        <v>26</v>
      </c>
      <c r="B15" s="1">
        <v>1004.4</v>
      </c>
      <c r="C15" s="2">
        <f t="shared" si="3"/>
        <v>1.8999999999999986</v>
      </c>
      <c r="D15">
        <f t="shared" si="2"/>
        <v>5.8900000000000388</v>
      </c>
      <c r="E15">
        <f t="shared" si="1"/>
        <v>1.1780000000000077</v>
      </c>
      <c r="F15">
        <f t="shared" si="1"/>
        <v>2.3560000000000154</v>
      </c>
      <c r="G15">
        <f t="shared" si="1"/>
        <v>3.5340000000000233</v>
      </c>
      <c r="H15">
        <f t="shared" si="1"/>
        <v>4.7120000000000308</v>
      </c>
      <c r="I15">
        <f t="shared" si="1"/>
        <v>7.0680000000000467</v>
      </c>
      <c r="J15">
        <f t="shared" si="1"/>
        <v>8.8349999999999493</v>
      </c>
      <c r="K15">
        <f t="shared" si="1"/>
        <v>11.780000000000078</v>
      </c>
    </row>
    <row r="16" spans="1:11" x14ac:dyDescent="0.3">
      <c r="A16" s="1">
        <v>27.9</v>
      </c>
      <c r="B16" s="1">
        <v>1004.4</v>
      </c>
      <c r="C16" s="2">
        <f t="shared" si="3"/>
        <v>1.9026297590440482</v>
      </c>
      <c r="D16">
        <f t="shared" si="2"/>
        <v>5.8900000000000388</v>
      </c>
      <c r="E16">
        <f t="shared" si="1"/>
        <v>1.1780000000000077</v>
      </c>
      <c r="F16">
        <f t="shared" si="1"/>
        <v>2.3560000000000154</v>
      </c>
      <c r="G16">
        <f t="shared" si="1"/>
        <v>3.5340000000000233</v>
      </c>
      <c r="H16">
        <f t="shared" si="1"/>
        <v>4.7120000000000308</v>
      </c>
      <c r="I16">
        <f t="shared" si="1"/>
        <v>7.0680000000000467</v>
      </c>
      <c r="J16">
        <f t="shared" si="1"/>
        <v>8.8349999999999493</v>
      </c>
      <c r="K16">
        <f t="shared" si="1"/>
        <v>11.780000000000078</v>
      </c>
    </row>
    <row r="17" spans="1:11" x14ac:dyDescent="0.3">
      <c r="A17" s="1">
        <v>29.8</v>
      </c>
      <c r="B17" s="1">
        <v>1004.5</v>
      </c>
      <c r="C17" s="2">
        <f t="shared" si="3"/>
        <v>1.8027756377319966</v>
      </c>
      <c r="D17">
        <f t="shared" si="2"/>
        <v>5.7000000000000064</v>
      </c>
      <c r="E17">
        <f t="shared" si="1"/>
        <v>0.98799999999996657</v>
      </c>
      <c r="F17">
        <f t="shared" si="1"/>
        <v>2.1659999999999764</v>
      </c>
      <c r="G17">
        <f t="shared" si="1"/>
        <v>3.3439999999999865</v>
      </c>
      <c r="H17">
        <f t="shared" si="1"/>
        <v>4.5219999999999967</v>
      </c>
      <c r="I17">
        <f t="shared" si="1"/>
        <v>6.8780000000000161</v>
      </c>
      <c r="J17">
        <f t="shared" si="1"/>
        <v>8.6449999999999232</v>
      </c>
      <c r="K17">
        <f t="shared" si="1"/>
        <v>11.590000000000057</v>
      </c>
    </row>
    <row r="18" spans="1:11" x14ac:dyDescent="0.3">
      <c r="A18" s="1">
        <v>31.6</v>
      </c>
      <c r="B18" s="1">
        <v>1004.6</v>
      </c>
      <c r="C18" s="2">
        <f t="shared" si="3"/>
        <v>1.9235384061671259</v>
      </c>
      <c r="D18">
        <f t="shared" si="2"/>
        <v>5.2199999999999616</v>
      </c>
      <c r="E18">
        <f t="shared" si="1"/>
        <v>0.75599999999992662</v>
      </c>
      <c r="F18">
        <f t="shared" si="1"/>
        <v>1.8719999999999353</v>
      </c>
      <c r="G18">
        <f t="shared" si="1"/>
        <v>2.987999999999944</v>
      </c>
      <c r="H18">
        <f t="shared" si="1"/>
        <v>4.1039999999999521</v>
      </c>
      <c r="I18">
        <f t="shared" si="1"/>
        <v>6.3359999999999701</v>
      </c>
      <c r="J18">
        <f t="shared" si="1"/>
        <v>8.0099999999998808</v>
      </c>
      <c r="K18">
        <f t="shared" si="1"/>
        <v>10.800000000000004</v>
      </c>
    </row>
    <row r="19" spans="1:11" x14ac:dyDescent="0.3">
      <c r="A19" s="1">
        <v>33.5</v>
      </c>
      <c r="B19" s="1">
        <v>1004.9</v>
      </c>
      <c r="C19" s="2">
        <f t="shared" si="3"/>
        <v>1.9104973174542834</v>
      </c>
      <c r="D19">
        <f t="shared" si="2"/>
        <v>4.9400000000000395</v>
      </c>
      <c r="E19">
        <f t="shared" ref="E19:E28" si="4">(E$35-$B19)*($A19-$A18)</f>
        <v>0.22800000000000847</v>
      </c>
      <c r="F19">
        <f t="shared" ref="F19:F28" si="5">(F$35-$B19)*($A19-$A18)</f>
        <v>1.4060000000000161</v>
      </c>
      <c r="G19">
        <f t="shared" ref="G19:G28" si="6">(G$35-$B19)*($A19-$A18)</f>
        <v>2.5840000000000241</v>
      </c>
      <c r="H19">
        <f t="shared" ref="H19:H28" si="7">(H$35-$B19)*($A19-$A18)</f>
        <v>3.7620000000000315</v>
      </c>
      <c r="I19">
        <f t="shared" ref="I19:I28" si="8">(I$35-$B19)*($A19-$A18)</f>
        <v>6.1180000000000474</v>
      </c>
      <c r="J19">
        <f t="shared" ref="J19:J28" si="9">(J$35-$B19)*($A19-$A18)</f>
        <v>7.8849999999999509</v>
      </c>
      <c r="K19">
        <f t="shared" ref="K19:K28" si="10">(K$35-$B19)*($A19-$A18)</f>
        <v>10.830000000000078</v>
      </c>
    </row>
    <row r="20" spans="1:11" x14ac:dyDescent="0.3">
      <c r="A20" s="1">
        <v>35.4</v>
      </c>
      <c r="B20" s="1">
        <v>1005.1</v>
      </c>
      <c r="C20" s="2">
        <f t="shared" si="3"/>
        <v>2.8635642126552794</v>
      </c>
      <c r="D20">
        <f t="shared" si="2"/>
        <v>4.5599999999999534</v>
      </c>
      <c r="E20">
        <f t="shared" si="4"/>
        <v>-0.15200000000007766</v>
      </c>
      <c r="F20">
        <f t="shared" si="5"/>
        <v>1.0259999999999301</v>
      </c>
      <c r="G20">
        <f t="shared" si="6"/>
        <v>2.203999999999938</v>
      </c>
      <c r="H20">
        <f t="shared" si="7"/>
        <v>3.3819999999999455</v>
      </c>
      <c r="I20">
        <f t="shared" si="8"/>
        <v>5.7379999999999614</v>
      </c>
      <c r="J20">
        <f t="shared" si="9"/>
        <v>7.5049999999998649</v>
      </c>
      <c r="K20">
        <f t="shared" si="10"/>
        <v>10.449999999999992</v>
      </c>
    </row>
    <row r="21" spans="1:11" x14ac:dyDescent="0.3">
      <c r="A21" s="1">
        <v>38.200000000000003</v>
      </c>
      <c r="B21" s="1">
        <v>1005.7</v>
      </c>
      <c r="C21" s="2">
        <f t="shared" si="3"/>
        <v>2.8861739379323432</v>
      </c>
      <c r="D21">
        <f t="shared" si="2"/>
        <v>5.0399999999998801</v>
      </c>
      <c r="E21">
        <f t="shared" si="4"/>
        <v>-1.9040000000001811</v>
      </c>
      <c r="F21">
        <f t="shared" si="5"/>
        <v>-0.16800000000016579</v>
      </c>
      <c r="G21">
        <f t="shared" si="6"/>
        <v>1.5679999999998495</v>
      </c>
      <c r="H21">
        <f t="shared" si="7"/>
        <v>3.3039999999998648</v>
      </c>
      <c r="I21">
        <f t="shared" si="8"/>
        <v>6.7759999999998959</v>
      </c>
      <c r="J21">
        <f t="shared" si="9"/>
        <v>9.3799999999997592</v>
      </c>
      <c r="K21">
        <f t="shared" si="10"/>
        <v>13.719999999999958</v>
      </c>
    </row>
    <row r="22" spans="1:11" x14ac:dyDescent="0.3">
      <c r="A22" s="1">
        <v>41</v>
      </c>
      <c r="B22" s="1">
        <v>1006.4</v>
      </c>
      <c r="C22" s="2">
        <f t="shared" si="3"/>
        <v>1.9646882704388486</v>
      </c>
      <c r="D22">
        <f t="shared" si="2"/>
        <v>3.0800000000000605</v>
      </c>
      <c r="E22">
        <f t="shared" si="4"/>
        <v>-3.8639999999999834</v>
      </c>
      <c r="F22">
        <f t="shared" si="5"/>
        <v>-2.1279999999999726</v>
      </c>
      <c r="G22">
        <f t="shared" si="6"/>
        <v>-0.39199999999996138</v>
      </c>
      <c r="H22">
        <f t="shared" si="7"/>
        <v>1.3440000000000496</v>
      </c>
      <c r="I22">
        <f t="shared" si="8"/>
        <v>4.8160000000000718</v>
      </c>
      <c r="J22">
        <f t="shared" si="9"/>
        <v>7.4199999999999289</v>
      </c>
      <c r="K22">
        <f t="shared" si="10"/>
        <v>11.760000000000115</v>
      </c>
    </row>
    <row r="23" spans="1:11" x14ac:dyDescent="0.3">
      <c r="A23" s="1">
        <v>42.9</v>
      </c>
      <c r="B23" s="1">
        <v>1006.9</v>
      </c>
      <c r="C23" s="2">
        <f t="shared" si="3"/>
        <v>0.94868329805053397</v>
      </c>
      <c r="D23">
        <f t="shared" si="2"/>
        <v>1.1400000000000423</v>
      </c>
      <c r="E23">
        <f t="shared" si="4"/>
        <v>-3.5719999999999885</v>
      </c>
      <c r="F23">
        <f t="shared" si="5"/>
        <v>-2.393999999999981</v>
      </c>
      <c r="G23">
        <f t="shared" si="6"/>
        <v>-1.2159999999999731</v>
      </c>
      <c r="H23">
        <f t="shared" si="7"/>
        <v>-3.7999999999965409E-2</v>
      </c>
      <c r="I23">
        <f t="shared" si="8"/>
        <v>2.3180000000000502</v>
      </c>
      <c r="J23">
        <f t="shared" si="9"/>
        <v>4.0849999999999538</v>
      </c>
      <c r="K23">
        <f t="shared" si="10"/>
        <v>7.0300000000000811</v>
      </c>
    </row>
    <row r="24" spans="1:11" x14ac:dyDescent="0.3">
      <c r="A24" s="1">
        <v>43.8</v>
      </c>
      <c r="B24" s="1">
        <v>1007.2</v>
      </c>
      <c r="C24" s="2">
        <f t="shared" si="3"/>
        <v>1.044030650891042</v>
      </c>
      <c r="D24">
        <f t="shared" si="2"/>
        <v>0.26999999999995866</v>
      </c>
      <c r="E24">
        <f t="shared" si="4"/>
        <v>-1.9620000000000541</v>
      </c>
      <c r="F24">
        <f t="shared" si="5"/>
        <v>-1.404000000000051</v>
      </c>
      <c r="G24">
        <f t="shared" si="6"/>
        <v>-0.84600000000004782</v>
      </c>
      <c r="H24">
        <f t="shared" si="7"/>
        <v>-0.28800000000004455</v>
      </c>
      <c r="I24">
        <f t="shared" si="8"/>
        <v>0.82799999999996188</v>
      </c>
      <c r="J24">
        <f t="shared" si="9"/>
        <v>1.6649999999999154</v>
      </c>
      <c r="K24">
        <f t="shared" si="10"/>
        <v>3.0599999999999747</v>
      </c>
    </row>
    <row r="25" spans="1:11" x14ac:dyDescent="0.3">
      <c r="A25" s="1">
        <v>44.8</v>
      </c>
      <c r="B25" s="1">
        <v>1007.5</v>
      </c>
      <c r="C25" s="2">
        <f t="shared" si="3"/>
        <v>1</v>
      </c>
      <c r="D25">
        <f t="shared" si="2"/>
        <v>0</v>
      </c>
      <c r="E25">
        <f t="shared" si="4"/>
        <v>-2.4800000000000182</v>
      </c>
      <c r="F25">
        <f t="shared" si="5"/>
        <v>-1.8600000000000136</v>
      </c>
      <c r="G25">
        <f t="shared" si="6"/>
        <v>-1.2400000000000091</v>
      </c>
      <c r="H25">
        <f t="shared" si="7"/>
        <v>-0.62000000000000455</v>
      </c>
      <c r="I25">
        <f t="shared" si="8"/>
        <v>0.62000000000000455</v>
      </c>
      <c r="J25">
        <f t="shared" si="9"/>
        <v>1.5499999999999545</v>
      </c>
      <c r="K25">
        <f t="shared" si="10"/>
        <v>3.1000000000000227</v>
      </c>
    </row>
    <row r="26" spans="1:11" x14ac:dyDescent="0.3">
      <c r="A26" s="1">
        <v>45.8</v>
      </c>
      <c r="B26" s="1">
        <v>1007.5</v>
      </c>
      <c r="C26" s="2">
        <f>SQRT((A27-A26)^2+(B27-B26)^2)</f>
        <v>1.4142135623730951</v>
      </c>
      <c r="D26">
        <f t="shared" si="2"/>
        <v>0</v>
      </c>
      <c r="E26">
        <f t="shared" si="4"/>
        <v>-2.4800000000000182</v>
      </c>
      <c r="F26">
        <f t="shared" si="5"/>
        <v>-1.8600000000000136</v>
      </c>
      <c r="G26">
        <f t="shared" si="6"/>
        <v>-1.2400000000000091</v>
      </c>
      <c r="H26">
        <f t="shared" si="7"/>
        <v>-0.62000000000000455</v>
      </c>
      <c r="I26">
        <f t="shared" si="8"/>
        <v>0.62000000000000455</v>
      </c>
      <c r="J26">
        <f t="shared" si="9"/>
        <v>1.5499999999999545</v>
      </c>
      <c r="K26">
        <f t="shared" si="10"/>
        <v>3.1000000000000227</v>
      </c>
    </row>
    <row r="27" spans="1:11" x14ac:dyDescent="0.3">
      <c r="A27" s="1">
        <v>46.8</v>
      </c>
      <c r="B27" s="1">
        <v>1008.5</v>
      </c>
      <c r="C27" s="2">
        <f>SQRT((A28-A27)^2+(B28-B27)^2)</f>
        <v>5</v>
      </c>
      <c r="D27">
        <f t="shared" si="2"/>
        <v>-1</v>
      </c>
      <c r="E27">
        <f t="shared" si="4"/>
        <v>-3.4800000000000182</v>
      </c>
      <c r="F27">
        <f t="shared" si="5"/>
        <v>-2.8600000000000136</v>
      </c>
      <c r="G27">
        <f t="shared" si="6"/>
        <v>-2.2400000000000091</v>
      </c>
      <c r="H27">
        <f t="shared" si="7"/>
        <v>-1.6200000000000045</v>
      </c>
      <c r="I27">
        <f t="shared" si="8"/>
        <v>-0.37999999999999545</v>
      </c>
      <c r="J27">
        <f t="shared" si="9"/>
        <v>0.54999999999995453</v>
      </c>
      <c r="K27">
        <f t="shared" si="10"/>
        <v>2.1000000000000227</v>
      </c>
    </row>
    <row r="28" spans="1:11" x14ac:dyDescent="0.3">
      <c r="A28" s="1">
        <v>51.8</v>
      </c>
      <c r="B28" s="1">
        <v>1008.5</v>
      </c>
      <c r="D28">
        <f t="shared" si="2"/>
        <v>-5</v>
      </c>
      <c r="E28">
        <f t="shared" si="4"/>
        <v>-17.400000000000091</v>
      </c>
      <c r="F28">
        <f t="shared" si="5"/>
        <v>-14.300000000000068</v>
      </c>
      <c r="G28">
        <f t="shared" si="6"/>
        <v>-11.200000000000045</v>
      </c>
      <c r="H28">
        <f t="shared" si="7"/>
        <v>-8.1000000000000227</v>
      </c>
      <c r="I28">
        <f t="shared" si="8"/>
        <v>-1.8999999999999773</v>
      </c>
      <c r="J28">
        <f t="shared" si="9"/>
        <v>2.7499999999997726</v>
      </c>
      <c r="K28">
        <f t="shared" si="10"/>
        <v>10.500000000000114</v>
      </c>
    </row>
    <row r="31" spans="1:11" x14ac:dyDescent="0.3">
      <c r="E31" t="s">
        <v>14</v>
      </c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SUM(IF($B2:$B29&lt;D$35,$C2:$C29))</f>
        <v>37.249132329839959</v>
      </c>
      <c r="E34" s="7">
        <f t="array" ref="E34">SUM(IF($B2:$B29&lt;E$35,$C2:$C29))</f>
        <v>16.968384923340622</v>
      </c>
      <c r="F34" s="7">
        <f t="array" ref="F34">SUM(IF($B2:$B29&lt;F$35,$C2:$C29))</f>
        <v>21.742446453450185</v>
      </c>
      <c r="G34" s="7">
        <f t="array" ref="G34">SUM(IF($B2:$B29&lt;G$35,$C2:$C29))</f>
        <v>27.492184604037806</v>
      </c>
      <c r="H34" s="7">
        <f t="array" ref="H34">SUM(IF($B2:$B29&lt;H$35,$C2:$C29))</f>
        <v>32.343046812409</v>
      </c>
      <c r="I34" s="7">
        <f t="array" ref="I34">SUM(IF($B2:$B29&lt;I$35,$C2:$C29))</f>
        <v>41.612029190263556</v>
      </c>
      <c r="J34" s="7">
        <f t="array" ref="J34">SUM(IF($B2:$B29&lt;J$35,$C2:$C29))</f>
        <v>53.026242752636648</v>
      </c>
      <c r="K34" s="7">
        <f t="array" ref="K34">SUM(IF($B2:$B29&lt;K$35,$C2:$C29))</f>
        <v>53.026242752636648</v>
      </c>
    </row>
    <row r="35" spans="1:12" x14ac:dyDescent="0.3">
      <c r="A35" s="13" t="s">
        <v>13</v>
      </c>
      <c r="C35" s="6" t="s">
        <v>3</v>
      </c>
      <c r="D35">
        <v>1007.5</v>
      </c>
      <c r="E35">
        <f>E36+E37</f>
        <v>1005.02</v>
      </c>
      <c r="F35">
        <f t="shared" ref="F35:K35" si="11">F36+F37</f>
        <v>1005.64</v>
      </c>
      <c r="G35">
        <f t="shared" si="11"/>
        <v>1006.26</v>
      </c>
      <c r="H35">
        <f t="shared" si="11"/>
        <v>1006.88</v>
      </c>
      <c r="I35">
        <f t="shared" si="11"/>
        <v>1008.12</v>
      </c>
      <c r="J35">
        <f t="shared" si="11"/>
        <v>1009.05</v>
      </c>
      <c r="K35">
        <f t="shared" si="11"/>
        <v>1010.6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1004.4</v>
      </c>
      <c r="E36">
        <f t="shared" ref="E36:K36" si="12">MIN($B2:$B28)</f>
        <v>1004.4</v>
      </c>
      <c r="F36">
        <f t="shared" si="12"/>
        <v>1004.4</v>
      </c>
      <c r="G36">
        <f t="shared" si="12"/>
        <v>1004.4</v>
      </c>
      <c r="H36">
        <f t="shared" si="12"/>
        <v>1004.4</v>
      </c>
      <c r="I36">
        <f t="shared" si="12"/>
        <v>1004.4</v>
      </c>
      <c r="J36">
        <f t="shared" si="12"/>
        <v>1004.4</v>
      </c>
      <c r="K36">
        <f t="shared" si="12"/>
        <v>1004.4</v>
      </c>
    </row>
    <row r="37" spans="1:12" x14ac:dyDescent="0.3">
      <c r="C37" s="5" t="s">
        <v>5</v>
      </c>
      <c r="D37" s="11">
        <f>D35-D36</f>
        <v>3.1000000000000227</v>
      </c>
      <c r="E37" s="11">
        <f t="shared" ref="E37:K37" si="13">$D$37*E33</f>
        <v>0.62000000000000455</v>
      </c>
      <c r="F37" s="11">
        <f t="shared" si="13"/>
        <v>1.2400000000000091</v>
      </c>
      <c r="G37" s="11">
        <f t="shared" si="13"/>
        <v>1.8600000000000136</v>
      </c>
      <c r="H37" s="11">
        <f t="shared" si="13"/>
        <v>2.4800000000000182</v>
      </c>
      <c r="I37" s="11">
        <f t="shared" si="13"/>
        <v>3.7200000000000273</v>
      </c>
      <c r="J37" s="11">
        <f t="shared" si="13"/>
        <v>4.6500000000000341</v>
      </c>
      <c r="K37" s="11">
        <f t="shared" si="13"/>
        <v>6.2000000000000455</v>
      </c>
    </row>
    <row r="38" spans="1:12" x14ac:dyDescent="0.3">
      <c r="C38" s="5" t="s">
        <v>6</v>
      </c>
      <c r="D38" s="7">
        <f t="array" ref="D38">SUM(IF($B2:$B29&lt;D$35,D2:D29))</f>
        <v>78.119999999999834</v>
      </c>
      <c r="E38" s="7">
        <f t="array" ref="E38">SUM(IF($B2:$B29&lt;E$35,E2:E29))</f>
        <v>7.4579999999998225</v>
      </c>
      <c r="F38" s="7">
        <f t="array" ref="F38">SUM(IF($B2:$B29&lt;F$35,F2:F29))</f>
        <v>20.473999999999727</v>
      </c>
      <c r="G38" s="7">
        <f t="array" ref="G38">SUM(IF($B2:$B29&lt;G$35,G2:G29))</f>
        <v>37.001999999999519</v>
      </c>
      <c r="H38" s="7">
        <f t="array" ref="H38">SUM(IF($B2:$B29&lt;H$35,H2:H29))</f>
        <v>56.12199999999973</v>
      </c>
      <c r="I38" s="7">
        <f t="array" ref="I38">SUM(IF($B2:$B29&lt;I$35,I2:I29))</f>
        <v>103.23000000000006</v>
      </c>
      <c r="J38" s="7">
        <f t="array" ref="J38">SUM(IF($B2:$B29&lt;J$35,J2:J29))</f>
        <v>146.94499999999749</v>
      </c>
      <c r="K38" s="7">
        <f t="array" ref="K38">SUM(IF($B2:$B29&lt;K$35,K2:K29))</f>
        <v>226.77000000000103</v>
      </c>
      <c r="L38" t="s">
        <v>7</v>
      </c>
    </row>
    <row r="39" spans="1:12" x14ac:dyDescent="0.3">
      <c r="C39" s="5" t="s">
        <v>8</v>
      </c>
      <c r="D39" s="12">
        <f t="shared" ref="D39:K39" si="14">(1/D$40)*D38*D41^0.5*D42^(2/3)</f>
        <v>163.5459914464123</v>
      </c>
      <c r="E39" s="12">
        <f t="shared" si="14"/>
        <v>5.5088030634614196</v>
      </c>
      <c r="F39" s="12">
        <f t="shared" si="14"/>
        <v>25.133087638246803</v>
      </c>
      <c r="G39" s="12">
        <f t="shared" si="14"/>
        <v>57.634533710612189</v>
      </c>
      <c r="H39" s="12">
        <f t="shared" si="14"/>
        <v>103.54955407028748</v>
      </c>
      <c r="I39" s="12">
        <f t="shared" si="14"/>
        <v>241.71906336599415</v>
      </c>
      <c r="J39" s="12">
        <f t="shared" si="14"/>
        <v>370.43419659758899</v>
      </c>
      <c r="K39" s="12">
        <f t="shared" si="14"/>
        <v>763.41797807935109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2.0972300591661992</v>
      </c>
      <c r="E42" s="7">
        <f t="shared" ref="E42:J42" si="15">E38/E34</f>
        <v>0.43952326834247352</v>
      </c>
      <c r="F42" s="7">
        <f t="shared" si="15"/>
        <v>0.94166036208638448</v>
      </c>
      <c r="G42" s="7">
        <f t="shared" si="15"/>
        <v>1.3459097751935289</v>
      </c>
      <c r="H42" s="7">
        <f t="shared" si="15"/>
        <v>1.7352106721889757</v>
      </c>
      <c r="I42" s="7">
        <f t="shared" si="15"/>
        <v>2.4807730362775477</v>
      </c>
      <c r="J42" s="7">
        <f t="shared" si="15"/>
        <v>2.7711750328131797</v>
      </c>
      <c r="K42" s="7">
        <f>K38/K34</f>
        <v>4.2765617216717704</v>
      </c>
      <c r="L42" t="s">
        <v>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2"/>
  <sheetViews>
    <sheetView zoomScale="70" zoomScaleNormal="70" workbookViewId="0">
      <selection activeCell="C2" sqref="C2:K28"/>
    </sheetView>
  </sheetViews>
  <sheetFormatPr defaultRowHeight="14.4" x14ac:dyDescent="0.3"/>
  <cols>
    <col min="4" max="4" width="14.88671875" bestFit="1" customWidth="1"/>
    <col min="6" max="6" width="13" customWidth="1"/>
  </cols>
  <sheetData>
    <row r="1" spans="1:11" x14ac:dyDescent="0.3">
      <c r="A1" s="1" t="s">
        <v>20</v>
      </c>
      <c r="B1" s="1" t="s">
        <v>21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x14ac:dyDescent="0.3">
      <c r="A2" s="1">
        <v>0.3</v>
      </c>
      <c r="B2" s="1">
        <v>1008.7</v>
      </c>
      <c r="C2" s="2">
        <f>SQRT((A3-A2)^2+(B3-B2)^2)</f>
        <v>5</v>
      </c>
    </row>
    <row r="3" spans="1:11" x14ac:dyDescent="0.3">
      <c r="A3" s="1">
        <v>5.3</v>
      </c>
      <c r="B3" s="1">
        <v>1008.7</v>
      </c>
      <c r="C3" s="2">
        <f t="shared" ref="C3" si="0">SQRT((A4-A3)^2+(B4-B3)^2)</f>
        <v>1.4142135623730951</v>
      </c>
      <c r="D3">
        <f>(D$35-$B3)*($A3-$A2)</f>
        <v>-5</v>
      </c>
      <c r="E3">
        <f t="shared" ref="E3:K18" si="1">(E$35-$B3)*($A3-$A2)</f>
        <v>-13.400000000000318</v>
      </c>
      <c r="F3">
        <f t="shared" si="1"/>
        <v>-11.299999999999955</v>
      </c>
      <c r="G3">
        <f t="shared" si="1"/>
        <v>-9.2000000000001592</v>
      </c>
      <c r="H3">
        <f t="shared" si="1"/>
        <v>-7.0999999999997954</v>
      </c>
      <c r="I3">
        <f t="shared" si="1"/>
        <v>-2.9000000000002046</v>
      </c>
      <c r="J3">
        <f t="shared" si="1"/>
        <v>0.24999999999977263</v>
      </c>
      <c r="K3">
        <f t="shared" si="1"/>
        <v>5.5000000000001137</v>
      </c>
    </row>
    <row r="4" spans="1:11" x14ac:dyDescent="0.3">
      <c r="A4" s="1">
        <v>6.3</v>
      </c>
      <c r="B4" s="1">
        <v>1007.7</v>
      </c>
      <c r="C4" s="2">
        <f>SQRT((A5-A4)^2+(B5-B4)^2)</f>
        <v>8.5</v>
      </c>
      <c r="D4">
        <f t="shared" ref="D4:D28" si="2">(D$35-$B4)*($A4-$A3)</f>
        <v>0</v>
      </c>
      <c r="E4">
        <f t="shared" si="1"/>
        <v>-1.6800000000000637</v>
      </c>
      <c r="F4">
        <f t="shared" si="1"/>
        <v>-1.2599999999999909</v>
      </c>
      <c r="G4">
        <f t="shared" si="1"/>
        <v>-0.84000000000003183</v>
      </c>
      <c r="H4">
        <f t="shared" si="1"/>
        <v>-0.41999999999995907</v>
      </c>
      <c r="I4">
        <f t="shared" si="1"/>
        <v>0.41999999999995907</v>
      </c>
      <c r="J4">
        <f t="shared" si="1"/>
        <v>1.0499999999999545</v>
      </c>
      <c r="K4">
        <f t="shared" si="1"/>
        <v>2.1000000000000227</v>
      </c>
    </row>
    <row r="5" spans="1:11" x14ac:dyDescent="0.3">
      <c r="A5" s="1">
        <v>14.8</v>
      </c>
      <c r="B5" s="1">
        <v>1007.7</v>
      </c>
      <c r="C5" s="2">
        <f>SQRT((A6-A5)^2+(B6-B5)^2)</f>
        <v>0.53851648071346725</v>
      </c>
      <c r="D5">
        <f t="shared" si="2"/>
        <v>0</v>
      </c>
      <c r="E5">
        <f t="shared" si="1"/>
        <v>-14.280000000000541</v>
      </c>
      <c r="F5">
        <f t="shared" si="1"/>
        <v>-10.709999999999923</v>
      </c>
      <c r="G5">
        <f t="shared" si="1"/>
        <v>-7.1400000000002706</v>
      </c>
      <c r="H5">
        <f t="shared" si="1"/>
        <v>-3.5699999999996521</v>
      </c>
      <c r="I5">
        <f t="shared" si="1"/>
        <v>3.5699999999996521</v>
      </c>
      <c r="J5">
        <f t="shared" si="1"/>
        <v>8.9249999999996135</v>
      </c>
      <c r="K5">
        <f t="shared" si="1"/>
        <v>17.850000000000193</v>
      </c>
    </row>
    <row r="6" spans="1:11" x14ac:dyDescent="0.3">
      <c r="A6" s="1">
        <v>15.3</v>
      </c>
      <c r="B6" s="1">
        <v>1007.5</v>
      </c>
      <c r="C6" s="2">
        <f t="shared" ref="C6:C25" si="3">SQRT((A7-A6)^2+(B7-B6)^2)</f>
        <v>0.63245553203368998</v>
      </c>
      <c r="D6">
        <f t="shared" si="2"/>
        <v>0.10000000000002274</v>
      </c>
      <c r="E6">
        <f t="shared" si="1"/>
        <v>-0.74000000000000909</v>
      </c>
      <c r="F6">
        <f t="shared" si="1"/>
        <v>-0.52999999999997272</v>
      </c>
      <c r="G6">
        <f t="shared" si="1"/>
        <v>-0.31999999999999318</v>
      </c>
      <c r="H6">
        <f t="shared" si="1"/>
        <v>-0.1099999999999568</v>
      </c>
      <c r="I6">
        <f t="shared" si="1"/>
        <v>0.31000000000000227</v>
      </c>
      <c r="J6">
        <f t="shared" si="1"/>
        <v>0.625</v>
      </c>
      <c r="K6">
        <f t="shared" si="1"/>
        <v>1.1500000000000341</v>
      </c>
    </row>
    <row r="7" spans="1:11" x14ac:dyDescent="0.3">
      <c r="A7" s="1">
        <v>15.9</v>
      </c>
      <c r="B7" s="1">
        <v>1007.3</v>
      </c>
      <c r="C7" s="2">
        <f t="shared" si="3"/>
        <v>1.1704699910719545</v>
      </c>
      <c r="D7">
        <f t="shared" si="2"/>
        <v>0.24000000000005442</v>
      </c>
      <c r="E7">
        <f t="shared" si="1"/>
        <v>-0.76799999999998314</v>
      </c>
      <c r="F7">
        <f t="shared" si="1"/>
        <v>-0.51599999999993962</v>
      </c>
      <c r="G7">
        <f t="shared" si="1"/>
        <v>-0.26399999999996437</v>
      </c>
      <c r="H7">
        <f t="shared" si="1"/>
        <v>-1.1999999999920867E-2</v>
      </c>
      <c r="I7">
        <f t="shared" si="1"/>
        <v>0.49200000000002975</v>
      </c>
      <c r="J7">
        <f t="shared" si="1"/>
        <v>0.87000000000002675</v>
      </c>
      <c r="K7">
        <f t="shared" si="1"/>
        <v>1.5000000000000673</v>
      </c>
    </row>
    <row r="8" spans="1:11" x14ac:dyDescent="0.3">
      <c r="A8" s="1">
        <v>17</v>
      </c>
      <c r="B8" s="1">
        <v>1006.9</v>
      </c>
      <c r="C8" s="2">
        <f t="shared" si="3"/>
        <v>1.7464249196572921</v>
      </c>
      <c r="D8">
        <f t="shared" si="2"/>
        <v>0.88000000000007472</v>
      </c>
      <c r="E8">
        <f t="shared" si="1"/>
        <v>-0.96799999999999464</v>
      </c>
      <c r="F8">
        <f t="shared" si="1"/>
        <v>-0.50599999999991485</v>
      </c>
      <c r="G8">
        <f t="shared" si="1"/>
        <v>-4.3999999999959967E-2</v>
      </c>
      <c r="H8">
        <f t="shared" si="1"/>
        <v>0.41800000000011994</v>
      </c>
      <c r="I8">
        <f t="shared" si="1"/>
        <v>1.3420000000000296</v>
      </c>
      <c r="J8">
        <f t="shared" si="1"/>
        <v>2.0350000000000246</v>
      </c>
      <c r="K8">
        <f t="shared" si="1"/>
        <v>3.190000000000099</v>
      </c>
    </row>
    <row r="9" spans="1:11" x14ac:dyDescent="0.3">
      <c r="A9" s="1">
        <v>18.7</v>
      </c>
      <c r="B9" s="1">
        <v>1006.5</v>
      </c>
      <c r="C9" s="2">
        <f t="shared" si="3"/>
        <v>1.7464249196572921</v>
      </c>
      <c r="D9">
        <f t="shared" si="2"/>
        <v>2.0400000000000764</v>
      </c>
      <c r="E9">
        <f t="shared" si="1"/>
        <v>-0.81600000000003059</v>
      </c>
      <c r="F9">
        <f t="shared" si="1"/>
        <v>-0.10199999999990719</v>
      </c>
      <c r="G9">
        <f t="shared" si="1"/>
        <v>0.61200000000002297</v>
      </c>
      <c r="H9">
        <f t="shared" si="1"/>
        <v>1.3260000000001464</v>
      </c>
      <c r="I9">
        <f t="shared" si="1"/>
        <v>2.7540000000000067</v>
      </c>
      <c r="J9">
        <f t="shared" si="1"/>
        <v>3.8249999999999984</v>
      </c>
      <c r="K9">
        <f t="shared" si="1"/>
        <v>5.610000000000114</v>
      </c>
    </row>
    <row r="10" spans="1:11" x14ac:dyDescent="0.3">
      <c r="A10" s="1">
        <v>20.399999999999999</v>
      </c>
      <c r="B10" s="1">
        <v>1006.1</v>
      </c>
      <c r="C10" s="2">
        <f t="shared" si="3"/>
        <v>1.1180339887499045</v>
      </c>
      <c r="D10">
        <f t="shared" si="2"/>
        <v>2.7200000000000375</v>
      </c>
      <c r="E10">
        <f t="shared" si="1"/>
        <v>-0.13600000000006951</v>
      </c>
      <c r="F10">
        <f t="shared" si="1"/>
        <v>0.57800000000005392</v>
      </c>
      <c r="G10">
        <f t="shared" si="1"/>
        <v>1.2919999999999841</v>
      </c>
      <c r="H10">
        <f t="shared" si="1"/>
        <v>2.0060000000001073</v>
      </c>
      <c r="I10">
        <f t="shared" si="1"/>
        <v>3.4339999999999677</v>
      </c>
      <c r="J10">
        <f t="shared" si="1"/>
        <v>4.504999999999959</v>
      </c>
      <c r="K10">
        <f t="shared" si="1"/>
        <v>6.2900000000000746</v>
      </c>
    </row>
    <row r="11" spans="1:11" x14ac:dyDescent="0.3">
      <c r="A11" s="1">
        <v>21.5</v>
      </c>
      <c r="B11" s="1">
        <v>1005.9</v>
      </c>
      <c r="C11" s="2">
        <f t="shared" si="3"/>
        <v>1.1045361017187294</v>
      </c>
      <c r="D11">
        <f t="shared" si="2"/>
        <v>1.9800000000000777</v>
      </c>
      <c r="E11">
        <f t="shared" si="1"/>
        <v>0.13200000000000517</v>
      </c>
      <c r="F11">
        <f t="shared" si="1"/>
        <v>0.59400000000008579</v>
      </c>
      <c r="G11">
        <f t="shared" si="1"/>
        <v>1.0560000000000414</v>
      </c>
      <c r="H11">
        <f t="shared" si="1"/>
        <v>1.5180000000001219</v>
      </c>
      <c r="I11">
        <f t="shared" si="1"/>
        <v>2.442000000000033</v>
      </c>
      <c r="J11">
        <f t="shared" si="1"/>
        <v>3.1350000000000291</v>
      </c>
      <c r="K11">
        <f t="shared" si="1"/>
        <v>4.2900000000001057</v>
      </c>
    </row>
    <row r="12" spans="1:11" x14ac:dyDescent="0.3">
      <c r="A12" s="1">
        <v>22.6</v>
      </c>
      <c r="B12" s="1">
        <v>1005.8</v>
      </c>
      <c r="C12" s="2">
        <f t="shared" si="3"/>
        <v>1.2041594578792214</v>
      </c>
      <c r="D12">
        <f t="shared" si="2"/>
        <v>2.0900000000001029</v>
      </c>
      <c r="E12">
        <f t="shared" si="1"/>
        <v>0.24200000000003033</v>
      </c>
      <c r="F12">
        <f t="shared" si="1"/>
        <v>0.70400000000011098</v>
      </c>
      <c r="G12">
        <f t="shared" si="1"/>
        <v>1.1660000000000665</v>
      </c>
      <c r="H12">
        <f t="shared" si="1"/>
        <v>1.6280000000001471</v>
      </c>
      <c r="I12">
        <f t="shared" si="1"/>
        <v>2.5520000000000582</v>
      </c>
      <c r="J12">
        <f t="shared" si="1"/>
        <v>3.2450000000000543</v>
      </c>
      <c r="K12">
        <f t="shared" si="1"/>
        <v>4.4000000000001309</v>
      </c>
    </row>
    <row r="13" spans="1:11" x14ac:dyDescent="0.3">
      <c r="A13" s="1">
        <v>23.8</v>
      </c>
      <c r="B13" s="1">
        <v>1005.7</v>
      </c>
      <c r="C13" s="2">
        <f t="shared" si="3"/>
        <v>1.1045361017187261</v>
      </c>
      <c r="D13">
        <f t="shared" si="2"/>
        <v>2.3999999999999986</v>
      </c>
      <c r="E13">
        <f t="shared" si="1"/>
        <v>0.3839999999999234</v>
      </c>
      <c r="F13">
        <f t="shared" si="1"/>
        <v>0.88800000000001034</v>
      </c>
      <c r="G13">
        <f t="shared" si="1"/>
        <v>1.391999999999961</v>
      </c>
      <c r="H13">
        <f t="shared" si="1"/>
        <v>1.8960000000000481</v>
      </c>
      <c r="I13">
        <f t="shared" si="1"/>
        <v>2.9039999999999493</v>
      </c>
      <c r="J13">
        <f t="shared" si="1"/>
        <v>3.6599999999999433</v>
      </c>
      <c r="K13">
        <f t="shared" si="1"/>
        <v>4.9200000000000248</v>
      </c>
    </row>
    <row r="14" spans="1:11" x14ac:dyDescent="0.3">
      <c r="A14" s="1">
        <v>24.9</v>
      </c>
      <c r="B14" s="1">
        <v>1005.6</v>
      </c>
      <c r="C14" s="2">
        <f t="shared" si="3"/>
        <v>1.1000000000000014</v>
      </c>
      <c r="D14">
        <f t="shared" si="2"/>
        <v>2.3100000000000205</v>
      </c>
      <c r="E14">
        <f t="shared" si="1"/>
        <v>0.46199999999995406</v>
      </c>
      <c r="F14">
        <f t="shared" si="1"/>
        <v>0.92400000000003324</v>
      </c>
      <c r="G14">
        <f t="shared" si="1"/>
        <v>1.3859999999999872</v>
      </c>
      <c r="H14">
        <f t="shared" si="1"/>
        <v>1.8480000000000665</v>
      </c>
      <c r="I14">
        <f t="shared" si="1"/>
        <v>2.7719999999999745</v>
      </c>
      <c r="J14">
        <f t="shared" si="1"/>
        <v>3.4649999999999683</v>
      </c>
      <c r="K14">
        <f t="shared" si="1"/>
        <v>4.620000000000041</v>
      </c>
    </row>
    <row r="15" spans="1:11" x14ac:dyDescent="0.3">
      <c r="A15" s="1">
        <v>26</v>
      </c>
      <c r="B15" s="1">
        <v>1005.6</v>
      </c>
      <c r="C15" s="2">
        <f t="shared" si="3"/>
        <v>1.1000000000000014</v>
      </c>
      <c r="D15">
        <f t="shared" si="2"/>
        <v>2.310000000000028</v>
      </c>
      <c r="E15">
        <f t="shared" si="1"/>
        <v>0.46199999999995556</v>
      </c>
      <c r="F15">
        <f t="shared" si="1"/>
        <v>0.92400000000003624</v>
      </c>
      <c r="G15">
        <f t="shared" si="1"/>
        <v>1.3859999999999917</v>
      </c>
      <c r="H15">
        <f t="shared" si="1"/>
        <v>1.8480000000000725</v>
      </c>
      <c r="I15">
        <f t="shared" si="1"/>
        <v>2.7719999999999834</v>
      </c>
      <c r="J15">
        <f t="shared" si="1"/>
        <v>3.4649999999999794</v>
      </c>
      <c r="K15">
        <f t="shared" si="1"/>
        <v>4.6200000000000561</v>
      </c>
    </row>
    <row r="16" spans="1:11" x14ac:dyDescent="0.3">
      <c r="A16" s="1">
        <v>27.1</v>
      </c>
      <c r="B16" s="1">
        <v>1005.6</v>
      </c>
      <c r="C16" s="2">
        <f t="shared" si="3"/>
        <v>1.2041594578792307</v>
      </c>
      <c r="D16">
        <f t="shared" si="2"/>
        <v>2.310000000000028</v>
      </c>
      <c r="E16">
        <f t="shared" si="1"/>
        <v>0.46199999999995556</v>
      </c>
      <c r="F16">
        <f t="shared" si="1"/>
        <v>0.92400000000003624</v>
      </c>
      <c r="G16">
        <f t="shared" si="1"/>
        <v>1.3859999999999917</v>
      </c>
      <c r="H16">
        <f t="shared" si="1"/>
        <v>1.8480000000000725</v>
      </c>
      <c r="I16">
        <f t="shared" si="1"/>
        <v>2.7719999999999834</v>
      </c>
      <c r="J16">
        <f t="shared" si="1"/>
        <v>3.4649999999999794</v>
      </c>
      <c r="K16">
        <f t="shared" si="1"/>
        <v>4.6200000000000561</v>
      </c>
    </row>
    <row r="17" spans="1:11" x14ac:dyDescent="0.3">
      <c r="A17" s="1">
        <v>28.3</v>
      </c>
      <c r="B17" s="1">
        <v>1005.7</v>
      </c>
      <c r="C17" s="2">
        <f t="shared" si="3"/>
        <v>1.1045361017187156</v>
      </c>
      <c r="D17">
        <f t="shared" si="2"/>
        <v>2.3999999999999986</v>
      </c>
      <c r="E17">
        <f t="shared" si="1"/>
        <v>0.3839999999999234</v>
      </c>
      <c r="F17">
        <f t="shared" si="1"/>
        <v>0.88800000000001034</v>
      </c>
      <c r="G17">
        <f t="shared" si="1"/>
        <v>1.391999999999961</v>
      </c>
      <c r="H17">
        <f t="shared" si="1"/>
        <v>1.8960000000000481</v>
      </c>
      <c r="I17">
        <f t="shared" si="1"/>
        <v>2.9039999999999493</v>
      </c>
      <c r="J17">
        <f t="shared" si="1"/>
        <v>3.6599999999999433</v>
      </c>
      <c r="K17">
        <f t="shared" si="1"/>
        <v>4.9200000000000248</v>
      </c>
    </row>
    <row r="18" spans="1:11" x14ac:dyDescent="0.3">
      <c r="A18" s="1">
        <v>29.4</v>
      </c>
      <c r="B18" s="1">
        <v>1005.8</v>
      </c>
      <c r="C18" s="2">
        <f t="shared" si="3"/>
        <v>1.1045361017187294</v>
      </c>
      <c r="D18">
        <f t="shared" si="2"/>
        <v>2.0900000000000958</v>
      </c>
      <c r="E18">
        <f t="shared" si="1"/>
        <v>0.24200000000002955</v>
      </c>
      <c r="F18">
        <f t="shared" si="1"/>
        <v>0.70400000000010865</v>
      </c>
      <c r="G18">
        <f t="shared" si="1"/>
        <v>1.1660000000000628</v>
      </c>
      <c r="H18">
        <f t="shared" si="1"/>
        <v>1.628000000000142</v>
      </c>
      <c r="I18">
        <f t="shared" si="1"/>
        <v>2.5520000000000502</v>
      </c>
      <c r="J18">
        <f t="shared" si="1"/>
        <v>3.2450000000000436</v>
      </c>
      <c r="K18">
        <f t="shared" si="1"/>
        <v>4.4000000000001167</v>
      </c>
    </row>
    <row r="19" spans="1:11" x14ac:dyDescent="0.3">
      <c r="A19" s="1">
        <v>30.5</v>
      </c>
      <c r="B19" s="1">
        <v>1005.9</v>
      </c>
      <c r="C19" s="2">
        <f t="shared" si="3"/>
        <v>1.1180339887499045</v>
      </c>
      <c r="D19">
        <f t="shared" si="2"/>
        <v>1.9800000000000777</v>
      </c>
      <c r="E19">
        <f t="shared" ref="E19:E28" si="4">(E$35-$B19)*($A19-$A18)</f>
        <v>0.13200000000000517</v>
      </c>
      <c r="F19">
        <f t="shared" ref="F19:F28" si="5">(F$35-$B19)*($A19-$A18)</f>
        <v>0.59400000000008579</v>
      </c>
      <c r="G19">
        <f t="shared" ref="G19:G28" si="6">(G$35-$B19)*($A19-$A18)</f>
        <v>1.0560000000000414</v>
      </c>
      <c r="H19">
        <f t="shared" ref="H19:H28" si="7">(H$35-$B19)*($A19-$A18)</f>
        <v>1.5180000000001219</v>
      </c>
      <c r="I19">
        <f t="shared" ref="I19:I28" si="8">(I$35-$B19)*($A19-$A18)</f>
        <v>2.442000000000033</v>
      </c>
      <c r="J19">
        <f t="shared" ref="J19:J28" si="9">(J$35-$B19)*($A19-$A18)</f>
        <v>3.1350000000000291</v>
      </c>
      <c r="K19">
        <f t="shared" ref="K19:K28" si="10">(K$35-$B19)*($A19-$A18)</f>
        <v>4.2900000000001057</v>
      </c>
    </row>
    <row r="20" spans="1:11" x14ac:dyDescent="0.3">
      <c r="A20" s="1">
        <v>31.6</v>
      </c>
      <c r="B20" s="1">
        <v>1006.1</v>
      </c>
      <c r="C20" s="2">
        <f t="shared" si="3"/>
        <v>1.7464249196572887</v>
      </c>
      <c r="D20">
        <f t="shared" si="2"/>
        <v>1.7600000000000273</v>
      </c>
      <c r="E20">
        <f t="shared" si="4"/>
        <v>-8.8000000000045139E-2</v>
      </c>
      <c r="F20">
        <f t="shared" si="5"/>
        <v>0.37400000000003553</v>
      </c>
      <c r="G20">
        <f t="shared" si="6"/>
        <v>0.83599999999999108</v>
      </c>
      <c r="H20">
        <f t="shared" si="7"/>
        <v>1.2980000000000718</v>
      </c>
      <c r="I20">
        <f t="shared" si="8"/>
        <v>2.2219999999999827</v>
      </c>
      <c r="J20">
        <f t="shared" si="9"/>
        <v>2.9149999999999787</v>
      </c>
      <c r="K20">
        <f t="shared" si="10"/>
        <v>4.0700000000000554</v>
      </c>
    </row>
    <row r="21" spans="1:11" x14ac:dyDescent="0.3">
      <c r="A21" s="1">
        <v>33.299999999999997</v>
      </c>
      <c r="B21" s="1">
        <v>1006.5</v>
      </c>
      <c r="C21" s="2">
        <f t="shared" si="3"/>
        <v>1.7464249196572956</v>
      </c>
      <c r="D21">
        <f t="shared" si="2"/>
        <v>2.040000000000072</v>
      </c>
      <c r="E21">
        <f t="shared" si="4"/>
        <v>-0.81600000000002892</v>
      </c>
      <c r="F21">
        <f t="shared" si="5"/>
        <v>-0.10199999999990697</v>
      </c>
      <c r="G21">
        <f t="shared" si="6"/>
        <v>0.61200000000002164</v>
      </c>
      <c r="H21">
        <f t="shared" si="7"/>
        <v>1.3260000000001435</v>
      </c>
      <c r="I21">
        <f t="shared" si="8"/>
        <v>2.7540000000000009</v>
      </c>
      <c r="J21">
        <f t="shared" si="9"/>
        <v>3.8249999999999904</v>
      </c>
      <c r="K21">
        <f t="shared" si="10"/>
        <v>5.6100000000001016</v>
      </c>
    </row>
    <row r="22" spans="1:11" x14ac:dyDescent="0.3">
      <c r="A22" s="1">
        <v>35</v>
      </c>
      <c r="B22" s="1">
        <v>1006.9</v>
      </c>
      <c r="C22" s="2">
        <f t="shared" si="3"/>
        <v>1.170469991071956</v>
      </c>
      <c r="D22">
        <f t="shared" si="2"/>
        <v>1.3600000000001182</v>
      </c>
      <c r="E22">
        <f t="shared" si="4"/>
        <v>-1.4959999999999947</v>
      </c>
      <c r="F22">
        <f t="shared" si="5"/>
        <v>-0.78199999999986991</v>
      </c>
      <c r="G22">
        <f t="shared" si="6"/>
        <v>-6.7999999999938263E-2</v>
      </c>
      <c r="H22">
        <f t="shared" si="7"/>
        <v>0.64600000000018665</v>
      </c>
      <c r="I22">
        <f t="shared" si="8"/>
        <v>2.07400000000005</v>
      </c>
      <c r="J22">
        <f t="shared" si="9"/>
        <v>3.145000000000044</v>
      </c>
      <c r="K22">
        <f t="shared" si="10"/>
        <v>4.9300000000001631</v>
      </c>
    </row>
    <row r="23" spans="1:11" x14ac:dyDescent="0.3">
      <c r="A23" s="1">
        <v>36.1</v>
      </c>
      <c r="B23" s="1">
        <v>1007.3</v>
      </c>
      <c r="C23" s="2">
        <f t="shared" si="3"/>
        <v>0.63245553203369165</v>
      </c>
      <c r="D23">
        <f t="shared" si="2"/>
        <v>0.44000000000010059</v>
      </c>
      <c r="E23">
        <f t="shared" si="4"/>
        <v>-1.4079999999999717</v>
      </c>
      <c r="F23">
        <f t="shared" si="5"/>
        <v>-0.94599999999989115</v>
      </c>
      <c r="G23">
        <f t="shared" si="6"/>
        <v>-0.48399999999993559</v>
      </c>
      <c r="H23">
        <f t="shared" si="7"/>
        <v>-2.1999999999854965E-2</v>
      </c>
      <c r="I23">
        <f t="shared" si="8"/>
        <v>0.9020000000000562</v>
      </c>
      <c r="J23">
        <f t="shared" si="9"/>
        <v>1.5950000000000522</v>
      </c>
      <c r="K23">
        <f t="shared" si="10"/>
        <v>2.7500000000001288</v>
      </c>
    </row>
    <row r="24" spans="1:11" x14ac:dyDescent="0.3">
      <c r="A24" s="1">
        <v>36.700000000000003</v>
      </c>
      <c r="B24" s="1">
        <v>1007.5</v>
      </c>
      <c r="C24" s="2">
        <f t="shared" si="3"/>
        <v>0.63245553203368488</v>
      </c>
      <c r="D24">
        <f t="shared" si="2"/>
        <v>0.12000000000002757</v>
      </c>
      <c r="E24">
        <f t="shared" si="4"/>
        <v>-0.888000000000013</v>
      </c>
      <c r="F24">
        <f t="shared" si="5"/>
        <v>-0.63599999999996881</v>
      </c>
      <c r="G24">
        <f t="shared" si="6"/>
        <v>-0.38399999999999274</v>
      </c>
      <c r="H24">
        <f t="shared" si="7"/>
        <v>-0.13199999999994846</v>
      </c>
      <c r="I24">
        <f t="shared" si="8"/>
        <v>0.37200000000000361</v>
      </c>
      <c r="J24">
        <f t="shared" si="9"/>
        <v>0.75000000000000178</v>
      </c>
      <c r="K24">
        <f t="shared" si="10"/>
        <v>1.3800000000000443</v>
      </c>
    </row>
    <row r="25" spans="1:11" x14ac:dyDescent="0.3">
      <c r="A25" s="1">
        <v>37.299999999999997</v>
      </c>
      <c r="B25" s="1">
        <v>1007.7</v>
      </c>
      <c r="C25" s="2">
        <f t="shared" si="3"/>
        <v>8.5</v>
      </c>
      <c r="D25">
        <f t="shared" si="2"/>
        <v>0</v>
      </c>
      <c r="E25">
        <f t="shared" si="4"/>
        <v>-1.0080000000000287</v>
      </c>
      <c r="F25">
        <f t="shared" si="5"/>
        <v>-0.75599999999998735</v>
      </c>
      <c r="G25">
        <f t="shared" si="6"/>
        <v>-0.50400000000001433</v>
      </c>
      <c r="H25">
        <f t="shared" si="7"/>
        <v>-0.25199999999997308</v>
      </c>
      <c r="I25">
        <f t="shared" si="8"/>
        <v>0.25199999999997308</v>
      </c>
      <c r="J25">
        <f t="shared" si="9"/>
        <v>0.6299999999999667</v>
      </c>
      <c r="K25">
        <f t="shared" si="10"/>
        <v>1.2600000000000018</v>
      </c>
    </row>
    <row r="26" spans="1:11" x14ac:dyDescent="0.3">
      <c r="A26" s="1">
        <v>45.8</v>
      </c>
      <c r="B26" s="1">
        <v>1007.7</v>
      </c>
      <c r="C26" s="2">
        <f>SQRT((A27-A26)^2+(B27-B26)^2)</f>
        <v>1.4142135623730951</v>
      </c>
      <c r="D26">
        <f t="shared" si="2"/>
        <v>0</v>
      </c>
      <c r="E26">
        <f t="shared" si="4"/>
        <v>-14.280000000000541</v>
      </c>
      <c r="F26">
        <f t="shared" si="5"/>
        <v>-10.709999999999923</v>
      </c>
      <c r="G26">
        <f t="shared" si="6"/>
        <v>-7.1400000000002706</v>
      </c>
      <c r="H26">
        <f t="shared" si="7"/>
        <v>-3.5699999999996521</v>
      </c>
      <c r="I26">
        <f t="shared" si="8"/>
        <v>3.5699999999996521</v>
      </c>
      <c r="J26">
        <f t="shared" si="9"/>
        <v>8.9249999999996135</v>
      </c>
      <c r="K26">
        <f t="shared" si="10"/>
        <v>17.850000000000193</v>
      </c>
    </row>
    <row r="27" spans="1:11" x14ac:dyDescent="0.3">
      <c r="A27" s="1">
        <v>46.8</v>
      </c>
      <c r="B27" s="1">
        <v>1008.7</v>
      </c>
      <c r="C27" s="2">
        <f>SQRT((A28-A27)^2+(B28-B27)^2)</f>
        <v>5</v>
      </c>
      <c r="D27">
        <f t="shared" si="2"/>
        <v>-1</v>
      </c>
      <c r="E27">
        <f t="shared" si="4"/>
        <v>-2.6800000000000637</v>
      </c>
      <c r="F27">
        <f t="shared" si="5"/>
        <v>-2.2599999999999909</v>
      </c>
      <c r="G27">
        <f t="shared" si="6"/>
        <v>-1.8400000000000318</v>
      </c>
      <c r="H27">
        <f t="shared" si="7"/>
        <v>-1.4199999999999591</v>
      </c>
      <c r="I27">
        <f t="shared" si="8"/>
        <v>-0.58000000000004093</v>
      </c>
      <c r="J27">
        <f t="shared" si="9"/>
        <v>4.9999999999954525E-2</v>
      </c>
      <c r="K27">
        <f t="shared" si="10"/>
        <v>1.1000000000000227</v>
      </c>
    </row>
    <row r="28" spans="1:11" x14ac:dyDescent="0.3">
      <c r="A28" s="1">
        <v>51.8</v>
      </c>
      <c r="B28" s="1">
        <v>1008.7</v>
      </c>
      <c r="D28">
        <f t="shared" si="2"/>
        <v>-5</v>
      </c>
      <c r="E28">
        <f t="shared" si="4"/>
        <v>-13.400000000000318</v>
      </c>
      <c r="F28">
        <f t="shared" si="5"/>
        <v>-11.299999999999955</v>
      </c>
      <c r="G28">
        <f t="shared" si="6"/>
        <v>-9.2000000000001592</v>
      </c>
      <c r="H28">
        <f t="shared" si="7"/>
        <v>-7.0999999999997954</v>
      </c>
      <c r="I28">
        <f t="shared" si="8"/>
        <v>-2.9000000000002046</v>
      </c>
      <c r="J28">
        <f t="shared" si="9"/>
        <v>0.24999999999977263</v>
      </c>
      <c r="K28">
        <f t="shared" si="10"/>
        <v>5.5000000000001137</v>
      </c>
    </row>
    <row r="32" spans="1:11" ht="15" thickBot="1" x14ac:dyDescent="0.35"/>
    <row r="33" spans="1:12" x14ac:dyDescent="0.3">
      <c r="A33" s="9" t="s">
        <v>17</v>
      </c>
      <c r="C33" s="1"/>
      <c r="D33" s="15" t="s">
        <v>36</v>
      </c>
      <c r="E33" s="16">
        <v>0.2</v>
      </c>
      <c r="F33" s="16">
        <v>0.4</v>
      </c>
      <c r="G33" s="16">
        <v>0.6</v>
      </c>
      <c r="H33" s="16">
        <v>0.8</v>
      </c>
      <c r="I33" s="16">
        <v>1.2</v>
      </c>
      <c r="J33" s="16">
        <v>1.5</v>
      </c>
      <c r="K33" s="16">
        <v>2</v>
      </c>
    </row>
    <row r="34" spans="1:12" x14ac:dyDescent="0.3">
      <c r="A34" s="10" t="s">
        <v>12</v>
      </c>
      <c r="C34" s="5" t="s">
        <v>15</v>
      </c>
      <c r="D34" s="7">
        <f t="array" ref="D34">SUM(IF($B2:$B29&lt;D$35,$C2:$C29))</f>
        <v>22.486537557007313</v>
      </c>
      <c r="E34" s="7">
        <f t="array" ref="E34">SUM(IF($B2:$B29&lt;E$35,$C2:$C29))</f>
        <v>10.14449731138326</v>
      </c>
      <c r="F34" s="7">
        <f t="array" ref="F34">SUM(IF($B2:$B29&lt;F$35,$C2:$C29))</f>
        <v>13.00895621979045</v>
      </c>
      <c r="G34" s="7">
        <f t="array" ref="G34">SUM(IF($B2:$B29&lt;G$35,$C2:$C29))</f>
        <v>16.501806059105039</v>
      </c>
      <c r="H34" s="7">
        <f t="array" ref="H34">SUM(IF($B2:$B29&lt;H$35,$C2:$C29))</f>
        <v>19.418700969834291</v>
      </c>
      <c r="I34" s="7">
        <f t="array" ref="I34">SUM(IF($B2:$B29&lt;I$35,$C2:$C29))</f>
        <v>41.439267600093871</v>
      </c>
      <c r="J34" s="7">
        <f t="array" ref="J34">SUM(IF($B2:$B29&lt;J$35,$C2:$C29))</f>
        <v>52.853481162466963</v>
      </c>
      <c r="K34" s="7">
        <f t="array" ref="K34">SUM(IF($B2:$B29&lt;K$35,$C2:$C29))</f>
        <v>52.853481162466963</v>
      </c>
    </row>
    <row r="35" spans="1:12" x14ac:dyDescent="0.3">
      <c r="A35" s="13" t="s">
        <v>13</v>
      </c>
      <c r="C35" s="6" t="s">
        <v>3</v>
      </c>
      <c r="D35">
        <v>1007.7</v>
      </c>
      <c r="E35">
        <f>E36+E37</f>
        <v>1006.02</v>
      </c>
      <c r="F35">
        <f t="shared" ref="F35:K35" si="11">F36+F37</f>
        <v>1006.44</v>
      </c>
      <c r="G35">
        <f t="shared" si="11"/>
        <v>1006.86</v>
      </c>
      <c r="H35">
        <f t="shared" si="11"/>
        <v>1007.2800000000001</v>
      </c>
      <c r="I35">
        <f t="shared" si="11"/>
        <v>1008.12</v>
      </c>
      <c r="J35">
        <f t="shared" si="11"/>
        <v>1008.75</v>
      </c>
      <c r="K35">
        <f t="shared" si="11"/>
        <v>1009.8000000000001</v>
      </c>
      <c r="L35" t="s">
        <v>45</v>
      </c>
    </row>
    <row r="36" spans="1:12" ht="15" thickBot="1" x14ac:dyDescent="0.35">
      <c r="A36" s="14" t="s">
        <v>46</v>
      </c>
      <c r="C36" s="6" t="s">
        <v>4</v>
      </c>
      <c r="D36">
        <f>MIN($B2:$B28)</f>
        <v>1005.6</v>
      </c>
      <c r="E36">
        <f t="shared" ref="E36:K36" si="12">MIN($B2:$B28)</f>
        <v>1005.6</v>
      </c>
      <c r="F36">
        <f t="shared" si="12"/>
        <v>1005.6</v>
      </c>
      <c r="G36">
        <f t="shared" si="12"/>
        <v>1005.6</v>
      </c>
      <c r="H36">
        <f t="shared" si="12"/>
        <v>1005.6</v>
      </c>
      <c r="I36">
        <f t="shared" si="12"/>
        <v>1005.6</v>
      </c>
      <c r="J36">
        <f t="shared" si="12"/>
        <v>1005.6</v>
      </c>
      <c r="K36">
        <f t="shared" si="12"/>
        <v>1005.6</v>
      </c>
    </row>
    <row r="37" spans="1:12" x14ac:dyDescent="0.3">
      <c r="C37" s="5" t="s">
        <v>5</v>
      </c>
      <c r="D37" s="11">
        <f>D35-D36</f>
        <v>2.1000000000000227</v>
      </c>
      <c r="E37" s="11">
        <f>$D$37*E33</f>
        <v>0.42000000000000459</v>
      </c>
      <c r="F37" s="11">
        <f t="shared" ref="F37:K37" si="13">$D$37*F33</f>
        <v>0.84000000000000918</v>
      </c>
      <c r="G37" s="11">
        <f t="shared" si="13"/>
        <v>1.2600000000000136</v>
      </c>
      <c r="H37" s="11">
        <f t="shared" si="13"/>
        <v>1.6800000000000184</v>
      </c>
      <c r="I37" s="11">
        <f t="shared" si="13"/>
        <v>2.5200000000000271</v>
      </c>
      <c r="J37" s="11">
        <f t="shared" si="13"/>
        <v>3.1500000000000341</v>
      </c>
      <c r="K37" s="11">
        <f t="shared" si="13"/>
        <v>4.2000000000000455</v>
      </c>
    </row>
    <row r="38" spans="1:12" x14ac:dyDescent="0.3">
      <c r="C38" s="5" t="s">
        <v>6</v>
      </c>
      <c r="D38" s="7">
        <f t="array" ref="D38">SUM(IF($B2:$B29&lt;D$35,D2:D29))</f>
        <v>31.570000000001031</v>
      </c>
      <c r="E38" s="7">
        <f t="array" ref="E38">SUM(IF($B2:$B29&lt;E$35,E2:E29))</f>
        <v>2.9019999999997825</v>
      </c>
      <c r="F38" s="7">
        <f t="array" ref="F38">SUM(IF($B2:$B29&lt;F$35,F2:F29))</f>
        <v>8.0960000000006076</v>
      </c>
      <c r="G38" s="7">
        <f t="array" ref="G38">SUM(IF($B2:$B29&lt;G$35,G2:G29))</f>
        <v>14.738000000000126</v>
      </c>
      <c r="H38" s="7">
        <f t="array" ref="H38">SUM(IF($B2:$B29&lt;H$35,H2:H29))</f>
        <v>22.648000000001613</v>
      </c>
      <c r="I38" s="7">
        <f t="array" ref="I38">SUM(IF($B2:$B29&lt;I$35,I2:I29))</f>
        <v>48.579999999999387</v>
      </c>
      <c r="J38" s="7">
        <f t="array" ref="J38">SUM(IF($B2:$B29&lt;J$35,J2:J29))</f>
        <v>74.644999999998703</v>
      </c>
      <c r="K38" s="7">
        <f t="array" ref="K38">SUM(IF($B2:$B29&lt;K$35,K2:K29))</f>
        <v>128.72000000000222</v>
      </c>
      <c r="L38" t="s">
        <v>7</v>
      </c>
    </row>
    <row r="39" spans="1:12" x14ac:dyDescent="0.3">
      <c r="C39" s="5" t="s">
        <v>8</v>
      </c>
      <c r="D39" s="12">
        <f t="shared" ref="D39:K39" si="14">(1/D$40)*D38*D41^0.5*D42^(2/3)</f>
        <v>50.577364771244866</v>
      </c>
      <c r="E39" s="12">
        <f t="shared" si="14"/>
        <v>1.6098631004513899</v>
      </c>
      <c r="F39" s="12">
        <f t="shared" si="14"/>
        <v>7.5405464210810393</v>
      </c>
      <c r="G39" s="12">
        <f t="shared" si="14"/>
        <v>17.464529416016621</v>
      </c>
      <c r="H39" s="12">
        <f t="shared" si="14"/>
        <v>32.063918653410724</v>
      </c>
      <c r="I39" s="12">
        <f t="shared" si="14"/>
        <v>69.013611841282952</v>
      </c>
      <c r="J39" s="12">
        <f t="shared" si="14"/>
        <v>120.06020835007189</v>
      </c>
      <c r="K39" s="12">
        <f t="shared" si="14"/>
        <v>297.71995216961972</v>
      </c>
      <c r="L39" t="s">
        <v>11</v>
      </c>
    </row>
    <row r="40" spans="1:12" x14ac:dyDescent="0.3">
      <c r="C40" s="5" t="s">
        <v>9</v>
      </c>
      <c r="D40" s="8">
        <v>3.5000000000000003E-2</v>
      </c>
      <c r="E40" s="8">
        <v>3.5000000000000003E-2</v>
      </c>
      <c r="F40" s="8">
        <v>3.5000000000000003E-2</v>
      </c>
      <c r="G40" s="8">
        <v>3.5000000000000003E-2</v>
      </c>
      <c r="H40" s="8">
        <v>3.5000000000000003E-2</v>
      </c>
      <c r="I40" s="8">
        <v>3.5000000000000003E-2</v>
      </c>
      <c r="J40" s="8">
        <v>3.5000000000000003E-2</v>
      </c>
      <c r="K40" s="8">
        <v>3.5000000000000003E-2</v>
      </c>
    </row>
    <row r="41" spans="1:12" x14ac:dyDescent="0.3">
      <c r="C41" s="5" t="s">
        <v>10</v>
      </c>
      <c r="D41" s="8">
        <v>2E-3</v>
      </c>
      <c r="E41" s="8">
        <v>2E-3</v>
      </c>
      <c r="F41" s="8">
        <v>2E-3</v>
      </c>
      <c r="G41" s="8">
        <v>2E-3</v>
      </c>
      <c r="H41" s="8">
        <v>2E-3</v>
      </c>
      <c r="I41" s="8">
        <v>2E-3</v>
      </c>
      <c r="J41" s="8">
        <v>2E-3</v>
      </c>
      <c r="K41" s="8">
        <v>2E-3</v>
      </c>
    </row>
    <row r="42" spans="1:12" x14ac:dyDescent="0.3">
      <c r="C42" s="5" t="s">
        <v>2</v>
      </c>
      <c r="D42" s="7">
        <f>D38/D34</f>
        <v>1.4039511383184515</v>
      </c>
      <c r="E42" s="7">
        <f t="shared" ref="E42:J42" si="15">E38/E34</f>
        <v>0.28606641718396575</v>
      </c>
      <c r="F42" s="7">
        <f t="shared" si="15"/>
        <v>0.62234047553209604</v>
      </c>
      <c r="G42" s="7">
        <f t="shared" si="15"/>
        <v>0.89311436258628696</v>
      </c>
      <c r="H42" s="7">
        <f t="shared" si="15"/>
        <v>1.1662984066330611</v>
      </c>
      <c r="I42" s="7">
        <f t="shared" si="15"/>
        <v>1.172318016544514</v>
      </c>
      <c r="J42" s="7">
        <f t="shared" si="15"/>
        <v>1.4123005402529025</v>
      </c>
      <c r="K42" s="7">
        <f>K38/K34</f>
        <v>2.4354119571486357</v>
      </c>
      <c r="L42" t="s">
        <v>16</v>
      </c>
    </row>
  </sheetData>
  <autoFilter ref="A1:B1">
    <sortState ref="A2:B28">
      <sortCondition ref="A1"/>
    </sortState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66FF66"/>
  </sheetPr>
  <dimension ref="A1:S18"/>
  <sheetViews>
    <sheetView zoomScale="80" zoomScaleNormal="80" workbookViewId="0">
      <selection activeCell="A4" sqref="A4"/>
    </sheetView>
  </sheetViews>
  <sheetFormatPr defaultRowHeight="14.4" x14ac:dyDescent="0.3"/>
  <cols>
    <col min="1" max="1" width="8.6640625" customWidth="1"/>
    <col min="2" max="2" width="13" bestFit="1" customWidth="1"/>
    <col min="3" max="3" width="8.33203125" customWidth="1"/>
    <col min="4" max="4" width="6.44140625" customWidth="1"/>
  </cols>
  <sheetData>
    <row r="1" spans="1:19" ht="15.6" x14ac:dyDescent="0.3">
      <c r="C1" s="75" t="s">
        <v>49</v>
      </c>
      <c r="D1" s="77"/>
      <c r="E1" s="75" t="s">
        <v>50</v>
      </c>
      <c r="F1" s="77"/>
      <c r="G1" s="75" t="s">
        <v>51</v>
      </c>
      <c r="H1" s="77"/>
      <c r="I1" s="75" t="s">
        <v>52</v>
      </c>
      <c r="J1" s="77"/>
      <c r="K1" s="75" t="s">
        <v>53</v>
      </c>
      <c r="L1" s="77"/>
      <c r="M1" s="75" t="s">
        <v>54</v>
      </c>
      <c r="N1" s="77"/>
      <c r="O1" s="75" t="s">
        <v>55</v>
      </c>
      <c r="P1" s="76"/>
      <c r="Q1" s="77" t="s">
        <v>56</v>
      </c>
      <c r="R1" s="77"/>
      <c r="S1" s="17"/>
    </row>
    <row r="2" spans="1:19" s="20" customFormat="1" x14ac:dyDescent="0.3">
      <c r="A2" s="20" t="s">
        <v>63</v>
      </c>
      <c r="B2" s="18" t="s">
        <v>47</v>
      </c>
      <c r="C2" s="25" t="s">
        <v>34</v>
      </c>
      <c r="D2" s="26" t="s">
        <v>35</v>
      </c>
      <c r="E2" s="25" t="s">
        <v>34</v>
      </c>
      <c r="F2" s="26" t="s">
        <v>35</v>
      </c>
      <c r="G2" s="25" t="s">
        <v>34</v>
      </c>
      <c r="H2" s="26" t="s">
        <v>35</v>
      </c>
      <c r="I2" s="25" t="s">
        <v>34</v>
      </c>
      <c r="J2" s="26" t="s">
        <v>35</v>
      </c>
      <c r="K2" s="25" t="s">
        <v>34</v>
      </c>
      <c r="L2" s="26" t="s">
        <v>35</v>
      </c>
      <c r="M2" s="25" t="s">
        <v>34</v>
      </c>
      <c r="N2" s="26" t="s">
        <v>35</v>
      </c>
      <c r="O2" s="25" t="s">
        <v>34</v>
      </c>
      <c r="P2" s="27" t="s">
        <v>35</v>
      </c>
      <c r="Q2" s="26" t="s">
        <v>34</v>
      </c>
      <c r="R2" s="26" t="s">
        <v>35</v>
      </c>
      <c r="S2" s="19"/>
    </row>
    <row r="3" spans="1:19" x14ac:dyDescent="0.3">
      <c r="A3" t="s">
        <v>62</v>
      </c>
      <c r="B3" s="39" t="s">
        <v>26</v>
      </c>
      <c r="C3" s="48">
        <v>64.465372399052484</v>
      </c>
      <c r="D3" s="49">
        <v>2.1000000000000227</v>
      </c>
      <c r="E3" s="48">
        <v>1.619321970658554</v>
      </c>
      <c r="F3" s="49">
        <v>0.42000000000000459</v>
      </c>
      <c r="G3" s="36">
        <v>8.6532304119673444</v>
      </c>
      <c r="H3" s="43">
        <v>0.84000000000000918</v>
      </c>
      <c r="I3" s="36">
        <v>21.470347594577277</v>
      </c>
      <c r="J3" s="43">
        <v>1.2600000000000136</v>
      </c>
      <c r="K3" s="36">
        <v>39.838666825236125</v>
      </c>
      <c r="L3" s="43">
        <v>1.6800000000000184</v>
      </c>
      <c r="M3" s="37">
        <v>96.204598218220681</v>
      </c>
      <c r="N3" s="38">
        <v>2.5200000000000271</v>
      </c>
      <c r="O3" s="35">
        <v>116.55413062582429</v>
      </c>
      <c r="P3" s="44">
        <v>3.1500000000000341</v>
      </c>
      <c r="Q3" s="35">
        <v>308.37287651880524</v>
      </c>
      <c r="R3" s="44">
        <v>4.2000000000000455</v>
      </c>
    </row>
    <row r="4" spans="1:19" x14ac:dyDescent="0.3">
      <c r="A4" s="3">
        <v>178</v>
      </c>
      <c r="B4" s="40" t="s">
        <v>27</v>
      </c>
      <c r="C4" s="37">
        <v>67.22377112831316</v>
      </c>
      <c r="D4" s="42">
        <v>2.1000000000000227</v>
      </c>
      <c r="E4" s="35">
        <v>2.1463330198792825</v>
      </c>
      <c r="F4" s="41">
        <v>0.42000000000000459</v>
      </c>
      <c r="G4" s="35">
        <v>10.045428744047509</v>
      </c>
      <c r="H4" s="41">
        <v>0.84000000000000918</v>
      </c>
      <c r="I4" s="35">
        <v>23.431857388585822</v>
      </c>
      <c r="J4" s="41">
        <v>1.2600000000000136</v>
      </c>
      <c r="K4" s="35">
        <v>42.128833411497197</v>
      </c>
      <c r="L4" s="41">
        <v>1.6800000000000184</v>
      </c>
      <c r="M4" s="35">
        <v>98.856255397171637</v>
      </c>
      <c r="N4" s="41">
        <v>2.5200000000000271</v>
      </c>
      <c r="O4" s="35">
        <v>163.53480372990541</v>
      </c>
      <c r="P4" s="41">
        <v>3.1500000000000341</v>
      </c>
      <c r="Q4" s="35">
        <v>309.14669308659279</v>
      </c>
      <c r="R4" s="35">
        <v>4.2000000000000455</v>
      </c>
      <c r="S4" s="17"/>
    </row>
    <row r="5" spans="1:19" x14ac:dyDescent="0.3">
      <c r="B5" s="51" t="s">
        <v>28</v>
      </c>
      <c r="C5" s="45">
        <v>132.97099215239137</v>
      </c>
      <c r="D5" s="46">
        <v>3.2000000000000455</v>
      </c>
      <c r="E5" s="45">
        <v>3.6629376763459098</v>
      </c>
      <c r="F5" s="46">
        <v>0.64000000000000912</v>
      </c>
      <c r="G5" s="45">
        <v>18.783696658774115</v>
      </c>
      <c r="H5" s="46">
        <v>1.2800000000000182</v>
      </c>
      <c r="I5" s="35">
        <v>44.888834933644013</v>
      </c>
      <c r="J5" s="41">
        <v>1.9200000000000272</v>
      </c>
      <c r="K5" s="35">
        <v>83.362932058641761</v>
      </c>
      <c r="L5" s="41">
        <v>2.5600000000000365</v>
      </c>
      <c r="M5" s="35">
        <v>196.64273315463632</v>
      </c>
      <c r="N5" s="41">
        <v>3.8400000000000545</v>
      </c>
      <c r="O5" s="35">
        <v>302.80797918606459</v>
      </c>
      <c r="P5" s="41">
        <v>4.8000000000000682</v>
      </c>
      <c r="Q5" s="35">
        <v>644.7581393700151</v>
      </c>
      <c r="R5" s="35">
        <v>6.4000000000000909</v>
      </c>
      <c r="S5" s="17"/>
    </row>
    <row r="6" spans="1:19" x14ac:dyDescent="0.3">
      <c r="B6" s="51" t="s">
        <v>29</v>
      </c>
      <c r="C6" s="35">
        <v>68.209388392215502</v>
      </c>
      <c r="D6" s="41">
        <v>2.0999999999999091</v>
      </c>
      <c r="E6" s="35">
        <v>2.1463330198802288</v>
      </c>
      <c r="F6" s="41">
        <v>0.41999999999998183</v>
      </c>
      <c r="G6" s="35">
        <v>10.045428744046067</v>
      </c>
      <c r="H6" s="41">
        <v>0.83999999999996366</v>
      </c>
      <c r="I6" s="35">
        <v>23.446176649245576</v>
      </c>
      <c r="J6" s="41">
        <v>1.2599999999999454</v>
      </c>
      <c r="K6" s="35">
        <v>43.020567615482378</v>
      </c>
      <c r="L6" s="41">
        <v>1.6799999999999273</v>
      </c>
      <c r="M6" s="35">
        <v>100.19409800414395</v>
      </c>
      <c r="N6" s="41">
        <v>2.5199999999998908</v>
      </c>
      <c r="O6" s="35">
        <v>141.34719203753286</v>
      </c>
      <c r="P6" s="41">
        <v>3.1499999999998636</v>
      </c>
      <c r="Q6" s="35">
        <v>308.50194385631204</v>
      </c>
      <c r="R6" s="35">
        <v>4.1999999999998181</v>
      </c>
      <c r="S6" s="17"/>
    </row>
    <row r="7" spans="1:19" x14ac:dyDescent="0.3">
      <c r="A7">
        <v>147</v>
      </c>
      <c r="B7" s="40" t="s">
        <v>30</v>
      </c>
      <c r="C7" s="36">
        <v>83.957556895031715</v>
      </c>
      <c r="D7" s="50">
        <v>2.1000000000000227</v>
      </c>
      <c r="E7" s="53">
        <v>2.6804888306058152</v>
      </c>
      <c r="F7" s="54">
        <v>0.42000000000000459</v>
      </c>
      <c r="G7" s="37">
        <v>12.607281899698036</v>
      </c>
      <c r="H7" s="42">
        <v>0.84000000000000918</v>
      </c>
      <c r="I7" s="35">
        <v>29.312810398644487</v>
      </c>
      <c r="J7" s="41">
        <v>1.2600000000000136</v>
      </c>
      <c r="K7" s="35">
        <v>52.634389605511082</v>
      </c>
      <c r="L7" s="41">
        <v>1.6800000000000184</v>
      </c>
      <c r="M7" s="35">
        <v>124.79150716000831</v>
      </c>
      <c r="N7" s="41">
        <v>2.5200000000000271</v>
      </c>
      <c r="O7" s="35">
        <v>180.6707091748392</v>
      </c>
      <c r="P7" s="41">
        <v>3.1500000000000341</v>
      </c>
      <c r="Q7" s="35">
        <v>382.2741501578551</v>
      </c>
      <c r="R7" s="35">
        <v>4.2000000000000455</v>
      </c>
      <c r="S7" s="17"/>
    </row>
    <row r="8" spans="1:19" x14ac:dyDescent="0.3">
      <c r="A8">
        <v>170</v>
      </c>
      <c r="B8" s="40" t="s">
        <v>31</v>
      </c>
      <c r="C8" s="37">
        <v>97.336291484923805</v>
      </c>
      <c r="D8" s="42">
        <v>3.2000000000000455</v>
      </c>
      <c r="E8" s="35">
        <v>2.4873005282444307</v>
      </c>
      <c r="F8" s="41">
        <v>0.64000000000000912</v>
      </c>
      <c r="G8" s="36">
        <v>13.665961518633052</v>
      </c>
      <c r="H8" s="50">
        <v>1.2800000000000182</v>
      </c>
      <c r="I8" s="35">
        <v>32.870389601103902</v>
      </c>
      <c r="J8" s="41">
        <v>1.9200000000000272</v>
      </c>
      <c r="K8" s="35">
        <v>60.713565101913936</v>
      </c>
      <c r="L8" s="41">
        <v>2.5600000000000365</v>
      </c>
      <c r="M8" s="35">
        <v>135.21653678809469</v>
      </c>
      <c r="N8" s="41">
        <v>3.8400000000000545</v>
      </c>
      <c r="O8" s="35">
        <v>257.88951082784962</v>
      </c>
      <c r="P8" s="41">
        <v>4.8000000000000682</v>
      </c>
      <c r="Q8" s="35">
        <v>621.13486541313478</v>
      </c>
      <c r="R8" s="35">
        <v>6.4000000000000909</v>
      </c>
      <c r="S8" s="17"/>
    </row>
    <row r="9" spans="1:19" x14ac:dyDescent="0.3">
      <c r="B9" s="40" t="s">
        <v>32</v>
      </c>
      <c r="C9" s="21">
        <v>163.5459914464123</v>
      </c>
      <c r="D9" s="22">
        <v>3.1000000000000227</v>
      </c>
      <c r="E9" s="21">
        <v>5.5088030634614196</v>
      </c>
      <c r="F9" s="22">
        <v>0.62000000000000455</v>
      </c>
      <c r="G9" s="21">
        <v>25.133087638246803</v>
      </c>
      <c r="H9" s="22">
        <v>1.2400000000000091</v>
      </c>
      <c r="I9" s="21">
        <v>57.634533710612189</v>
      </c>
      <c r="J9" s="22">
        <v>1.8600000000000136</v>
      </c>
      <c r="K9" s="21">
        <v>103.54955407028748</v>
      </c>
      <c r="L9" s="22">
        <v>2.4800000000000182</v>
      </c>
      <c r="M9" s="21">
        <v>241.71906336599415</v>
      </c>
      <c r="N9" s="22">
        <v>3.7200000000000273</v>
      </c>
      <c r="O9" s="21">
        <v>370.43419659758899</v>
      </c>
      <c r="P9" s="22">
        <v>4.6500000000000341</v>
      </c>
      <c r="Q9" s="21">
        <v>763.41797807935109</v>
      </c>
      <c r="R9" s="21">
        <v>6.2000000000000455</v>
      </c>
      <c r="S9" s="17"/>
    </row>
    <row r="10" spans="1:19" x14ac:dyDescent="0.3">
      <c r="B10" s="40" t="s">
        <v>33</v>
      </c>
      <c r="C10" s="21">
        <v>50.577364771244866</v>
      </c>
      <c r="D10" s="22">
        <v>2.1000000000000227</v>
      </c>
      <c r="E10" s="21">
        <v>1.6098631004513899</v>
      </c>
      <c r="F10" s="22">
        <v>0.42000000000000459</v>
      </c>
      <c r="G10" s="21">
        <v>7.5405464210810393</v>
      </c>
      <c r="H10" s="22">
        <v>0.84000000000000918</v>
      </c>
      <c r="I10" s="21">
        <v>17.464529416016621</v>
      </c>
      <c r="J10" s="22">
        <v>1.2600000000000136</v>
      </c>
      <c r="K10" s="21">
        <v>32.063918653410724</v>
      </c>
      <c r="L10" s="22">
        <v>1.6800000000000184</v>
      </c>
      <c r="M10" s="21">
        <v>69.013611841282952</v>
      </c>
      <c r="N10" s="22">
        <v>2.5200000000000271</v>
      </c>
      <c r="O10" s="21">
        <v>120.06020835007189</v>
      </c>
      <c r="P10" s="22">
        <v>3.1500000000000341</v>
      </c>
      <c r="Q10" s="21">
        <v>297.71995216961972</v>
      </c>
      <c r="R10" s="21">
        <v>4.2000000000000455</v>
      </c>
      <c r="S10" s="17"/>
    </row>
    <row r="12" spans="1:19" x14ac:dyDescent="0.3">
      <c r="A12" s="3" t="s">
        <v>60</v>
      </c>
    </row>
    <row r="13" spans="1:19" x14ac:dyDescent="0.3">
      <c r="A13" s="23" t="s">
        <v>48</v>
      </c>
      <c r="B13" s="23"/>
    </row>
    <row r="14" spans="1:19" x14ac:dyDescent="0.3">
      <c r="A14" s="29" t="s">
        <v>58</v>
      </c>
      <c r="B14" s="29"/>
    </row>
    <row r="15" spans="1:19" x14ac:dyDescent="0.3">
      <c r="A15" s="24" t="s">
        <v>59</v>
      </c>
      <c r="B15" s="24"/>
      <c r="D15" s="30"/>
    </row>
    <row r="16" spans="1:19" x14ac:dyDescent="0.3">
      <c r="A16" s="28" t="s">
        <v>57</v>
      </c>
      <c r="B16" s="28"/>
      <c r="E16" s="34"/>
    </row>
    <row r="17" spans="1:5" x14ac:dyDescent="0.3">
      <c r="A17" s="47" t="s">
        <v>61</v>
      </c>
      <c r="B17" s="47"/>
      <c r="E17" s="34"/>
    </row>
    <row r="18" spans="1:5" x14ac:dyDescent="0.3">
      <c r="A18" s="52" t="s">
        <v>64</v>
      </c>
      <c r="B18" s="52"/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52"/>
  <sheetViews>
    <sheetView zoomScale="80" zoomScaleNormal="80" workbookViewId="0">
      <selection activeCell="M15" sqref="M15"/>
    </sheetView>
  </sheetViews>
  <sheetFormatPr defaultRowHeight="14.4" x14ac:dyDescent="0.3"/>
  <sheetData>
    <row r="1" spans="1:26" x14ac:dyDescent="0.3">
      <c r="A1" t="s">
        <v>0</v>
      </c>
      <c r="B1" s="64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78" t="s">
        <v>72</v>
      </c>
      <c r="M1" s="79"/>
      <c r="N1" s="79"/>
      <c r="O1" s="79"/>
      <c r="P1" s="79"/>
      <c r="R1" s="61" t="s">
        <v>67</v>
      </c>
      <c r="S1" s="61">
        <v>147</v>
      </c>
      <c r="T1" s="61" t="s">
        <v>67</v>
      </c>
      <c r="U1" s="61">
        <v>147</v>
      </c>
      <c r="V1" s="61" t="s">
        <v>67</v>
      </c>
      <c r="W1" s="61">
        <v>147</v>
      </c>
      <c r="X1" s="58"/>
      <c r="Y1" s="58"/>
    </row>
    <row r="2" spans="1:26" x14ac:dyDescent="0.3">
      <c r="A2">
        <v>0.4</v>
      </c>
      <c r="B2" s="64">
        <v>1011.9</v>
      </c>
      <c r="C2" s="63">
        <f>SQRT((A3-A2)^2+(B3-B2)^2)</f>
        <v>2.0396078054371141</v>
      </c>
      <c r="L2" s="65" t="s">
        <v>65</v>
      </c>
      <c r="M2" s="66" t="s">
        <v>68</v>
      </c>
      <c r="N2" s="66" t="s">
        <v>69</v>
      </c>
      <c r="O2" s="66" t="s">
        <v>70</v>
      </c>
      <c r="P2" s="66" t="s">
        <v>71</v>
      </c>
      <c r="R2" s="59">
        <v>1</v>
      </c>
      <c r="S2" s="59">
        <v>2</v>
      </c>
      <c r="T2" s="59">
        <v>3</v>
      </c>
      <c r="U2" s="59">
        <v>4</v>
      </c>
      <c r="V2" s="59">
        <v>5</v>
      </c>
      <c r="W2" s="59">
        <v>6</v>
      </c>
      <c r="X2" s="59">
        <v>7</v>
      </c>
      <c r="Y2" s="59">
        <v>8</v>
      </c>
    </row>
    <row r="3" spans="1:26" x14ac:dyDescent="0.3">
      <c r="A3">
        <v>0.8</v>
      </c>
      <c r="B3" s="64">
        <v>1009.9</v>
      </c>
      <c r="C3" s="63">
        <f>SQRT((A4-A3)^2+(B4-B3)^2)</f>
        <v>2.0396078054371141</v>
      </c>
      <c r="D3" s="63">
        <f t="array" ref="D3">(R$5-$B3)*($A3-$A2)</f>
        <v>-3.2400000000000091</v>
      </c>
      <c r="E3" s="63">
        <f t="shared" ref="E3:E25" si="0">(S$5-$B3)*($A3-$A2)</f>
        <v>-3.52800000000002</v>
      </c>
      <c r="F3" s="63">
        <f t="shared" ref="F3:F25" si="1">(T$5-$B3)*($A3-$A2)</f>
        <v>-3.4559999999999946</v>
      </c>
      <c r="G3" s="63">
        <f t="shared" ref="G3:G25" si="2">(U$5-$B3)*($A3-$A2)</f>
        <v>-3.3840000000000146</v>
      </c>
      <c r="H3" s="63">
        <f t="shared" ref="H3:H25" si="3">(V$5-$B3)*($A3-$A2)</f>
        <v>-3.3119999999999892</v>
      </c>
      <c r="I3" s="63">
        <f t="shared" ref="I3:I25" si="4">(W$5-$B3)*($A3-$A2)</f>
        <v>-3.1680000000000295</v>
      </c>
      <c r="J3" s="63">
        <f t="shared" ref="J3:J25" si="5">(X$5-$B3)*($A3-$A2)</f>
        <v>-3.0599999999999912</v>
      </c>
      <c r="K3" s="63">
        <f t="shared" ref="K3:K25" si="6">(Y$5-$B3)*($A3-$A2)</f>
        <v>-2.8800000000000185</v>
      </c>
      <c r="L3" s="65">
        <f>$R$5</f>
        <v>1001.8</v>
      </c>
      <c r="M3" s="66">
        <f>$W$5</f>
        <v>1001.9799999999999</v>
      </c>
      <c r="N3" s="66">
        <f>$Y$5</f>
        <v>1002.6999999999999</v>
      </c>
      <c r="O3" s="66">
        <f>$T$5</f>
        <v>1001.26</v>
      </c>
      <c r="P3" s="67">
        <f>$S$5</f>
        <v>1001.0799999999999</v>
      </c>
      <c r="Q3" s="1"/>
      <c r="R3" s="15" t="s">
        <v>36</v>
      </c>
      <c r="S3" s="16">
        <v>0.2</v>
      </c>
      <c r="T3" s="16">
        <v>0.4</v>
      </c>
      <c r="U3" s="16">
        <v>0.6</v>
      </c>
      <c r="V3" s="16">
        <v>0.8</v>
      </c>
      <c r="W3" s="56">
        <v>1.2</v>
      </c>
      <c r="X3" s="56">
        <v>1.5</v>
      </c>
      <c r="Y3" s="56">
        <v>2</v>
      </c>
    </row>
    <row r="4" spans="1:26" x14ac:dyDescent="0.3">
      <c r="A4">
        <v>1.2000000000000002</v>
      </c>
      <c r="B4" s="64">
        <v>1007.9</v>
      </c>
      <c r="C4" s="63">
        <f t="shared" ref="C4:C24" si="7">SQRT((A5-A4)^2+(B5-B4)^2)</f>
        <v>2.0396078054371141</v>
      </c>
      <c r="D4" s="63">
        <f t="shared" ref="D4:D25" si="8">(R$5-$B4)*($A4-$A3)</f>
        <v>-2.4400000000000097</v>
      </c>
      <c r="E4" s="63">
        <f t="shared" si="0"/>
        <v>-2.7280000000000211</v>
      </c>
      <c r="F4" s="63">
        <f t="shared" si="1"/>
        <v>-2.6559999999999953</v>
      </c>
      <c r="G4" s="63">
        <f t="shared" si="2"/>
        <v>-2.5840000000000156</v>
      </c>
      <c r="H4" s="63">
        <f t="shared" si="3"/>
        <v>-2.5119999999999898</v>
      </c>
      <c r="I4" s="63">
        <f t="shared" si="4"/>
        <v>-2.3680000000000301</v>
      </c>
      <c r="J4" s="63">
        <f t="shared" si="5"/>
        <v>-2.2599999999999918</v>
      </c>
      <c r="K4" s="63">
        <f t="shared" si="6"/>
        <v>-2.0800000000000187</v>
      </c>
      <c r="L4" s="65">
        <f t="shared" ref="L4:L52" si="9">$R$5</f>
        <v>1001.8</v>
      </c>
      <c r="M4" s="66">
        <f t="shared" ref="M4:M52" si="10">$W$5</f>
        <v>1001.9799999999999</v>
      </c>
      <c r="N4" s="66">
        <f t="shared" ref="N4:N52" si="11">$Y$5</f>
        <v>1002.6999999999999</v>
      </c>
      <c r="O4" s="66">
        <f t="shared" ref="O4:O52" si="12">$T$5</f>
        <v>1001.26</v>
      </c>
      <c r="P4" s="67">
        <f t="shared" ref="P4:P52" si="13">$S$5</f>
        <v>1001.0799999999999</v>
      </c>
      <c r="Q4" s="5" t="s">
        <v>15</v>
      </c>
      <c r="R4" s="7">
        <f t="array" ref="R4">SUM(IF($B$2:$B$52&lt;R$5,$C2:$C52))</f>
        <v>9.9144927549575961</v>
      </c>
      <c r="S4" s="7">
        <f t="array" ref="S4">SUM(IF($B$2:$B$52&lt;S$5,$C2:$C52))</f>
        <v>3.0297058540778492</v>
      </c>
      <c r="T4" s="7">
        <f t="array" ref="T4">SUM(IF($B$2:$B$52&lt;T$5,$C2:$C52))</f>
        <v>6.0693136595149593</v>
      </c>
      <c r="U4" s="7">
        <f t="array" ref="U4">SUM(IF($B$2:$B$52&lt;U$5,$C2:$C52))</f>
        <v>7.5990195135927854</v>
      </c>
      <c r="V4" s="7">
        <f t="array" ref="V4">SUM(IF($B$2:$B$52&lt;V$5,$C2:$C52))</f>
        <v>8.9922802410365641</v>
      </c>
      <c r="W4" s="7">
        <f t="array" ref="W4">SUM(IF($B$2:$B$52&lt;W$5,$C2:$C52))</f>
        <v>18.042576027001374</v>
      </c>
      <c r="X4" s="7">
        <f t="array" ref="X4">SUM(IF($B$2:$B$52&lt;X$5,$C2:$C52))</f>
        <v>18.042576027001374</v>
      </c>
      <c r="Y4" s="7">
        <f t="array" ref="Y4">SUM(IF($B$2:$B$52&lt;Y$5,$C2:$C52))</f>
        <v>18.042576027001374</v>
      </c>
    </row>
    <row r="5" spans="1:26" x14ac:dyDescent="0.3">
      <c r="A5">
        <v>1.6</v>
      </c>
      <c r="B5" s="64">
        <v>1005.9</v>
      </c>
      <c r="C5" s="63">
        <f t="shared" si="7"/>
        <v>2.0396078054371141</v>
      </c>
      <c r="D5" s="63">
        <f t="shared" si="8"/>
        <v>-1.6400000000000088</v>
      </c>
      <c r="E5" s="63">
        <f t="shared" si="0"/>
        <v>-1.9280000000000195</v>
      </c>
      <c r="F5" s="63">
        <f t="shared" si="1"/>
        <v>-1.8559999999999941</v>
      </c>
      <c r="G5" s="63">
        <f t="shared" si="2"/>
        <v>-1.7840000000000142</v>
      </c>
      <c r="H5" s="63">
        <f t="shared" si="3"/>
        <v>-1.7119999999999886</v>
      </c>
      <c r="I5" s="63">
        <f t="shared" si="4"/>
        <v>-1.5680000000000287</v>
      </c>
      <c r="J5" s="63">
        <f t="shared" si="5"/>
        <v>-1.4599999999999906</v>
      </c>
      <c r="K5" s="63">
        <f t="shared" si="6"/>
        <v>-1.280000000000018</v>
      </c>
      <c r="L5" s="65">
        <f t="shared" si="9"/>
        <v>1001.8</v>
      </c>
      <c r="M5" s="66">
        <f t="shared" si="10"/>
        <v>1001.9799999999999</v>
      </c>
      <c r="N5" s="66">
        <f t="shared" si="11"/>
        <v>1002.6999999999999</v>
      </c>
      <c r="O5" s="66">
        <f t="shared" si="12"/>
        <v>1001.26</v>
      </c>
      <c r="P5" s="67">
        <f t="shared" si="13"/>
        <v>1001.0799999999999</v>
      </c>
      <c r="Q5" s="6" t="s">
        <v>66</v>
      </c>
      <c r="R5" s="3">
        <v>1001.8</v>
      </c>
      <c r="S5" s="57">
        <f>S6+S7</f>
        <v>1001.0799999999999</v>
      </c>
      <c r="T5" s="3">
        <f t="shared" ref="T5:X5" si="14">T6+T7</f>
        <v>1001.26</v>
      </c>
      <c r="U5" s="3">
        <f t="shared" si="14"/>
        <v>1001.4399999999999</v>
      </c>
      <c r="V5" s="3">
        <f t="shared" si="14"/>
        <v>1001.62</v>
      </c>
      <c r="W5" s="3">
        <f t="shared" si="14"/>
        <v>1001.9799999999999</v>
      </c>
      <c r="X5" s="3">
        <f t="shared" si="14"/>
        <v>1002.25</v>
      </c>
      <c r="Y5" s="3">
        <f>Y6+Y7</f>
        <v>1002.6999999999999</v>
      </c>
      <c r="Z5" t="s">
        <v>45</v>
      </c>
    </row>
    <row r="6" spans="1:26" x14ac:dyDescent="0.3">
      <c r="A6">
        <v>2</v>
      </c>
      <c r="B6" s="64">
        <v>1003.9</v>
      </c>
      <c r="C6" s="63">
        <f t="shared" si="7"/>
        <v>2.0396078054371141</v>
      </c>
      <c r="D6" s="63">
        <f t="shared" si="8"/>
        <v>-0.84000000000000896</v>
      </c>
      <c r="E6" s="63">
        <f t="shared" si="0"/>
        <v>-1.1280000000000197</v>
      </c>
      <c r="F6" s="63">
        <f t="shared" si="1"/>
        <v>-1.0559999999999943</v>
      </c>
      <c r="G6" s="63">
        <f t="shared" si="2"/>
        <v>-0.98400000000001431</v>
      </c>
      <c r="H6" s="63">
        <f t="shared" si="3"/>
        <v>-0.91199999999998893</v>
      </c>
      <c r="I6" s="63">
        <f t="shared" si="4"/>
        <v>-0.76800000000002888</v>
      </c>
      <c r="J6" s="63">
        <f t="shared" si="5"/>
        <v>-0.65999999999999071</v>
      </c>
      <c r="K6" s="63">
        <f t="shared" si="6"/>
        <v>-0.48000000000001808</v>
      </c>
      <c r="L6" s="65">
        <f t="shared" si="9"/>
        <v>1001.8</v>
      </c>
      <c r="M6" s="66">
        <f t="shared" si="10"/>
        <v>1001.9799999999999</v>
      </c>
      <c r="N6" s="66">
        <f t="shared" si="11"/>
        <v>1002.6999999999999</v>
      </c>
      <c r="O6" s="66">
        <f t="shared" si="12"/>
        <v>1001.26</v>
      </c>
      <c r="P6" s="67">
        <f t="shared" si="13"/>
        <v>1001.0799999999999</v>
      </c>
      <c r="Q6" s="6" t="s">
        <v>4</v>
      </c>
      <c r="R6" s="34">
        <f>MIN($B$2:$B$52)</f>
        <v>1000.9</v>
      </c>
      <c r="S6" s="34">
        <f t="shared" ref="S6:Y6" si="15">MIN($B$2:$B$52)</f>
        <v>1000.9</v>
      </c>
      <c r="T6" s="34">
        <f t="shared" si="15"/>
        <v>1000.9</v>
      </c>
      <c r="U6" s="34">
        <f t="shared" si="15"/>
        <v>1000.9</v>
      </c>
      <c r="V6" s="34">
        <f t="shared" si="15"/>
        <v>1000.9</v>
      </c>
      <c r="W6" s="34">
        <f t="shared" si="15"/>
        <v>1000.9</v>
      </c>
      <c r="X6" s="34">
        <f t="shared" si="15"/>
        <v>1000.9</v>
      </c>
      <c r="Y6" s="34">
        <f t="shared" si="15"/>
        <v>1000.9</v>
      </c>
    </row>
    <row r="7" spans="1:26" x14ac:dyDescent="0.3">
      <c r="A7">
        <v>2.4</v>
      </c>
      <c r="B7" s="64">
        <v>1001.9</v>
      </c>
      <c r="C7" s="63">
        <f t="shared" si="7"/>
        <v>0.40034707164880973</v>
      </c>
      <c r="D7" s="63">
        <f t="shared" si="8"/>
        <v>-4.0000000000009084E-2</v>
      </c>
      <c r="E7" s="63">
        <f t="shared" si="0"/>
        <v>-0.32800000000001994</v>
      </c>
      <c r="F7" s="63">
        <f t="shared" si="1"/>
        <v>-0.25599999999999451</v>
      </c>
      <c r="G7" s="63">
        <f t="shared" si="2"/>
        <v>-0.18400000000001451</v>
      </c>
      <c r="H7" s="63">
        <f t="shared" si="3"/>
        <v>-0.11199999999998907</v>
      </c>
      <c r="I7" s="63">
        <f t="shared" si="4"/>
        <v>3.1999999999970892E-2</v>
      </c>
      <c r="J7" s="63">
        <f t="shared" si="5"/>
        <v>0.14000000000000906</v>
      </c>
      <c r="K7" s="63">
        <f t="shared" si="6"/>
        <v>0.31999999999998174</v>
      </c>
      <c r="L7" s="65">
        <f t="shared" si="9"/>
        <v>1001.8</v>
      </c>
      <c r="M7" s="66">
        <f t="shared" si="10"/>
        <v>1001.9799999999999</v>
      </c>
      <c r="N7" s="66">
        <f t="shared" si="11"/>
        <v>1002.6999999999999</v>
      </c>
      <c r="O7" s="66">
        <f t="shared" si="12"/>
        <v>1001.26</v>
      </c>
      <c r="P7" s="67">
        <f t="shared" si="13"/>
        <v>1001.0799999999999</v>
      </c>
      <c r="Q7" s="5" t="s">
        <v>5</v>
      </c>
      <c r="R7" s="55">
        <f>R5-R6</f>
        <v>0.89999999999997726</v>
      </c>
      <c r="S7" s="55">
        <f>$R$7*S3</f>
        <v>0.17999999999999547</v>
      </c>
      <c r="T7" s="55">
        <f t="shared" ref="T7:Y7" si="16">$R$7*T3</f>
        <v>0.35999999999999094</v>
      </c>
      <c r="U7" s="55">
        <f t="shared" si="16"/>
        <v>0.53999999999998638</v>
      </c>
      <c r="V7" s="55">
        <f t="shared" si="16"/>
        <v>0.71999999999998188</v>
      </c>
      <c r="W7" s="55">
        <f t="shared" si="16"/>
        <v>1.0799999999999728</v>
      </c>
      <c r="X7" s="55">
        <f t="shared" si="16"/>
        <v>1.3499999999999659</v>
      </c>
      <c r="Y7" s="55">
        <f t="shared" si="16"/>
        <v>1.7999999999999545</v>
      </c>
    </row>
    <row r="8" spans="1:26" x14ac:dyDescent="0.3">
      <c r="A8">
        <v>2.8</v>
      </c>
      <c r="B8" s="64">
        <v>1001.8833333333333</v>
      </c>
      <c r="C8" s="63">
        <f t="shared" si="7"/>
        <v>0.40034707164880973</v>
      </c>
      <c r="D8" s="63">
        <f t="shared" si="8"/>
        <v>-3.3333333333348487E-2</v>
      </c>
      <c r="E8" s="63">
        <f t="shared" si="0"/>
        <v>-0.32133333333335934</v>
      </c>
      <c r="F8" s="63">
        <f t="shared" si="1"/>
        <v>-0.24933333333333388</v>
      </c>
      <c r="G8" s="63">
        <f t="shared" si="2"/>
        <v>-0.17733333333335391</v>
      </c>
      <c r="H8" s="63">
        <f t="shared" si="3"/>
        <v>-0.10533333333332846</v>
      </c>
      <c r="I8" s="63">
        <f t="shared" si="4"/>
        <v>3.8666666666631488E-2</v>
      </c>
      <c r="J8" s="63">
        <f t="shared" si="5"/>
        <v>0.14666666666666967</v>
      </c>
      <c r="K8" s="63">
        <f t="shared" si="6"/>
        <v>0.32666666666664235</v>
      </c>
      <c r="L8" s="65">
        <f t="shared" si="9"/>
        <v>1001.8</v>
      </c>
      <c r="M8" s="66">
        <f t="shared" si="10"/>
        <v>1001.9799999999999</v>
      </c>
      <c r="N8" s="66">
        <f t="shared" si="11"/>
        <v>1002.6999999999999</v>
      </c>
      <c r="O8" s="66">
        <f t="shared" si="12"/>
        <v>1001.26</v>
      </c>
      <c r="P8" s="67">
        <f t="shared" si="13"/>
        <v>1001.0799999999999</v>
      </c>
      <c r="Q8" s="5" t="s">
        <v>6</v>
      </c>
      <c r="R8" s="7">
        <f t="array" ref="R8">SUM(IF($B$2:$B$52&lt;R$5,D$2:D$52))</f>
        <v>5.6099999999995021</v>
      </c>
      <c r="S8" s="7">
        <f t="array" ref="S8">SUM(IF($B$2:$B$52&lt;S$5,E$2:E$52))</f>
        <v>0.33999999999980446</v>
      </c>
      <c r="T8" s="7">
        <f t="array" ref="T8">SUM(IF($B$2:$B$52&lt;T$5,F$2:F$52))</f>
        <v>1.2599999999998772</v>
      </c>
      <c r="U8" s="7">
        <f t="array" ref="U8">SUM(IF($B$2:$B$52&lt;U$5,G$2:G$52))</f>
        <v>2.4999999999995453</v>
      </c>
      <c r="V8" s="7">
        <f t="array" ref="V8">SUM(IF($B$2:$B$52&lt;V$5,H$2:H$52))</f>
        <v>3.9540000000000193</v>
      </c>
      <c r="W8" s="7">
        <f t="array" ref="W8">SUM(IF($B$2:$B$52&lt;W$5,I$2:I$52))</f>
        <v>8.2919999999986675</v>
      </c>
      <c r="X8" s="7">
        <f t="array" ref="X8">SUM(IF($B$2:$B$52&lt;X$5,J$2:J$52))</f>
        <v>12.855000000000278</v>
      </c>
      <c r="Y8" s="7">
        <f t="array" ref="Y8">SUM(IF($B$2:$B$52&lt;Y$5,K$2:K$52))</f>
        <v>20.459999999999116</v>
      </c>
      <c r="Z8" t="s">
        <v>7</v>
      </c>
    </row>
    <row r="9" spans="1:26" x14ac:dyDescent="0.3">
      <c r="A9">
        <v>3.1999999999999997</v>
      </c>
      <c r="B9" s="64">
        <v>1001.8666666666667</v>
      </c>
      <c r="C9" s="63">
        <f t="shared" si="7"/>
        <v>0.40034707164880973</v>
      </c>
      <c r="D9" s="63">
        <f t="shared" si="8"/>
        <v>-2.6666666666687881E-2</v>
      </c>
      <c r="E9" s="63">
        <f t="shared" si="0"/>
        <v>-0.31466666666669874</v>
      </c>
      <c r="F9" s="63">
        <f t="shared" si="1"/>
        <v>-0.24266666666667328</v>
      </c>
      <c r="G9" s="63">
        <f t="shared" si="2"/>
        <v>-0.17066666666669331</v>
      </c>
      <c r="H9" s="63">
        <f t="shared" si="3"/>
        <v>-9.866666666666786E-2</v>
      </c>
      <c r="I9" s="63">
        <f t="shared" si="4"/>
        <v>4.5333333333292092E-2</v>
      </c>
      <c r="J9" s="63">
        <f t="shared" si="5"/>
        <v>0.15333333333333027</v>
      </c>
      <c r="K9" s="63">
        <f t="shared" si="6"/>
        <v>0.33333333333330295</v>
      </c>
      <c r="L9" s="65">
        <f t="shared" si="9"/>
        <v>1001.8</v>
      </c>
      <c r="M9" s="66">
        <f t="shared" si="10"/>
        <v>1001.9799999999999</v>
      </c>
      <c r="N9" s="66">
        <f t="shared" si="11"/>
        <v>1002.6999999999999</v>
      </c>
      <c r="O9" s="66">
        <f t="shared" si="12"/>
        <v>1001.26</v>
      </c>
      <c r="P9" s="67">
        <f t="shared" si="13"/>
        <v>1001.0799999999999</v>
      </c>
      <c r="Q9" s="5" t="s">
        <v>8</v>
      </c>
      <c r="R9" s="60">
        <f>(1/R$10)*R8*R11^0.5*R12^(2/3)</f>
        <v>10.965364127929924</v>
      </c>
      <c r="S9" s="60">
        <f>(1/S$10)*S8*S11^0.5*S12^(2/3)</f>
        <v>0.22601113694189309</v>
      </c>
      <c r="T9" s="60">
        <f t="shared" ref="T9:Y9" si="17">(1/T$10)*T8*T11^0.5*T12^(2/3)</f>
        <v>1.2621853721510279</v>
      </c>
      <c r="U9" s="60">
        <f t="shared" si="17"/>
        <v>3.4040317090113876</v>
      </c>
      <c r="V9" s="60">
        <f t="shared" si="17"/>
        <v>6.5325063702303376</v>
      </c>
      <c r="W9" s="60">
        <f>(1/W$10)*W8*W11^0.5*W12^(2/3)</f>
        <v>14.109070883854178</v>
      </c>
      <c r="X9" s="60">
        <f t="shared" si="17"/>
        <v>29.299017778492889</v>
      </c>
      <c r="Y9" s="60">
        <f t="shared" si="17"/>
        <v>63.56855048938565</v>
      </c>
      <c r="Z9" t="s">
        <v>11</v>
      </c>
    </row>
    <row r="10" spans="1:26" x14ac:dyDescent="0.3">
      <c r="A10">
        <v>3.5999999999999996</v>
      </c>
      <c r="B10" s="64">
        <v>1001.85</v>
      </c>
      <c r="C10" s="63">
        <f t="shared" si="7"/>
        <v>0.40034707164880973</v>
      </c>
      <c r="D10" s="63">
        <f t="shared" si="8"/>
        <v>-2.0000000000027281E-2</v>
      </c>
      <c r="E10" s="63">
        <f t="shared" si="0"/>
        <v>-0.30800000000003813</v>
      </c>
      <c r="F10" s="63">
        <f t="shared" si="1"/>
        <v>-0.23600000000001267</v>
      </c>
      <c r="G10" s="63">
        <f t="shared" si="2"/>
        <v>-0.1640000000000327</v>
      </c>
      <c r="H10" s="63">
        <f t="shared" si="3"/>
        <v>-9.2000000000007257E-2</v>
      </c>
      <c r="I10" s="63">
        <f t="shared" si="4"/>
        <v>5.1999999999952695E-2</v>
      </c>
      <c r="J10" s="63">
        <f t="shared" si="5"/>
        <v>0.15999999999999087</v>
      </c>
      <c r="K10" s="63">
        <f t="shared" si="6"/>
        <v>0.33999999999996355</v>
      </c>
      <c r="L10" s="65">
        <f t="shared" si="9"/>
        <v>1001.8</v>
      </c>
      <c r="M10" s="66">
        <f t="shared" si="10"/>
        <v>1001.9799999999999</v>
      </c>
      <c r="N10" s="66">
        <f t="shared" si="11"/>
        <v>1002.6999999999999</v>
      </c>
      <c r="O10" s="66">
        <f t="shared" si="12"/>
        <v>1001.26</v>
      </c>
      <c r="P10" s="67">
        <f t="shared" si="13"/>
        <v>1001.0799999999999</v>
      </c>
      <c r="Q10" s="5" t="s">
        <v>9</v>
      </c>
      <c r="R10" s="8">
        <v>3.5000000000000003E-2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</row>
    <row r="11" spans="1:26" x14ac:dyDescent="0.3">
      <c r="A11">
        <v>3.9999999999999996</v>
      </c>
      <c r="B11" s="64">
        <v>1001.8333333333334</v>
      </c>
      <c r="C11" s="63">
        <f t="shared" si="7"/>
        <v>0.40034707164880973</v>
      </c>
      <c r="D11" s="63">
        <f t="shared" si="8"/>
        <v>-1.3333333333366679E-2</v>
      </c>
      <c r="E11" s="63">
        <f t="shared" si="0"/>
        <v>-0.30133333333337753</v>
      </c>
      <c r="F11" s="63">
        <f t="shared" si="1"/>
        <v>-0.22933333333335207</v>
      </c>
      <c r="G11" s="63">
        <f t="shared" si="2"/>
        <v>-0.1573333333333721</v>
      </c>
      <c r="H11" s="63">
        <f t="shared" si="3"/>
        <v>-8.5333333333346653E-2</v>
      </c>
      <c r="I11" s="63">
        <f t="shared" si="4"/>
        <v>5.8666666666613299E-2</v>
      </c>
      <c r="J11" s="63">
        <f t="shared" si="5"/>
        <v>0.16666666666665148</v>
      </c>
      <c r="K11" s="63">
        <f t="shared" si="6"/>
        <v>0.34666666666662416</v>
      </c>
      <c r="L11" s="65">
        <f t="shared" si="9"/>
        <v>1001.8</v>
      </c>
      <c r="M11" s="66">
        <f t="shared" si="10"/>
        <v>1001.9799999999999</v>
      </c>
      <c r="N11" s="66">
        <f t="shared" si="11"/>
        <v>1002.6999999999999</v>
      </c>
      <c r="O11" s="66">
        <f t="shared" si="12"/>
        <v>1001.26</v>
      </c>
      <c r="P11" s="67">
        <f t="shared" si="13"/>
        <v>1001.0799999999999</v>
      </c>
      <c r="Q11" s="5" t="s">
        <v>10</v>
      </c>
      <c r="R11" s="8">
        <v>0.01</v>
      </c>
      <c r="S11" s="8">
        <v>0.01</v>
      </c>
      <c r="T11" s="8">
        <v>0.01</v>
      </c>
      <c r="U11" s="8">
        <v>0.01</v>
      </c>
      <c r="V11" s="8">
        <v>0.01</v>
      </c>
      <c r="W11" s="8">
        <v>0.01</v>
      </c>
      <c r="X11" s="8">
        <v>0.01</v>
      </c>
      <c r="Y11" s="8">
        <v>0.01</v>
      </c>
    </row>
    <row r="12" spans="1:26" x14ac:dyDescent="0.3">
      <c r="A12">
        <v>4.3999999999999995</v>
      </c>
      <c r="B12" s="64">
        <v>1001.8166666666667</v>
      </c>
      <c r="C12" s="63">
        <f t="shared" si="7"/>
        <v>0.40034707164881495</v>
      </c>
      <c r="D12" s="63">
        <f t="shared" si="8"/>
        <v>-6.6666666667060765E-3</v>
      </c>
      <c r="E12" s="63">
        <f t="shared" si="0"/>
        <v>-0.29466666666671693</v>
      </c>
      <c r="F12" s="63">
        <f t="shared" si="1"/>
        <v>-0.22266666666669147</v>
      </c>
      <c r="G12" s="63">
        <f t="shared" si="2"/>
        <v>-0.1506666666667115</v>
      </c>
      <c r="H12" s="63">
        <f t="shared" si="3"/>
        <v>-7.866666666668605E-2</v>
      </c>
      <c r="I12" s="63">
        <f t="shared" si="4"/>
        <v>6.5333333333273902E-2</v>
      </c>
      <c r="J12" s="63">
        <f t="shared" si="5"/>
        <v>0.17333333333331208</v>
      </c>
      <c r="K12" s="63">
        <f t="shared" si="6"/>
        <v>0.35333333333328476</v>
      </c>
      <c r="L12" s="65">
        <f t="shared" si="9"/>
        <v>1001.8</v>
      </c>
      <c r="M12" s="66">
        <f t="shared" si="10"/>
        <v>1001.9799999999999</v>
      </c>
      <c r="N12" s="66">
        <f t="shared" si="11"/>
        <v>1002.6999999999999</v>
      </c>
      <c r="O12" s="66">
        <f t="shared" si="12"/>
        <v>1001.26</v>
      </c>
      <c r="P12" s="67">
        <f t="shared" si="13"/>
        <v>1001.0799999999999</v>
      </c>
      <c r="Q12" s="5" t="s">
        <v>2</v>
      </c>
      <c r="R12" s="7">
        <f t="shared" ref="R12:Y12" si="18">R8/R4</f>
        <v>0.56583832765365671</v>
      </c>
      <c r="S12" s="7">
        <f t="shared" si="18"/>
        <v>0.11222211540509108</v>
      </c>
      <c r="T12" s="7">
        <f t="shared" si="18"/>
        <v>0.20760172742506977</v>
      </c>
      <c r="U12" s="7">
        <f t="shared" si="18"/>
        <v>0.32898981184712811</v>
      </c>
      <c r="V12" s="7">
        <f t="shared" si="18"/>
        <v>0.4397104954487307</v>
      </c>
      <c r="W12" s="7">
        <f t="shared" si="18"/>
        <v>0.45957960701339912</v>
      </c>
      <c r="X12" s="7">
        <f t="shared" si="18"/>
        <v>0.71248140957046824</v>
      </c>
      <c r="Y12" s="7">
        <f t="shared" si="18"/>
        <v>1.133984413832037</v>
      </c>
      <c r="Z12" t="s">
        <v>16</v>
      </c>
    </row>
    <row r="13" spans="1:26" x14ac:dyDescent="0.3">
      <c r="A13">
        <v>4.8</v>
      </c>
      <c r="B13" s="64">
        <v>1001.8</v>
      </c>
      <c r="C13" s="63">
        <f t="shared" si="7"/>
        <v>0.41231056256174431</v>
      </c>
      <c r="D13" s="63">
        <f t="shared" si="8"/>
        <v>0</v>
      </c>
      <c r="E13" s="63">
        <f t="shared" si="0"/>
        <v>-0.28800000000001119</v>
      </c>
      <c r="F13" s="63">
        <f t="shared" si="1"/>
        <v>-0.21599999999998565</v>
      </c>
      <c r="G13" s="63">
        <f t="shared" si="2"/>
        <v>-0.1440000000000056</v>
      </c>
      <c r="H13" s="63">
        <f t="shared" si="3"/>
        <v>-7.1999999999980052E-2</v>
      </c>
      <c r="I13" s="63">
        <f t="shared" si="4"/>
        <v>7.1999999999980052E-2</v>
      </c>
      <c r="J13" s="63">
        <f t="shared" si="5"/>
        <v>0.18000000000001834</v>
      </c>
      <c r="K13" s="63">
        <f t="shared" si="6"/>
        <v>0.35999999999999122</v>
      </c>
      <c r="L13" s="65">
        <f t="shared" si="9"/>
        <v>1001.8</v>
      </c>
      <c r="M13" s="66">
        <f t="shared" si="10"/>
        <v>1001.9799999999999</v>
      </c>
      <c r="N13" s="66">
        <f t="shared" si="11"/>
        <v>1002.6999999999999</v>
      </c>
      <c r="O13" s="66">
        <f t="shared" si="12"/>
        <v>1001.26</v>
      </c>
      <c r="P13" s="67">
        <f t="shared" si="13"/>
        <v>1001.0799999999999</v>
      </c>
    </row>
    <row r="14" spans="1:26" x14ac:dyDescent="0.3">
      <c r="A14">
        <v>5.2</v>
      </c>
      <c r="B14" s="64">
        <v>1001.7</v>
      </c>
      <c r="C14" s="63">
        <f t="shared" si="7"/>
        <v>0.4123105625617719</v>
      </c>
      <c r="D14" s="63">
        <f t="shared" si="8"/>
        <v>3.9999999999963655E-2</v>
      </c>
      <c r="E14" s="63">
        <f t="shared" si="0"/>
        <v>-0.24800000000004752</v>
      </c>
      <c r="F14" s="63">
        <f t="shared" si="1"/>
        <v>-0.17600000000002197</v>
      </c>
      <c r="G14" s="63">
        <f t="shared" si="2"/>
        <v>-0.10400000000004193</v>
      </c>
      <c r="H14" s="63">
        <f t="shared" si="3"/>
        <v>-3.2000000000016397E-2</v>
      </c>
      <c r="I14" s="63">
        <f t="shared" si="4"/>
        <v>0.11199999999994371</v>
      </c>
      <c r="J14" s="63">
        <f t="shared" si="5"/>
        <v>0.21999999999998202</v>
      </c>
      <c r="K14" s="63">
        <f t="shared" si="6"/>
        <v>0.39999999999995489</v>
      </c>
      <c r="L14" s="65">
        <f t="shared" si="9"/>
        <v>1001.8</v>
      </c>
      <c r="M14" s="66">
        <f t="shared" si="10"/>
        <v>1001.9799999999999</v>
      </c>
      <c r="N14" s="66">
        <f t="shared" si="11"/>
        <v>1002.6999999999999</v>
      </c>
      <c r="O14" s="66">
        <f t="shared" si="12"/>
        <v>1001.26</v>
      </c>
      <c r="P14" s="67">
        <f t="shared" si="13"/>
        <v>1001.0799999999999</v>
      </c>
    </row>
    <row r="15" spans="1:26" x14ac:dyDescent="0.3">
      <c r="A15">
        <v>5.6000000000000005</v>
      </c>
      <c r="B15" s="64">
        <v>1001.6</v>
      </c>
      <c r="C15" s="63">
        <f t="shared" si="7"/>
        <v>0.31622776601684499</v>
      </c>
      <c r="D15" s="63">
        <f t="shared" si="8"/>
        <v>7.9999999999972787E-2</v>
      </c>
      <c r="E15" s="63">
        <f t="shared" si="0"/>
        <v>-0.20800000000003838</v>
      </c>
      <c r="F15" s="63">
        <f t="shared" si="1"/>
        <v>-0.13600000000001286</v>
      </c>
      <c r="G15" s="63">
        <f t="shared" si="2"/>
        <v>-6.4000000000032795E-2</v>
      </c>
      <c r="H15" s="63">
        <f t="shared" si="3"/>
        <v>7.9999999999927317E-3</v>
      </c>
      <c r="I15" s="63">
        <f t="shared" si="4"/>
        <v>0.15199999999995284</v>
      </c>
      <c r="J15" s="63">
        <f t="shared" si="5"/>
        <v>0.25999999999999113</v>
      </c>
      <c r="K15" s="63">
        <f t="shared" si="6"/>
        <v>0.43999999999996403</v>
      </c>
      <c r="L15" s="65">
        <f t="shared" si="9"/>
        <v>1001.8</v>
      </c>
      <c r="M15" s="66">
        <f t="shared" si="10"/>
        <v>1001.9799999999999</v>
      </c>
      <c r="N15" s="66">
        <f t="shared" si="11"/>
        <v>1002.6999999999999</v>
      </c>
      <c r="O15" s="66">
        <f t="shared" si="12"/>
        <v>1001.26</v>
      </c>
      <c r="P15" s="67">
        <f t="shared" si="13"/>
        <v>1001.0799999999999</v>
      </c>
    </row>
    <row r="16" spans="1:26" x14ac:dyDescent="0.3">
      <c r="A16">
        <v>5.9</v>
      </c>
      <c r="B16" s="64">
        <v>1001.5</v>
      </c>
      <c r="C16" s="63">
        <f t="shared" si="7"/>
        <v>0.53851648071346725</v>
      </c>
      <c r="D16" s="63">
        <f t="shared" si="8"/>
        <v>8.9999999999986299E-2</v>
      </c>
      <c r="E16" s="63">
        <f t="shared" si="0"/>
        <v>-0.12600000000002176</v>
      </c>
      <c r="F16" s="63">
        <f t="shared" si="1"/>
        <v>-7.2000000000002687E-2</v>
      </c>
      <c r="G16" s="63">
        <f t="shared" si="2"/>
        <v>-1.8000000000017724E-2</v>
      </c>
      <c r="H16" s="63">
        <f t="shared" si="3"/>
        <v>3.6000000000001343E-2</v>
      </c>
      <c r="I16" s="63">
        <f t="shared" si="4"/>
        <v>0.14399999999997126</v>
      </c>
      <c r="J16" s="63">
        <f t="shared" si="5"/>
        <v>0.22499999999999987</v>
      </c>
      <c r="K16" s="63">
        <f t="shared" si="6"/>
        <v>0.35999999999997934</v>
      </c>
      <c r="L16" s="65">
        <f t="shared" si="9"/>
        <v>1001.8</v>
      </c>
      <c r="M16" s="66">
        <f t="shared" si="10"/>
        <v>1001.9799999999999</v>
      </c>
      <c r="N16" s="66">
        <f t="shared" si="11"/>
        <v>1002.6999999999999</v>
      </c>
      <c r="O16" s="66">
        <f t="shared" si="12"/>
        <v>1001.26</v>
      </c>
      <c r="P16" s="67">
        <f t="shared" si="13"/>
        <v>1001.0799999999999</v>
      </c>
    </row>
    <row r="17" spans="1:16" x14ac:dyDescent="0.3">
      <c r="A17">
        <v>6.4</v>
      </c>
      <c r="B17" s="64">
        <v>1001.3</v>
      </c>
      <c r="C17" s="63">
        <f t="shared" si="7"/>
        <v>0.50990195135926064</v>
      </c>
      <c r="D17" s="63">
        <f t="shared" si="8"/>
        <v>0.25</v>
      </c>
      <c r="E17" s="63">
        <f t="shared" si="0"/>
        <v>-0.11000000000001364</v>
      </c>
      <c r="F17" s="63">
        <f t="shared" si="1"/>
        <v>-1.999999999998181E-2</v>
      </c>
      <c r="G17" s="63">
        <f t="shared" si="2"/>
        <v>6.9999999999993179E-2</v>
      </c>
      <c r="H17" s="63">
        <f t="shared" si="3"/>
        <v>0.16000000000002501</v>
      </c>
      <c r="I17" s="63">
        <f t="shared" si="4"/>
        <v>0.33999999999997499</v>
      </c>
      <c r="J17" s="63">
        <f t="shared" si="5"/>
        <v>0.47500000000002274</v>
      </c>
      <c r="K17" s="63">
        <f t="shared" si="6"/>
        <v>0.69999999999998863</v>
      </c>
      <c r="L17" s="65">
        <f t="shared" si="9"/>
        <v>1001.8</v>
      </c>
      <c r="M17" s="66">
        <f t="shared" si="10"/>
        <v>1001.9799999999999</v>
      </c>
      <c r="N17" s="66">
        <f t="shared" si="11"/>
        <v>1002.6999999999999</v>
      </c>
      <c r="O17" s="66">
        <f t="shared" si="12"/>
        <v>1001.26</v>
      </c>
      <c r="P17" s="67">
        <f t="shared" si="13"/>
        <v>1001.0799999999999</v>
      </c>
    </row>
    <row r="18" spans="1:16" x14ac:dyDescent="0.3">
      <c r="A18">
        <v>6.9</v>
      </c>
      <c r="B18" s="64">
        <v>1001.2</v>
      </c>
      <c r="C18" s="63">
        <f t="shared" si="7"/>
        <v>0.50990195135928296</v>
      </c>
      <c r="D18" s="63">
        <f t="shared" si="8"/>
        <v>0.29999999999995453</v>
      </c>
      <c r="E18" s="63">
        <f t="shared" si="0"/>
        <v>-6.0000000000059117E-2</v>
      </c>
      <c r="F18" s="63">
        <f t="shared" si="1"/>
        <v>2.9999999999972715E-2</v>
      </c>
      <c r="G18" s="63">
        <f t="shared" si="2"/>
        <v>0.1199999999999477</v>
      </c>
      <c r="H18" s="63">
        <f t="shared" si="3"/>
        <v>0.20999999999997954</v>
      </c>
      <c r="I18" s="63">
        <f t="shared" si="4"/>
        <v>0.38999999999992951</v>
      </c>
      <c r="J18" s="63">
        <f t="shared" si="5"/>
        <v>0.52499999999997726</v>
      </c>
      <c r="K18" s="63">
        <f t="shared" si="6"/>
        <v>0.74999999999994316</v>
      </c>
      <c r="L18" s="65">
        <f t="shared" si="9"/>
        <v>1001.8</v>
      </c>
      <c r="M18" s="66">
        <f t="shared" si="10"/>
        <v>1001.9799999999999</v>
      </c>
      <c r="N18" s="66">
        <f t="shared" si="11"/>
        <v>1002.6999999999999</v>
      </c>
      <c r="O18" s="66">
        <f t="shared" si="12"/>
        <v>1001.26</v>
      </c>
      <c r="P18" s="67">
        <f t="shared" si="13"/>
        <v>1001.0799999999999</v>
      </c>
    </row>
    <row r="19" spans="1:16" x14ac:dyDescent="0.3">
      <c r="A19">
        <v>7.4</v>
      </c>
      <c r="B19" s="64">
        <v>1001.1</v>
      </c>
      <c r="C19" s="63">
        <f t="shared" si="7"/>
        <v>0.5</v>
      </c>
      <c r="D19" s="63">
        <f t="shared" si="8"/>
        <v>0.34999999999996589</v>
      </c>
      <c r="E19" s="63">
        <f t="shared" si="0"/>
        <v>-1.0000000000047748E-2</v>
      </c>
      <c r="F19" s="63">
        <f t="shared" si="1"/>
        <v>7.9999999999984084E-2</v>
      </c>
      <c r="G19" s="63">
        <f t="shared" si="2"/>
        <v>0.16999999999995907</v>
      </c>
      <c r="H19" s="63">
        <f t="shared" si="3"/>
        <v>0.25999999999999091</v>
      </c>
      <c r="I19" s="63">
        <f t="shared" si="4"/>
        <v>0.43999999999994088</v>
      </c>
      <c r="J19" s="63">
        <f t="shared" si="5"/>
        <v>0.57499999999998863</v>
      </c>
      <c r="K19" s="63">
        <f t="shared" si="6"/>
        <v>0.79999999999995453</v>
      </c>
      <c r="L19" s="65">
        <f t="shared" si="9"/>
        <v>1001.8</v>
      </c>
      <c r="M19" s="66">
        <f t="shared" si="10"/>
        <v>1001.9799999999999</v>
      </c>
      <c r="N19" s="66">
        <f t="shared" si="11"/>
        <v>1002.6999999999999</v>
      </c>
      <c r="O19" s="66">
        <f t="shared" si="12"/>
        <v>1001.26</v>
      </c>
      <c r="P19" s="67">
        <f t="shared" si="13"/>
        <v>1001.0799999999999</v>
      </c>
    </row>
    <row r="20" spans="1:16" x14ac:dyDescent="0.3">
      <c r="A20">
        <v>7.9</v>
      </c>
      <c r="B20" s="64">
        <v>1001.1</v>
      </c>
      <c r="C20" s="63">
        <f t="shared" si="7"/>
        <v>0.50990195135928296</v>
      </c>
      <c r="D20" s="63">
        <f t="shared" si="8"/>
        <v>0.34999999999996589</v>
      </c>
      <c r="E20" s="63">
        <f t="shared" si="0"/>
        <v>-1.0000000000047748E-2</v>
      </c>
      <c r="F20" s="63">
        <f t="shared" si="1"/>
        <v>7.9999999999984084E-2</v>
      </c>
      <c r="G20" s="63">
        <f t="shared" si="2"/>
        <v>0.16999999999995907</v>
      </c>
      <c r="H20" s="63">
        <f t="shared" si="3"/>
        <v>0.25999999999999091</v>
      </c>
      <c r="I20" s="63">
        <f t="shared" si="4"/>
        <v>0.43999999999994088</v>
      </c>
      <c r="J20" s="63">
        <f t="shared" si="5"/>
        <v>0.57499999999998863</v>
      </c>
      <c r="K20" s="63">
        <f t="shared" si="6"/>
        <v>0.79999999999995453</v>
      </c>
      <c r="L20" s="65">
        <f t="shared" si="9"/>
        <v>1001.8</v>
      </c>
      <c r="M20" s="66">
        <f t="shared" si="10"/>
        <v>1001.9799999999999</v>
      </c>
      <c r="N20" s="66">
        <f t="shared" si="11"/>
        <v>1002.6999999999999</v>
      </c>
      <c r="O20" s="66">
        <f t="shared" si="12"/>
        <v>1001.26</v>
      </c>
      <c r="P20" s="67">
        <f t="shared" si="13"/>
        <v>1001.0799999999999</v>
      </c>
    </row>
    <row r="21" spans="1:16" x14ac:dyDescent="0.3">
      <c r="A21">
        <v>8.4</v>
      </c>
      <c r="B21" s="64">
        <v>1001</v>
      </c>
      <c r="C21" s="63">
        <f t="shared" si="7"/>
        <v>0.5</v>
      </c>
      <c r="D21" s="63">
        <f t="shared" si="8"/>
        <v>0.39999999999997726</v>
      </c>
      <c r="E21" s="63">
        <f t="shared" si="0"/>
        <v>3.999999999996362E-2</v>
      </c>
      <c r="F21" s="63">
        <f t="shared" si="1"/>
        <v>0.12999999999999545</v>
      </c>
      <c r="G21" s="63">
        <f t="shared" si="2"/>
        <v>0.21999999999997044</v>
      </c>
      <c r="H21" s="63">
        <f t="shared" si="3"/>
        <v>0.31000000000000227</v>
      </c>
      <c r="I21" s="63">
        <f t="shared" si="4"/>
        <v>0.48999999999995225</v>
      </c>
      <c r="J21" s="63">
        <f t="shared" si="5"/>
        <v>0.625</v>
      </c>
      <c r="K21" s="63">
        <f t="shared" si="6"/>
        <v>0.84999999999996589</v>
      </c>
      <c r="L21" s="65">
        <f t="shared" si="9"/>
        <v>1001.8</v>
      </c>
      <c r="M21" s="66">
        <f t="shared" si="10"/>
        <v>1001.9799999999999</v>
      </c>
      <c r="N21" s="66">
        <f t="shared" si="11"/>
        <v>1002.6999999999999</v>
      </c>
      <c r="O21" s="66">
        <f t="shared" si="12"/>
        <v>1001.26</v>
      </c>
      <c r="P21" s="67">
        <f t="shared" si="13"/>
        <v>1001.0799999999999</v>
      </c>
    </row>
    <row r="22" spans="1:16" x14ac:dyDescent="0.3">
      <c r="A22">
        <v>8.9</v>
      </c>
      <c r="B22" s="64">
        <v>1001</v>
      </c>
      <c r="C22" s="63">
        <f t="shared" si="7"/>
        <v>0.50990195135928296</v>
      </c>
      <c r="D22" s="63">
        <f t="shared" si="8"/>
        <v>0.39999999999997726</v>
      </c>
      <c r="E22" s="63">
        <f t="shared" si="0"/>
        <v>3.999999999996362E-2</v>
      </c>
      <c r="F22" s="63">
        <f t="shared" si="1"/>
        <v>0.12999999999999545</v>
      </c>
      <c r="G22" s="63">
        <f t="shared" si="2"/>
        <v>0.21999999999997044</v>
      </c>
      <c r="H22" s="63">
        <f t="shared" si="3"/>
        <v>0.31000000000000227</v>
      </c>
      <c r="I22" s="63">
        <f t="shared" si="4"/>
        <v>0.48999999999995225</v>
      </c>
      <c r="J22" s="63">
        <f t="shared" si="5"/>
        <v>0.625</v>
      </c>
      <c r="K22" s="63">
        <f t="shared" si="6"/>
        <v>0.84999999999996589</v>
      </c>
      <c r="L22" s="65">
        <f t="shared" si="9"/>
        <v>1001.8</v>
      </c>
      <c r="M22" s="66">
        <f t="shared" si="10"/>
        <v>1001.9799999999999</v>
      </c>
      <c r="N22" s="66">
        <f t="shared" si="11"/>
        <v>1002.6999999999999</v>
      </c>
      <c r="O22" s="66">
        <f t="shared" si="12"/>
        <v>1001.26</v>
      </c>
      <c r="P22" s="67">
        <f t="shared" si="13"/>
        <v>1001.0799999999999</v>
      </c>
    </row>
    <row r="23" spans="1:16" x14ac:dyDescent="0.3">
      <c r="A23">
        <v>9.4</v>
      </c>
      <c r="B23" s="64">
        <v>1000.9</v>
      </c>
      <c r="C23" s="63">
        <f t="shared" si="7"/>
        <v>0.5</v>
      </c>
      <c r="D23" s="63">
        <f t="shared" si="8"/>
        <v>0.44999999999998863</v>
      </c>
      <c r="E23" s="63">
        <f t="shared" si="0"/>
        <v>8.9999999999974989E-2</v>
      </c>
      <c r="F23" s="63">
        <f t="shared" si="1"/>
        <v>0.18000000000000682</v>
      </c>
      <c r="G23" s="63">
        <f t="shared" si="2"/>
        <v>0.26999999999998181</v>
      </c>
      <c r="H23" s="63">
        <f t="shared" si="3"/>
        <v>0.36000000000001364</v>
      </c>
      <c r="I23" s="63">
        <f t="shared" si="4"/>
        <v>0.53999999999996362</v>
      </c>
      <c r="J23" s="63">
        <f t="shared" si="5"/>
        <v>0.67500000000001137</v>
      </c>
      <c r="K23" s="63">
        <f t="shared" si="6"/>
        <v>0.89999999999997726</v>
      </c>
      <c r="L23" s="65">
        <f t="shared" si="9"/>
        <v>1001.8</v>
      </c>
      <c r="M23" s="66">
        <f t="shared" si="10"/>
        <v>1001.9799999999999</v>
      </c>
      <c r="N23" s="66">
        <f t="shared" si="11"/>
        <v>1002.6999999999999</v>
      </c>
      <c r="O23" s="66">
        <f t="shared" si="12"/>
        <v>1001.26</v>
      </c>
      <c r="P23" s="67">
        <f t="shared" si="13"/>
        <v>1001.0799999999999</v>
      </c>
    </row>
    <row r="24" spans="1:16" x14ac:dyDescent="0.3">
      <c r="A24">
        <v>9.9</v>
      </c>
      <c r="B24" s="64">
        <v>1000.9</v>
      </c>
      <c r="C24" s="63">
        <f t="shared" si="7"/>
        <v>0.50990195135928296</v>
      </c>
      <c r="D24" s="63">
        <f t="shared" si="8"/>
        <v>0.44999999999998863</v>
      </c>
      <c r="E24" s="63">
        <f t="shared" si="0"/>
        <v>8.9999999999974989E-2</v>
      </c>
      <c r="F24" s="63">
        <f t="shared" si="1"/>
        <v>0.18000000000000682</v>
      </c>
      <c r="G24" s="63">
        <f t="shared" si="2"/>
        <v>0.26999999999998181</v>
      </c>
      <c r="H24" s="63">
        <f t="shared" si="3"/>
        <v>0.36000000000001364</v>
      </c>
      <c r="I24" s="63">
        <f t="shared" si="4"/>
        <v>0.53999999999996362</v>
      </c>
      <c r="J24" s="63">
        <f t="shared" si="5"/>
        <v>0.67500000000001137</v>
      </c>
      <c r="K24" s="63">
        <f t="shared" si="6"/>
        <v>0.89999999999997726</v>
      </c>
      <c r="L24" s="65">
        <f t="shared" si="9"/>
        <v>1001.8</v>
      </c>
      <c r="M24" s="66">
        <f t="shared" si="10"/>
        <v>1001.9799999999999</v>
      </c>
      <c r="N24" s="66">
        <f t="shared" si="11"/>
        <v>1002.6999999999999</v>
      </c>
      <c r="O24" s="66">
        <f t="shared" si="12"/>
        <v>1001.26</v>
      </c>
      <c r="P24" s="67">
        <f t="shared" si="13"/>
        <v>1001.0799999999999</v>
      </c>
    </row>
    <row r="25" spans="1:16" x14ac:dyDescent="0.3">
      <c r="A25">
        <v>10.4</v>
      </c>
      <c r="B25" s="64">
        <v>1001</v>
      </c>
      <c r="C25" s="63">
        <f t="shared" ref="C25" si="19">SQRT((A26-A25)^2+(B26-B25)^2)</f>
        <v>0.5</v>
      </c>
      <c r="D25" s="63">
        <f t="shared" si="8"/>
        <v>0.39999999999997726</v>
      </c>
      <c r="E25" s="63">
        <f t="shared" si="0"/>
        <v>3.999999999996362E-2</v>
      </c>
      <c r="F25" s="63">
        <f t="shared" si="1"/>
        <v>0.12999999999999545</v>
      </c>
      <c r="G25" s="63">
        <f t="shared" si="2"/>
        <v>0.21999999999997044</v>
      </c>
      <c r="H25" s="63">
        <f t="shared" si="3"/>
        <v>0.31000000000000227</v>
      </c>
      <c r="I25" s="63">
        <f t="shared" si="4"/>
        <v>0.48999999999995225</v>
      </c>
      <c r="J25" s="63">
        <f t="shared" si="5"/>
        <v>0.625</v>
      </c>
      <c r="K25" s="63">
        <f t="shared" si="6"/>
        <v>0.84999999999996589</v>
      </c>
      <c r="L25" s="65">
        <f t="shared" si="9"/>
        <v>1001.8</v>
      </c>
      <c r="M25" s="66">
        <f t="shared" si="10"/>
        <v>1001.9799999999999</v>
      </c>
      <c r="N25" s="66">
        <f t="shared" si="11"/>
        <v>1002.6999999999999</v>
      </c>
      <c r="O25" s="66">
        <f t="shared" si="12"/>
        <v>1001.26</v>
      </c>
      <c r="P25" s="67">
        <f t="shared" si="13"/>
        <v>1001.0799999999999</v>
      </c>
    </row>
    <row r="26" spans="1:16" x14ac:dyDescent="0.3">
      <c r="A26">
        <v>10.9</v>
      </c>
      <c r="B26" s="64">
        <v>1001</v>
      </c>
      <c r="C26" s="63">
        <f t="shared" ref="C26:C51" si="20">SQRT((A27-A26)^2+(B27-B26)^2)</f>
        <v>0.50990195135928296</v>
      </c>
      <c r="D26" s="63">
        <f t="shared" ref="D26:D52" si="21">(R$5-$B26)*($A26-$A25)</f>
        <v>0.39999999999997726</v>
      </c>
      <c r="E26" s="63">
        <f t="shared" ref="E26:E52" si="22">(S$5-$B26)*($A26-$A25)</f>
        <v>3.999999999996362E-2</v>
      </c>
      <c r="F26" s="63">
        <f t="shared" ref="F26:F52" si="23">(T$5-$B26)*($A26-$A25)</f>
        <v>0.12999999999999545</v>
      </c>
      <c r="G26" s="63">
        <f t="shared" ref="G26:G52" si="24">(U$5-$B26)*($A26-$A25)</f>
        <v>0.21999999999997044</v>
      </c>
      <c r="H26" s="63">
        <f t="shared" ref="H26:H52" si="25">(V$5-$B26)*($A26-$A25)</f>
        <v>0.31000000000000227</v>
      </c>
      <c r="I26" s="63">
        <f t="shared" ref="I26:I52" si="26">(W$5-$B26)*($A26-$A25)</f>
        <v>0.48999999999995225</v>
      </c>
      <c r="J26" s="63">
        <f t="shared" ref="J26:J52" si="27">(X$5-$B26)*($A26-$A25)</f>
        <v>0.625</v>
      </c>
      <c r="K26" s="63">
        <f t="shared" ref="K26:K52" si="28">(Y$5-$B26)*($A26-$A25)</f>
        <v>0.84999999999996589</v>
      </c>
      <c r="L26" s="65">
        <f t="shared" si="9"/>
        <v>1001.8</v>
      </c>
      <c r="M26" s="66">
        <f t="shared" si="10"/>
        <v>1001.9799999999999</v>
      </c>
      <c r="N26" s="66">
        <f t="shared" si="11"/>
        <v>1002.6999999999999</v>
      </c>
      <c r="O26" s="66">
        <f t="shared" si="12"/>
        <v>1001.26</v>
      </c>
      <c r="P26" s="67">
        <f t="shared" si="13"/>
        <v>1001.0799999999999</v>
      </c>
    </row>
    <row r="27" spans="1:16" x14ac:dyDescent="0.3">
      <c r="A27">
        <v>11.4</v>
      </c>
      <c r="B27" s="64">
        <v>1001.1</v>
      </c>
      <c r="C27" s="63">
        <f t="shared" si="20"/>
        <v>0.5</v>
      </c>
      <c r="D27" s="63">
        <f t="shared" si="21"/>
        <v>0.34999999999996589</v>
      </c>
      <c r="E27" s="63">
        <f t="shared" si="22"/>
        <v>-1.0000000000047748E-2</v>
      </c>
      <c r="F27" s="63">
        <f t="shared" si="23"/>
        <v>7.9999999999984084E-2</v>
      </c>
      <c r="G27" s="63">
        <f t="shared" si="24"/>
        <v>0.16999999999995907</v>
      </c>
      <c r="H27" s="63">
        <f t="shared" si="25"/>
        <v>0.25999999999999091</v>
      </c>
      <c r="I27" s="63">
        <f t="shared" si="26"/>
        <v>0.43999999999994088</v>
      </c>
      <c r="J27" s="63">
        <f t="shared" si="27"/>
        <v>0.57499999999998863</v>
      </c>
      <c r="K27" s="63">
        <f t="shared" si="28"/>
        <v>0.79999999999995453</v>
      </c>
      <c r="L27" s="65">
        <f t="shared" si="9"/>
        <v>1001.8</v>
      </c>
      <c r="M27" s="66">
        <f t="shared" si="10"/>
        <v>1001.9799999999999</v>
      </c>
      <c r="N27" s="66">
        <f t="shared" si="11"/>
        <v>1002.6999999999999</v>
      </c>
      <c r="O27" s="66">
        <f t="shared" si="12"/>
        <v>1001.26</v>
      </c>
      <c r="P27" s="67">
        <f t="shared" si="13"/>
        <v>1001.0799999999999</v>
      </c>
    </row>
    <row r="28" spans="1:16" x14ac:dyDescent="0.3">
      <c r="A28">
        <v>11.9</v>
      </c>
      <c r="B28" s="64">
        <v>1001.1</v>
      </c>
      <c r="C28" s="63">
        <f t="shared" si="20"/>
        <v>0.50990195135928296</v>
      </c>
      <c r="D28" s="63">
        <f t="shared" si="21"/>
        <v>0.34999999999996589</v>
      </c>
      <c r="E28" s="63">
        <f t="shared" si="22"/>
        <v>-1.0000000000047748E-2</v>
      </c>
      <c r="F28" s="63">
        <f t="shared" si="23"/>
        <v>7.9999999999984084E-2</v>
      </c>
      <c r="G28" s="63">
        <f t="shared" si="24"/>
        <v>0.16999999999995907</v>
      </c>
      <c r="H28" s="63">
        <f t="shared" si="25"/>
        <v>0.25999999999999091</v>
      </c>
      <c r="I28" s="63">
        <f t="shared" si="26"/>
        <v>0.43999999999994088</v>
      </c>
      <c r="J28" s="63">
        <f t="shared" si="27"/>
        <v>0.57499999999998863</v>
      </c>
      <c r="K28" s="63">
        <f t="shared" si="28"/>
        <v>0.79999999999995453</v>
      </c>
      <c r="L28" s="65">
        <f t="shared" si="9"/>
        <v>1001.8</v>
      </c>
      <c r="M28" s="66">
        <f t="shared" si="10"/>
        <v>1001.9799999999999</v>
      </c>
      <c r="N28" s="66">
        <f t="shared" si="11"/>
        <v>1002.6999999999999</v>
      </c>
      <c r="O28" s="66">
        <f t="shared" si="12"/>
        <v>1001.26</v>
      </c>
      <c r="P28" s="67">
        <f t="shared" si="13"/>
        <v>1001.0799999999999</v>
      </c>
    </row>
    <row r="29" spans="1:16" x14ac:dyDescent="0.3">
      <c r="A29">
        <v>12.4</v>
      </c>
      <c r="B29" s="64">
        <v>1001.2</v>
      </c>
      <c r="C29" s="63">
        <f t="shared" si="20"/>
        <v>0.50990195135926064</v>
      </c>
      <c r="D29" s="63">
        <f t="shared" si="21"/>
        <v>0.29999999999995453</v>
      </c>
      <c r="E29" s="63">
        <f t="shared" si="22"/>
        <v>-6.0000000000059117E-2</v>
      </c>
      <c r="F29" s="63">
        <f t="shared" si="23"/>
        <v>2.9999999999972715E-2</v>
      </c>
      <c r="G29" s="63">
        <f t="shared" si="24"/>
        <v>0.1199999999999477</v>
      </c>
      <c r="H29" s="63">
        <f t="shared" si="25"/>
        <v>0.20999999999997954</v>
      </c>
      <c r="I29" s="63">
        <f t="shared" si="26"/>
        <v>0.38999999999992951</v>
      </c>
      <c r="J29" s="63">
        <f t="shared" si="27"/>
        <v>0.52499999999997726</v>
      </c>
      <c r="K29" s="63">
        <f t="shared" si="28"/>
        <v>0.74999999999994316</v>
      </c>
      <c r="L29" s="65">
        <f t="shared" si="9"/>
        <v>1001.8</v>
      </c>
      <c r="M29" s="66">
        <f t="shared" si="10"/>
        <v>1001.9799999999999</v>
      </c>
      <c r="N29" s="66">
        <f t="shared" si="11"/>
        <v>1002.6999999999999</v>
      </c>
      <c r="O29" s="66">
        <f t="shared" si="12"/>
        <v>1001.26</v>
      </c>
      <c r="P29" s="67">
        <f t="shared" si="13"/>
        <v>1001.0799999999999</v>
      </c>
    </row>
    <row r="30" spans="1:16" x14ac:dyDescent="0.3">
      <c r="A30">
        <v>12.9</v>
      </c>
      <c r="B30" s="64">
        <v>1001.3</v>
      </c>
      <c r="C30" s="63">
        <f t="shared" si="20"/>
        <v>0.50990195135928296</v>
      </c>
      <c r="D30" s="63">
        <f t="shared" si="21"/>
        <v>0.25</v>
      </c>
      <c r="E30" s="63">
        <f t="shared" si="22"/>
        <v>-0.11000000000001364</v>
      </c>
      <c r="F30" s="63">
        <f t="shared" si="23"/>
        <v>-1.999999999998181E-2</v>
      </c>
      <c r="G30" s="63">
        <f t="shared" si="24"/>
        <v>6.9999999999993179E-2</v>
      </c>
      <c r="H30" s="63">
        <f t="shared" si="25"/>
        <v>0.16000000000002501</v>
      </c>
      <c r="I30" s="63">
        <f t="shared" si="26"/>
        <v>0.33999999999997499</v>
      </c>
      <c r="J30" s="63">
        <f t="shared" si="27"/>
        <v>0.47500000000002274</v>
      </c>
      <c r="K30" s="63">
        <f t="shared" si="28"/>
        <v>0.69999999999998863</v>
      </c>
      <c r="L30" s="65">
        <f t="shared" si="9"/>
        <v>1001.8</v>
      </c>
      <c r="M30" s="66">
        <f t="shared" si="10"/>
        <v>1001.9799999999999</v>
      </c>
      <c r="N30" s="66">
        <f t="shared" si="11"/>
        <v>1002.6999999999999</v>
      </c>
      <c r="O30" s="66">
        <f t="shared" si="12"/>
        <v>1001.26</v>
      </c>
      <c r="P30" s="67">
        <f t="shared" si="13"/>
        <v>1001.0799999999999</v>
      </c>
    </row>
    <row r="31" spans="1:16" x14ac:dyDescent="0.3">
      <c r="A31">
        <v>13.4</v>
      </c>
      <c r="B31" s="64">
        <v>1001.4</v>
      </c>
      <c r="C31" s="63">
        <f t="shared" si="20"/>
        <v>0.50990195135928296</v>
      </c>
      <c r="D31" s="63">
        <f t="shared" si="21"/>
        <v>0.19999999999998863</v>
      </c>
      <c r="E31" s="63">
        <f t="shared" si="22"/>
        <v>-0.16000000000002501</v>
      </c>
      <c r="F31" s="63">
        <f t="shared" si="23"/>
        <v>-6.9999999999993179E-2</v>
      </c>
      <c r="G31" s="63">
        <f t="shared" si="24"/>
        <v>1.999999999998181E-2</v>
      </c>
      <c r="H31" s="63">
        <f t="shared" si="25"/>
        <v>0.11000000000001364</v>
      </c>
      <c r="I31" s="63">
        <f t="shared" si="26"/>
        <v>0.28999999999996362</v>
      </c>
      <c r="J31" s="63">
        <f t="shared" si="27"/>
        <v>0.42500000000001137</v>
      </c>
      <c r="K31" s="63">
        <f t="shared" si="28"/>
        <v>0.64999999999997726</v>
      </c>
      <c r="L31" s="65">
        <f t="shared" si="9"/>
        <v>1001.8</v>
      </c>
      <c r="M31" s="66">
        <f t="shared" si="10"/>
        <v>1001.9799999999999</v>
      </c>
      <c r="N31" s="66">
        <f t="shared" si="11"/>
        <v>1002.6999999999999</v>
      </c>
      <c r="O31" s="66">
        <f t="shared" si="12"/>
        <v>1001.26</v>
      </c>
      <c r="P31" s="67">
        <f t="shared" si="13"/>
        <v>1001.0799999999999</v>
      </c>
    </row>
    <row r="32" spans="1:16" x14ac:dyDescent="0.3">
      <c r="A32">
        <v>13.9</v>
      </c>
      <c r="B32" s="64">
        <v>1001.5</v>
      </c>
      <c r="C32" s="63">
        <f t="shared" si="20"/>
        <v>0.53851648071346725</v>
      </c>
      <c r="D32" s="63">
        <f t="shared" si="21"/>
        <v>0.14999999999997726</v>
      </c>
      <c r="E32" s="63">
        <f t="shared" si="22"/>
        <v>-0.21000000000003638</v>
      </c>
      <c r="F32" s="63">
        <f t="shared" si="23"/>
        <v>-0.12000000000000455</v>
      </c>
      <c r="G32" s="63">
        <f t="shared" si="24"/>
        <v>-3.0000000000029559E-2</v>
      </c>
      <c r="H32" s="63">
        <f t="shared" si="25"/>
        <v>6.0000000000002274E-2</v>
      </c>
      <c r="I32" s="63">
        <f t="shared" si="26"/>
        <v>0.23999999999995225</v>
      </c>
      <c r="J32" s="63">
        <f t="shared" si="27"/>
        <v>0.375</v>
      </c>
      <c r="K32" s="63">
        <f t="shared" si="28"/>
        <v>0.59999999999996589</v>
      </c>
      <c r="L32" s="65">
        <f t="shared" si="9"/>
        <v>1001.8</v>
      </c>
      <c r="M32" s="66">
        <f t="shared" si="10"/>
        <v>1001.9799999999999</v>
      </c>
      <c r="N32" s="66">
        <f t="shared" si="11"/>
        <v>1002.6999999999999</v>
      </c>
      <c r="O32" s="66">
        <f t="shared" si="12"/>
        <v>1001.26</v>
      </c>
      <c r="P32" s="67">
        <f t="shared" si="13"/>
        <v>1001.0799999999999</v>
      </c>
    </row>
    <row r="33" spans="1:16" x14ac:dyDescent="0.3">
      <c r="A33">
        <v>14.4</v>
      </c>
      <c r="B33" s="64">
        <v>1001.7</v>
      </c>
      <c r="C33" s="63">
        <f t="shared" si="20"/>
        <v>0.50990195135926064</v>
      </c>
      <c r="D33" s="63">
        <f t="shared" si="21"/>
        <v>4.9999999999954525E-2</v>
      </c>
      <c r="E33" s="63">
        <f t="shared" si="22"/>
        <v>-0.31000000000005912</v>
      </c>
      <c r="F33" s="63">
        <f t="shared" si="23"/>
        <v>-0.22000000000002728</v>
      </c>
      <c r="G33" s="63">
        <f t="shared" si="24"/>
        <v>-0.1300000000000523</v>
      </c>
      <c r="H33" s="63">
        <f t="shared" si="25"/>
        <v>-4.0000000000020464E-2</v>
      </c>
      <c r="I33" s="63">
        <f t="shared" si="26"/>
        <v>0.13999999999992951</v>
      </c>
      <c r="J33" s="63">
        <f t="shared" si="27"/>
        <v>0.27499999999997726</v>
      </c>
      <c r="K33" s="63">
        <f t="shared" si="28"/>
        <v>0.49999999999994316</v>
      </c>
      <c r="L33" s="65">
        <f t="shared" si="9"/>
        <v>1001.8</v>
      </c>
      <c r="M33" s="66">
        <f t="shared" si="10"/>
        <v>1001.9799999999999</v>
      </c>
      <c r="N33" s="66">
        <f t="shared" si="11"/>
        <v>1002.6999999999999</v>
      </c>
      <c r="O33" s="66">
        <f t="shared" si="12"/>
        <v>1001.26</v>
      </c>
      <c r="P33" s="67">
        <f t="shared" si="13"/>
        <v>1001.0799999999999</v>
      </c>
    </row>
    <row r="34" spans="1:16" x14ac:dyDescent="0.3">
      <c r="A34">
        <v>14.9</v>
      </c>
      <c r="B34" s="64">
        <v>1001.8</v>
      </c>
      <c r="C34" s="63">
        <f t="shared" si="20"/>
        <v>0.40012498047485129</v>
      </c>
      <c r="D34" s="63">
        <f t="shared" si="21"/>
        <v>0</v>
      </c>
      <c r="E34" s="63">
        <f t="shared" si="22"/>
        <v>-0.36000000000001364</v>
      </c>
      <c r="F34" s="63">
        <f t="shared" si="23"/>
        <v>-0.26999999999998181</v>
      </c>
      <c r="G34" s="63">
        <f t="shared" si="24"/>
        <v>-0.18000000000000682</v>
      </c>
      <c r="H34" s="63">
        <f t="shared" si="25"/>
        <v>-8.9999999999974989E-2</v>
      </c>
      <c r="I34" s="63">
        <f t="shared" si="26"/>
        <v>8.9999999999974989E-2</v>
      </c>
      <c r="J34" s="63">
        <f t="shared" si="27"/>
        <v>0.22500000000002274</v>
      </c>
      <c r="K34" s="63">
        <f t="shared" si="28"/>
        <v>0.44999999999998863</v>
      </c>
      <c r="L34" s="65">
        <f t="shared" si="9"/>
        <v>1001.8</v>
      </c>
      <c r="M34" s="66">
        <f t="shared" si="10"/>
        <v>1001.9799999999999</v>
      </c>
      <c r="N34" s="66">
        <f t="shared" si="11"/>
        <v>1002.6999999999999</v>
      </c>
      <c r="O34" s="66">
        <f t="shared" si="12"/>
        <v>1001.26</v>
      </c>
      <c r="P34" s="67">
        <f t="shared" si="13"/>
        <v>1001.0799999999999</v>
      </c>
    </row>
    <row r="35" spans="1:16" x14ac:dyDescent="0.3">
      <c r="A35">
        <v>15.3</v>
      </c>
      <c r="B35" s="64">
        <v>1001.81</v>
      </c>
      <c r="C35" s="63">
        <f t="shared" si="20"/>
        <v>0.40012498047485129</v>
      </c>
      <c r="D35" s="63">
        <f t="shared" si="21"/>
        <v>-3.9999999999963658E-3</v>
      </c>
      <c r="E35" s="63">
        <f t="shared" si="22"/>
        <v>-0.29200000000000753</v>
      </c>
      <c r="F35" s="63">
        <f t="shared" si="23"/>
        <v>-0.21999999999998202</v>
      </c>
      <c r="G35" s="63">
        <f t="shared" si="24"/>
        <v>-0.14800000000000196</v>
      </c>
      <c r="H35" s="63">
        <f t="shared" si="25"/>
        <v>-7.599999999997642E-2</v>
      </c>
      <c r="I35" s="63">
        <f t="shared" si="26"/>
        <v>6.7999999999983685E-2</v>
      </c>
      <c r="J35" s="63">
        <f t="shared" si="27"/>
        <v>0.17600000000002197</v>
      </c>
      <c r="K35" s="63">
        <f t="shared" si="28"/>
        <v>0.35599999999999488</v>
      </c>
      <c r="L35" s="65">
        <f t="shared" si="9"/>
        <v>1001.8</v>
      </c>
      <c r="M35" s="66">
        <f t="shared" si="10"/>
        <v>1001.9799999999999</v>
      </c>
      <c r="N35" s="66">
        <f t="shared" si="11"/>
        <v>1002.6999999999999</v>
      </c>
      <c r="O35" s="66">
        <f t="shared" si="12"/>
        <v>1001.26</v>
      </c>
      <c r="P35" s="67">
        <f t="shared" si="13"/>
        <v>1001.0799999999999</v>
      </c>
    </row>
    <row r="36" spans="1:16" x14ac:dyDescent="0.3">
      <c r="A36">
        <v>15.700000000000001</v>
      </c>
      <c r="B36" s="64">
        <v>1001.8199999999999</v>
      </c>
      <c r="C36" s="63">
        <f t="shared" si="20"/>
        <v>0.40012498047485129</v>
      </c>
      <c r="D36" s="63">
        <f t="shared" si="21"/>
        <v>-7.9999999999927317E-3</v>
      </c>
      <c r="E36" s="63">
        <f t="shared" si="22"/>
        <v>-0.29600000000000393</v>
      </c>
      <c r="F36" s="63">
        <f t="shared" si="23"/>
        <v>-0.22399999999997838</v>
      </c>
      <c r="G36" s="63">
        <f t="shared" si="24"/>
        <v>-0.1519999999999983</v>
      </c>
      <c r="H36" s="63">
        <f t="shared" si="25"/>
        <v>-7.9999999999972787E-2</v>
      </c>
      <c r="I36" s="63">
        <f t="shared" si="26"/>
        <v>6.3999999999987317E-2</v>
      </c>
      <c r="J36" s="63">
        <f t="shared" si="27"/>
        <v>0.17200000000002563</v>
      </c>
      <c r="K36" s="63">
        <f t="shared" si="28"/>
        <v>0.35199999999999848</v>
      </c>
      <c r="L36" s="65">
        <f t="shared" si="9"/>
        <v>1001.8</v>
      </c>
      <c r="M36" s="66">
        <f t="shared" si="10"/>
        <v>1001.9799999999999</v>
      </c>
      <c r="N36" s="66">
        <f t="shared" si="11"/>
        <v>1002.6999999999999</v>
      </c>
      <c r="O36" s="66">
        <f t="shared" si="12"/>
        <v>1001.26</v>
      </c>
      <c r="P36" s="67">
        <f t="shared" si="13"/>
        <v>1001.0799999999999</v>
      </c>
    </row>
    <row r="37" spans="1:16" x14ac:dyDescent="0.3">
      <c r="A37">
        <v>16.100000000000001</v>
      </c>
      <c r="B37" s="64">
        <v>1001.8299999999999</v>
      </c>
      <c r="C37" s="63">
        <f t="shared" si="20"/>
        <v>0.40012498047484951</v>
      </c>
      <c r="D37" s="63">
        <f t="shared" si="21"/>
        <v>-1.1999999999989098E-2</v>
      </c>
      <c r="E37" s="63">
        <f t="shared" si="22"/>
        <v>-0.30000000000000027</v>
      </c>
      <c r="F37" s="63">
        <f t="shared" si="23"/>
        <v>-0.22799999999997472</v>
      </c>
      <c r="G37" s="63">
        <f t="shared" si="24"/>
        <v>-0.15599999999999467</v>
      </c>
      <c r="H37" s="63">
        <f t="shared" si="25"/>
        <v>-8.3999999999969155E-2</v>
      </c>
      <c r="I37" s="63">
        <f t="shared" si="26"/>
        <v>5.9999999999990956E-2</v>
      </c>
      <c r="J37" s="63">
        <f t="shared" si="27"/>
        <v>0.16800000000002926</v>
      </c>
      <c r="K37" s="63">
        <f t="shared" si="28"/>
        <v>0.34800000000000214</v>
      </c>
      <c r="L37" s="65">
        <f t="shared" si="9"/>
        <v>1001.8</v>
      </c>
      <c r="M37" s="66">
        <f t="shared" si="10"/>
        <v>1001.9799999999999</v>
      </c>
      <c r="N37" s="66">
        <f t="shared" si="11"/>
        <v>1002.6999999999999</v>
      </c>
      <c r="O37" s="66">
        <f t="shared" si="12"/>
        <v>1001.26</v>
      </c>
      <c r="P37" s="67">
        <f t="shared" si="13"/>
        <v>1001.0799999999999</v>
      </c>
    </row>
    <row r="38" spans="1:16" x14ac:dyDescent="0.3">
      <c r="A38">
        <v>16.5</v>
      </c>
      <c r="B38" s="64">
        <v>1001.8399999999999</v>
      </c>
      <c r="C38" s="63">
        <f t="shared" si="20"/>
        <v>0.40012498047484951</v>
      </c>
      <c r="D38" s="63">
        <f t="shared" si="21"/>
        <v>-1.599999999998539E-2</v>
      </c>
      <c r="E38" s="63">
        <f t="shared" si="22"/>
        <v>-0.30399999999999527</v>
      </c>
      <c r="F38" s="63">
        <f t="shared" si="23"/>
        <v>-0.23199999999997006</v>
      </c>
      <c r="G38" s="63">
        <f t="shared" si="24"/>
        <v>-0.15999999999999034</v>
      </c>
      <c r="H38" s="63">
        <f t="shared" si="25"/>
        <v>-8.799999999996512E-2</v>
      </c>
      <c r="I38" s="63">
        <f t="shared" si="26"/>
        <v>5.5999999999994346E-2</v>
      </c>
      <c r="J38" s="63">
        <f t="shared" si="27"/>
        <v>0.16400000000003215</v>
      </c>
      <c r="K38" s="63">
        <f t="shared" si="28"/>
        <v>0.34400000000000425</v>
      </c>
      <c r="L38" s="65">
        <f t="shared" si="9"/>
        <v>1001.8</v>
      </c>
      <c r="M38" s="66">
        <f t="shared" si="10"/>
        <v>1001.9799999999999</v>
      </c>
      <c r="N38" s="66">
        <f t="shared" si="11"/>
        <v>1002.6999999999999</v>
      </c>
      <c r="O38" s="66">
        <f t="shared" si="12"/>
        <v>1001.26</v>
      </c>
      <c r="P38" s="67">
        <f t="shared" si="13"/>
        <v>1001.0799999999999</v>
      </c>
    </row>
    <row r="39" spans="1:16" x14ac:dyDescent="0.3">
      <c r="A39">
        <v>16.899999999999999</v>
      </c>
      <c r="B39" s="64">
        <v>1001.8499999999999</v>
      </c>
      <c r="C39" s="63">
        <f t="shared" si="20"/>
        <v>0.40012498047484951</v>
      </c>
      <c r="D39" s="63">
        <f t="shared" si="21"/>
        <v>-1.9999999999981741E-2</v>
      </c>
      <c r="E39" s="63">
        <f t="shared" si="22"/>
        <v>-0.30799999999999161</v>
      </c>
      <c r="F39" s="63">
        <f t="shared" si="23"/>
        <v>-0.23599999999996643</v>
      </c>
      <c r="G39" s="63">
        <f t="shared" si="24"/>
        <v>-0.16399999999998668</v>
      </c>
      <c r="H39" s="63">
        <f t="shared" si="25"/>
        <v>-9.1999999999961474E-2</v>
      </c>
      <c r="I39" s="63">
        <f t="shared" si="26"/>
        <v>5.1999999999997999E-2</v>
      </c>
      <c r="J39" s="63">
        <f t="shared" si="27"/>
        <v>0.16000000000003581</v>
      </c>
      <c r="K39" s="63">
        <f t="shared" si="28"/>
        <v>0.34000000000000791</v>
      </c>
      <c r="L39" s="65">
        <f t="shared" si="9"/>
        <v>1001.8</v>
      </c>
      <c r="M39" s="66">
        <f t="shared" si="10"/>
        <v>1001.9799999999999</v>
      </c>
      <c r="N39" s="66">
        <f t="shared" si="11"/>
        <v>1002.6999999999999</v>
      </c>
      <c r="O39" s="66">
        <f t="shared" si="12"/>
        <v>1001.26</v>
      </c>
      <c r="P39" s="67">
        <f t="shared" si="13"/>
        <v>1001.0799999999999</v>
      </c>
    </row>
    <row r="40" spans="1:16" x14ac:dyDescent="0.3">
      <c r="A40">
        <v>17.299999999999997</v>
      </c>
      <c r="B40" s="64">
        <v>1001.8599999999999</v>
      </c>
      <c r="C40" s="63">
        <f t="shared" si="20"/>
        <v>0.40012498047484951</v>
      </c>
      <c r="D40" s="63">
        <f t="shared" si="21"/>
        <v>-2.3999999999978087E-2</v>
      </c>
      <c r="E40" s="63">
        <f t="shared" si="22"/>
        <v>-0.31199999999998795</v>
      </c>
      <c r="F40" s="63">
        <f t="shared" si="23"/>
        <v>-0.23999999999996277</v>
      </c>
      <c r="G40" s="63">
        <f t="shared" si="24"/>
        <v>-0.16799999999998302</v>
      </c>
      <c r="H40" s="63">
        <f t="shared" si="25"/>
        <v>-9.5999999999957827E-2</v>
      </c>
      <c r="I40" s="63">
        <f t="shared" si="26"/>
        <v>4.8000000000001646E-2</v>
      </c>
      <c r="J40" s="63">
        <f t="shared" si="27"/>
        <v>0.15600000000003947</v>
      </c>
      <c r="K40" s="63">
        <f t="shared" si="28"/>
        <v>0.33600000000001151</v>
      </c>
      <c r="L40" s="65">
        <f t="shared" si="9"/>
        <v>1001.8</v>
      </c>
      <c r="M40" s="66">
        <f t="shared" si="10"/>
        <v>1001.9799999999999</v>
      </c>
      <c r="N40" s="66">
        <f t="shared" si="11"/>
        <v>1002.6999999999999</v>
      </c>
      <c r="O40" s="66">
        <f t="shared" si="12"/>
        <v>1001.26</v>
      </c>
      <c r="P40" s="67">
        <f t="shared" si="13"/>
        <v>1001.0799999999999</v>
      </c>
    </row>
    <row r="41" spans="1:16" x14ac:dyDescent="0.3">
      <c r="A41">
        <v>17.699999999999996</v>
      </c>
      <c r="B41" s="64">
        <v>1001.8699999999999</v>
      </c>
      <c r="C41" s="63">
        <f t="shared" si="20"/>
        <v>0.40012498047484951</v>
      </c>
      <c r="D41" s="63">
        <f t="shared" si="21"/>
        <v>-2.7999999999974434E-2</v>
      </c>
      <c r="E41" s="63">
        <f t="shared" si="22"/>
        <v>-0.31599999999998435</v>
      </c>
      <c r="F41" s="63">
        <f t="shared" si="23"/>
        <v>-0.24399999999995911</v>
      </c>
      <c r="G41" s="63">
        <f t="shared" si="24"/>
        <v>-0.17199999999997939</v>
      </c>
      <c r="H41" s="63">
        <f t="shared" si="25"/>
        <v>-9.9999999999954167E-2</v>
      </c>
      <c r="I41" s="63">
        <f t="shared" si="26"/>
        <v>4.4000000000005299E-2</v>
      </c>
      <c r="J41" s="63">
        <f t="shared" si="27"/>
        <v>0.15200000000004313</v>
      </c>
      <c r="K41" s="63">
        <f t="shared" si="28"/>
        <v>0.33200000000001517</v>
      </c>
      <c r="L41" s="65">
        <f t="shared" si="9"/>
        <v>1001.8</v>
      </c>
      <c r="M41" s="66">
        <f t="shared" si="10"/>
        <v>1001.9799999999999</v>
      </c>
      <c r="N41" s="66">
        <f t="shared" si="11"/>
        <v>1002.6999999999999</v>
      </c>
      <c r="O41" s="66">
        <f t="shared" si="12"/>
        <v>1001.26</v>
      </c>
      <c r="P41" s="67">
        <f t="shared" si="13"/>
        <v>1001.0799999999999</v>
      </c>
    </row>
    <row r="42" spans="1:16" x14ac:dyDescent="0.3">
      <c r="A42">
        <v>18.099999999999994</v>
      </c>
      <c r="B42" s="64">
        <v>1001.8799999999999</v>
      </c>
      <c r="C42" s="63">
        <f t="shared" si="20"/>
        <v>0.40012498047484951</v>
      </c>
      <c r="D42" s="63">
        <f t="shared" si="21"/>
        <v>-3.1999999999970781E-2</v>
      </c>
      <c r="E42" s="63">
        <f t="shared" si="22"/>
        <v>-0.31999999999998069</v>
      </c>
      <c r="F42" s="63">
        <f t="shared" si="23"/>
        <v>-0.24799999999995545</v>
      </c>
      <c r="G42" s="63">
        <f t="shared" si="24"/>
        <v>-0.17599999999997573</v>
      </c>
      <c r="H42" s="63">
        <f t="shared" si="25"/>
        <v>-0.10399999999995052</v>
      </c>
      <c r="I42" s="63">
        <f t="shared" si="26"/>
        <v>4.0000000000008952E-2</v>
      </c>
      <c r="J42" s="63">
        <f t="shared" si="27"/>
        <v>0.14800000000004676</v>
      </c>
      <c r="K42" s="63">
        <f t="shared" si="28"/>
        <v>0.32800000000001883</v>
      </c>
      <c r="L42" s="65">
        <f t="shared" si="9"/>
        <v>1001.8</v>
      </c>
      <c r="M42" s="66">
        <f t="shared" si="10"/>
        <v>1001.9799999999999</v>
      </c>
      <c r="N42" s="66">
        <f t="shared" si="11"/>
        <v>1002.6999999999999</v>
      </c>
      <c r="O42" s="66">
        <f t="shared" si="12"/>
        <v>1001.26</v>
      </c>
      <c r="P42" s="67">
        <f t="shared" si="13"/>
        <v>1001.0799999999999</v>
      </c>
    </row>
    <row r="43" spans="1:16" x14ac:dyDescent="0.3">
      <c r="A43">
        <v>18.499999999999993</v>
      </c>
      <c r="B43" s="64">
        <v>1001.8899999999999</v>
      </c>
      <c r="C43" s="63">
        <f t="shared" si="20"/>
        <v>0.40012498047485234</v>
      </c>
      <c r="D43" s="63">
        <f t="shared" si="21"/>
        <v>-3.5999999999967128E-2</v>
      </c>
      <c r="E43" s="63">
        <f t="shared" si="22"/>
        <v>-0.32399999999997703</v>
      </c>
      <c r="F43" s="63">
        <f t="shared" si="23"/>
        <v>-0.25199999999995182</v>
      </c>
      <c r="G43" s="63">
        <f t="shared" si="24"/>
        <v>-0.17999999999997207</v>
      </c>
      <c r="H43" s="63">
        <f t="shared" si="25"/>
        <v>-0.10799999999994686</v>
      </c>
      <c r="I43" s="63">
        <f t="shared" si="26"/>
        <v>3.6000000000012605E-2</v>
      </c>
      <c r="J43" s="63">
        <f t="shared" si="27"/>
        <v>0.14400000000005042</v>
      </c>
      <c r="K43" s="63">
        <f t="shared" si="28"/>
        <v>0.32400000000002249</v>
      </c>
      <c r="L43" s="65">
        <f t="shared" si="9"/>
        <v>1001.8</v>
      </c>
      <c r="M43" s="66">
        <f t="shared" si="10"/>
        <v>1001.9799999999999</v>
      </c>
      <c r="N43" s="66">
        <f t="shared" si="11"/>
        <v>1002.6999999999999</v>
      </c>
      <c r="O43" s="66">
        <f t="shared" si="12"/>
        <v>1001.26</v>
      </c>
      <c r="P43" s="67">
        <f t="shared" si="13"/>
        <v>1001.0799999999999</v>
      </c>
    </row>
    <row r="44" spans="1:16" x14ac:dyDescent="0.3">
      <c r="A44">
        <v>18.899999999999991</v>
      </c>
      <c r="B44" s="64">
        <v>1001.9</v>
      </c>
      <c r="C44" s="63">
        <f t="shared" si="20"/>
        <v>1.3124404748406682</v>
      </c>
      <c r="D44" s="63">
        <f t="shared" si="21"/>
        <v>-4.0000000000008952E-2</v>
      </c>
      <c r="E44" s="63">
        <f t="shared" si="22"/>
        <v>-0.32800000000001883</v>
      </c>
      <c r="F44" s="63">
        <f t="shared" si="23"/>
        <v>-0.25599999999999362</v>
      </c>
      <c r="G44" s="63">
        <f t="shared" si="24"/>
        <v>-0.1840000000000139</v>
      </c>
      <c r="H44" s="63">
        <f t="shared" si="25"/>
        <v>-0.11199999999998869</v>
      </c>
      <c r="I44" s="63">
        <f t="shared" si="26"/>
        <v>3.1999999999970781E-2</v>
      </c>
      <c r="J44" s="63">
        <f t="shared" si="27"/>
        <v>0.14000000000000859</v>
      </c>
      <c r="K44" s="63">
        <f t="shared" si="28"/>
        <v>0.31999999999998069</v>
      </c>
      <c r="L44" s="65">
        <f t="shared" si="9"/>
        <v>1001.8</v>
      </c>
      <c r="M44" s="66">
        <f t="shared" si="10"/>
        <v>1001.9799999999999</v>
      </c>
      <c r="N44" s="66">
        <f t="shared" si="11"/>
        <v>1002.6999999999999</v>
      </c>
      <c r="O44" s="66">
        <f t="shared" si="12"/>
        <v>1001.26</v>
      </c>
      <c r="P44" s="67">
        <f t="shared" si="13"/>
        <v>1001.0799999999999</v>
      </c>
    </row>
    <row r="45" spans="1:16" x14ac:dyDescent="0.3">
      <c r="A45">
        <v>19.29999999999999</v>
      </c>
      <c r="B45" s="64">
        <v>1003.15</v>
      </c>
      <c r="C45" s="63">
        <f t="shared" si="20"/>
        <v>1.3124404748406682</v>
      </c>
      <c r="D45" s="63">
        <f t="shared" si="21"/>
        <v>-0.54000000000000714</v>
      </c>
      <c r="E45" s="63">
        <f t="shared" si="22"/>
        <v>-0.82800000000001706</v>
      </c>
      <c r="F45" s="63">
        <f t="shared" si="23"/>
        <v>-0.7559999999999919</v>
      </c>
      <c r="G45" s="63">
        <f t="shared" si="24"/>
        <v>-0.68400000000001215</v>
      </c>
      <c r="H45" s="63">
        <f t="shared" si="25"/>
        <v>-0.61199999999998689</v>
      </c>
      <c r="I45" s="63">
        <f t="shared" si="26"/>
        <v>-0.46800000000002745</v>
      </c>
      <c r="J45" s="63">
        <f t="shared" si="27"/>
        <v>-0.35999999999998961</v>
      </c>
      <c r="K45" s="63">
        <f t="shared" si="28"/>
        <v>-0.18000000000001756</v>
      </c>
      <c r="L45" s="65">
        <f t="shared" si="9"/>
        <v>1001.8</v>
      </c>
      <c r="M45" s="66">
        <f t="shared" si="10"/>
        <v>1001.9799999999999</v>
      </c>
      <c r="N45" s="66">
        <f t="shared" si="11"/>
        <v>1002.6999999999999</v>
      </c>
      <c r="O45" s="66">
        <f t="shared" si="12"/>
        <v>1001.26</v>
      </c>
      <c r="P45" s="67">
        <f t="shared" si="13"/>
        <v>1001.0799999999999</v>
      </c>
    </row>
    <row r="46" spans="1:16" x14ac:dyDescent="0.3">
      <c r="A46">
        <v>19.699999999999989</v>
      </c>
      <c r="B46" s="64">
        <v>1004.4</v>
      </c>
      <c r="C46" s="63">
        <f t="shared" si="20"/>
        <v>1.3124404748406682</v>
      </c>
      <c r="D46" s="63">
        <f t="shared" si="21"/>
        <v>-1.0400000000000054</v>
      </c>
      <c r="E46" s="63">
        <f t="shared" si="22"/>
        <v>-1.3280000000000154</v>
      </c>
      <c r="F46" s="63">
        <f t="shared" si="23"/>
        <v>-1.25599999999999</v>
      </c>
      <c r="G46" s="63">
        <f t="shared" si="24"/>
        <v>-1.1840000000000104</v>
      </c>
      <c r="H46" s="63">
        <f t="shared" si="25"/>
        <v>-1.1119999999999852</v>
      </c>
      <c r="I46" s="63">
        <f t="shared" si="26"/>
        <v>-0.96800000000002562</v>
      </c>
      <c r="J46" s="63">
        <f t="shared" si="27"/>
        <v>-0.85999999999998789</v>
      </c>
      <c r="K46" s="63">
        <f t="shared" si="28"/>
        <v>-0.68000000000001581</v>
      </c>
      <c r="L46" s="65">
        <f t="shared" si="9"/>
        <v>1001.8</v>
      </c>
      <c r="M46" s="66">
        <f t="shared" si="10"/>
        <v>1001.9799999999999</v>
      </c>
      <c r="N46" s="66">
        <f t="shared" si="11"/>
        <v>1002.6999999999999</v>
      </c>
      <c r="O46" s="66">
        <f t="shared" si="12"/>
        <v>1001.26</v>
      </c>
      <c r="P46" s="67">
        <f t="shared" si="13"/>
        <v>1001.0799999999999</v>
      </c>
    </row>
    <row r="47" spans="1:16" x14ac:dyDescent="0.3">
      <c r="A47">
        <v>20.099999999999987</v>
      </c>
      <c r="B47" s="64">
        <v>1005.65</v>
      </c>
      <c r="C47" s="63">
        <f t="shared" si="20"/>
        <v>1.3124404748406682</v>
      </c>
      <c r="D47" s="63">
        <f t="shared" si="21"/>
        <v>-1.5400000000000036</v>
      </c>
      <c r="E47" s="63">
        <f t="shared" si="22"/>
        <v>-1.8280000000000136</v>
      </c>
      <c r="F47" s="63">
        <f t="shared" si="23"/>
        <v>-1.7559999999999882</v>
      </c>
      <c r="G47" s="63">
        <f t="shared" si="24"/>
        <v>-1.6840000000000086</v>
      </c>
      <c r="H47" s="63">
        <f t="shared" si="25"/>
        <v>-1.6119999999999834</v>
      </c>
      <c r="I47" s="63">
        <f t="shared" si="26"/>
        <v>-1.468000000000024</v>
      </c>
      <c r="J47" s="63">
        <f t="shared" si="27"/>
        <v>-1.3599999999999861</v>
      </c>
      <c r="K47" s="63">
        <f t="shared" si="28"/>
        <v>-1.1800000000000139</v>
      </c>
      <c r="L47" s="65">
        <f t="shared" si="9"/>
        <v>1001.8</v>
      </c>
      <c r="M47" s="66">
        <f t="shared" si="10"/>
        <v>1001.9799999999999</v>
      </c>
      <c r="N47" s="66">
        <f t="shared" si="11"/>
        <v>1002.6999999999999</v>
      </c>
      <c r="O47" s="66">
        <f t="shared" si="12"/>
        <v>1001.26</v>
      </c>
      <c r="P47" s="67">
        <f t="shared" si="13"/>
        <v>1001.0799999999999</v>
      </c>
    </row>
    <row r="48" spans="1:16" x14ac:dyDescent="0.3">
      <c r="A48">
        <v>20.499999999999986</v>
      </c>
      <c r="B48" s="64">
        <v>1006.9</v>
      </c>
      <c r="C48" s="63">
        <f t="shared" si="20"/>
        <v>1.3124404748406682</v>
      </c>
      <c r="D48" s="63">
        <f t="shared" si="21"/>
        <v>-2.0400000000000018</v>
      </c>
      <c r="E48" s="63">
        <f t="shared" si="22"/>
        <v>-2.3280000000000118</v>
      </c>
      <c r="F48" s="63">
        <f t="shared" si="23"/>
        <v>-2.2559999999999865</v>
      </c>
      <c r="G48" s="63">
        <f t="shared" si="24"/>
        <v>-2.1840000000000068</v>
      </c>
      <c r="H48" s="63">
        <f t="shared" si="25"/>
        <v>-2.1119999999999814</v>
      </c>
      <c r="I48" s="63">
        <f t="shared" si="26"/>
        <v>-1.9680000000000222</v>
      </c>
      <c r="J48" s="63">
        <f t="shared" si="27"/>
        <v>-1.8599999999999843</v>
      </c>
      <c r="K48" s="63">
        <f t="shared" si="28"/>
        <v>-1.6800000000000122</v>
      </c>
      <c r="L48" s="65">
        <f t="shared" si="9"/>
        <v>1001.8</v>
      </c>
      <c r="M48" s="66">
        <f t="shared" si="10"/>
        <v>1001.9799999999999</v>
      </c>
      <c r="N48" s="66">
        <f t="shared" si="11"/>
        <v>1002.6999999999999</v>
      </c>
      <c r="O48" s="66">
        <f t="shared" si="12"/>
        <v>1001.26</v>
      </c>
      <c r="P48" s="67">
        <f t="shared" si="13"/>
        <v>1001.0799999999999</v>
      </c>
    </row>
    <row r="49" spans="1:16" x14ac:dyDescent="0.3">
      <c r="A49">
        <v>20.899999999999984</v>
      </c>
      <c r="B49" s="64">
        <v>1008.15</v>
      </c>
      <c r="C49" s="63">
        <f t="shared" si="20"/>
        <v>1.3124404748406682</v>
      </c>
      <c r="D49" s="63">
        <f t="shared" si="21"/>
        <v>-2.54</v>
      </c>
      <c r="E49" s="63">
        <f t="shared" si="22"/>
        <v>-2.8280000000000101</v>
      </c>
      <c r="F49" s="63">
        <f t="shared" si="23"/>
        <v>-2.7559999999999847</v>
      </c>
      <c r="G49" s="63">
        <f t="shared" si="24"/>
        <v>-2.684000000000005</v>
      </c>
      <c r="H49" s="63">
        <f t="shared" si="25"/>
        <v>-2.6119999999999797</v>
      </c>
      <c r="I49" s="63">
        <f t="shared" si="26"/>
        <v>-2.4680000000000204</v>
      </c>
      <c r="J49" s="63">
        <f t="shared" si="27"/>
        <v>-2.3599999999999826</v>
      </c>
      <c r="K49" s="63">
        <f t="shared" si="28"/>
        <v>-2.1800000000000104</v>
      </c>
      <c r="L49" s="65">
        <f t="shared" si="9"/>
        <v>1001.8</v>
      </c>
      <c r="M49" s="66">
        <f t="shared" si="10"/>
        <v>1001.9799999999999</v>
      </c>
      <c r="N49" s="66">
        <f t="shared" si="11"/>
        <v>1002.6999999999999</v>
      </c>
      <c r="O49" s="66">
        <f t="shared" si="12"/>
        <v>1001.26</v>
      </c>
      <c r="P49" s="67">
        <f t="shared" si="13"/>
        <v>1001.0799999999999</v>
      </c>
    </row>
    <row r="50" spans="1:16" x14ac:dyDescent="0.3">
      <c r="A50">
        <v>21.299999999999983</v>
      </c>
      <c r="B50" s="64">
        <v>1009.4</v>
      </c>
      <c r="C50" s="63">
        <f t="shared" si="20"/>
        <v>1.3124404748406682</v>
      </c>
      <c r="D50" s="63">
        <f t="shared" si="21"/>
        <v>-3.0399999999999983</v>
      </c>
      <c r="E50" s="63">
        <f t="shared" si="22"/>
        <v>-3.3280000000000083</v>
      </c>
      <c r="F50" s="63">
        <f t="shared" si="23"/>
        <v>-3.2559999999999829</v>
      </c>
      <c r="G50" s="63">
        <f t="shared" si="24"/>
        <v>-3.1840000000000033</v>
      </c>
      <c r="H50" s="63">
        <f t="shared" si="25"/>
        <v>-3.1119999999999779</v>
      </c>
      <c r="I50" s="63">
        <f t="shared" si="26"/>
        <v>-2.9680000000000186</v>
      </c>
      <c r="J50" s="63">
        <f t="shared" si="27"/>
        <v>-2.8599999999999808</v>
      </c>
      <c r="K50" s="63">
        <f t="shared" si="28"/>
        <v>-2.6800000000000086</v>
      </c>
      <c r="L50" s="65">
        <f t="shared" si="9"/>
        <v>1001.8</v>
      </c>
      <c r="M50" s="66">
        <f t="shared" si="10"/>
        <v>1001.9799999999999</v>
      </c>
      <c r="N50" s="66">
        <f t="shared" si="11"/>
        <v>1002.6999999999999</v>
      </c>
      <c r="O50" s="66">
        <f t="shared" si="12"/>
        <v>1001.26</v>
      </c>
      <c r="P50" s="67">
        <f t="shared" si="13"/>
        <v>1001.0799999999999</v>
      </c>
    </row>
    <row r="51" spans="1:16" x14ac:dyDescent="0.3">
      <c r="A51">
        <v>21.699999999999982</v>
      </c>
      <c r="B51" s="64">
        <v>1010.65</v>
      </c>
      <c r="C51" s="63">
        <f t="shared" si="20"/>
        <v>1.3124404748406682</v>
      </c>
      <c r="D51" s="63">
        <f t="shared" si="21"/>
        <v>-3.5399999999999965</v>
      </c>
      <c r="E51" s="63">
        <f t="shared" si="22"/>
        <v>-3.8280000000000065</v>
      </c>
      <c r="F51" s="63">
        <f t="shared" si="23"/>
        <v>-3.7559999999999811</v>
      </c>
      <c r="G51" s="63">
        <f t="shared" si="24"/>
        <v>-3.6840000000000015</v>
      </c>
      <c r="H51" s="63">
        <f t="shared" si="25"/>
        <v>-3.6119999999999761</v>
      </c>
      <c r="I51" s="63">
        <f t="shared" si="26"/>
        <v>-3.4680000000000168</v>
      </c>
      <c r="J51" s="63">
        <f t="shared" si="27"/>
        <v>-3.359999999999979</v>
      </c>
      <c r="K51" s="63">
        <f t="shared" si="28"/>
        <v>-3.1800000000000068</v>
      </c>
      <c r="L51" s="65">
        <f t="shared" si="9"/>
        <v>1001.8</v>
      </c>
      <c r="M51" s="66">
        <f t="shared" si="10"/>
        <v>1001.9799999999999</v>
      </c>
      <c r="N51" s="66">
        <f t="shared" si="11"/>
        <v>1002.6999999999999</v>
      </c>
      <c r="O51" s="66">
        <f t="shared" si="12"/>
        <v>1001.26</v>
      </c>
      <c r="P51" s="67">
        <f t="shared" si="13"/>
        <v>1001.0799999999999</v>
      </c>
    </row>
    <row r="52" spans="1:16" x14ac:dyDescent="0.3">
      <c r="A52">
        <v>22.09999999999998</v>
      </c>
      <c r="B52" s="64">
        <v>1011.9</v>
      </c>
      <c r="C52" s="2"/>
      <c r="D52" s="63">
        <f t="shared" si="21"/>
        <v>-4.0399999999999947</v>
      </c>
      <c r="E52" s="63">
        <f t="shared" si="22"/>
        <v>-4.3280000000000047</v>
      </c>
      <c r="F52" s="63">
        <f t="shared" si="23"/>
        <v>-4.2559999999999798</v>
      </c>
      <c r="G52" s="63">
        <f t="shared" si="24"/>
        <v>-4.1839999999999993</v>
      </c>
      <c r="H52" s="63">
        <f t="shared" si="25"/>
        <v>-4.1119999999999743</v>
      </c>
      <c r="I52" s="63">
        <f t="shared" si="26"/>
        <v>-3.9680000000000151</v>
      </c>
      <c r="J52" s="63">
        <f t="shared" si="27"/>
        <v>-3.8599999999999772</v>
      </c>
      <c r="K52" s="63">
        <f t="shared" si="28"/>
        <v>-3.680000000000005</v>
      </c>
      <c r="L52" s="65">
        <f t="shared" si="9"/>
        <v>1001.8</v>
      </c>
      <c r="M52" s="66">
        <f t="shared" si="10"/>
        <v>1001.9799999999999</v>
      </c>
      <c r="N52" s="66">
        <f t="shared" si="11"/>
        <v>1002.6999999999999</v>
      </c>
      <c r="O52" s="66">
        <f t="shared" si="12"/>
        <v>1001.26</v>
      </c>
      <c r="P52" s="67">
        <f t="shared" si="13"/>
        <v>1001.0799999999999</v>
      </c>
    </row>
  </sheetData>
  <autoFilter ref="A1:B1">
    <sortState ref="A2:B101">
      <sortCondition ref="A1"/>
    </sortState>
  </autoFilter>
  <mergeCells count="1">
    <mergeCell ref="L1:P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50"/>
  <sheetViews>
    <sheetView topLeftCell="C1" zoomScale="70" zoomScaleNormal="70" workbookViewId="0">
      <selection activeCell="T12" sqref="T1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78" t="s">
        <v>72</v>
      </c>
      <c r="M1" s="79"/>
      <c r="N1" s="79"/>
      <c r="O1" s="79"/>
      <c r="P1" s="79"/>
      <c r="R1" s="61" t="s">
        <v>67</v>
      </c>
      <c r="S1" s="61" t="s">
        <v>67</v>
      </c>
      <c r="T1" s="61">
        <v>147</v>
      </c>
      <c r="U1" s="61">
        <v>147</v>
      </c>
      <c r="V1" s="61" t="s">
        <v>67</v>
      </c>
      <c r="X1" s="61">
        <v>147</v>
      </c>
    </row>
    <row r="2" spans="1:26" x14ac:dyDescent="0.3">
      <c r="A2">
        <v>0.4</v>
      </c>
      <c r="B2">
        <v>1011.8</v>
      </c>
      <c r="C2" s="63">
        <f>SQRT((A3-A2)^2+(B3-B2)^2)</f>
        <v>0.6</v>
      </c>
      <c r="L2" s="69" t="s">
        <v>65</v>
      </c>
      <c r="M2" s="70" t="s">
        <v>68</v>
      </c>
      <c r="N2" s="70" t="s">
        <v>69</v>
      </c>
      <c r="O2" s="70" t="s">
        <v>70</v>
      </c>
      <c r="P2" s="70" t="s">
        <v>71</v>
      </c>
      <c r="R2" s="59">
        <v>1</v>
      </c>
      <c r="S2" s="59">
        <v>2</v>
      </c>
      <c r="T2" s="59">
        <v>3</v>
      </c>
      <c r="U2" s="59">
        <v>4</v>
      </c>
      <c r="V2" s="59">
        <v>5</v>
      </c>
      <c r="W2" s="59">
        <v>6</v>
      </c>
      <c r="X2" s="59">
        <v>7</v>
      </c>
      <c r="Y2" s="59">
        <v>8</v>
      </c>
    </row>
    <row r="3" spans="1:26" x14ac:dyDescent="0.3">
      <c r="A3">
        <v>1</v>
      </c>
      <c r="B3">
        <v>1011.8</v>
      </c>
      <c r="C3" s="63">
        <f>SQRT((A4-A3)^2+(B4-B3)^2)</f>
        <v>1</v>
      </c>
      <c r="D3" s="63">
        <f t="array" ref="D3">(R$5-$B3)*($A3-$A2)</f>
        <v>-6</v>
      </c>
      <c r="E3" s="63">
        <f t="shared" ref="E3:E12" si="0">(S$5-$B3)*($A3-$A2)</f>
        <v>-6.3839999999999915</v>
      </c>
      <c r="F3" s="63">
        <f t="shared" ref="F3:F12" si="1">(T$5-$B3)*($A3-$A2)</f>
        <v>-6.2880000000000109</v>
      </c>
      <c r="G3" s="63">
        <f t="shared" ref="G3:G12" si="2">(U$5-$B3)*($A3-$A2)</f>
        <v>-6.191999999999962</v>
      </c>
      <c r="H3" s="63">
        <f t="shared" ref="H3:H12" si="3">(V$5-$B3)*($A3-$A2)</f>
        <v>-6.0959999999999805</v>
      </c>
      <c r="I3" s="63">
        <f t="shared" ref="I3:I12" si="4">(W$5-$B3)*($A3-$A2)</f>
        <v>-5.9040000000000186</v>
      </c>
      <c r="J3" s="63">
        <f t="shared" ref="J3:J12" si="5">(X$5-$B3)*($A3-$A2)</f>
        <v>-5.7600000000000131</v>
      </c>
      <c r="K3" s="63">
        <f t="shared" ref="K3:K12" si="6">(Y$5-$B3)*($A3-$A2)</f>
        <v>-5.5200000000000271</v>
      </c>
      <c r="L3" s="65">
        <f>$R$5</f>
        <v>1001.8</v>
      </c>
      <c r="M3" s="66">
        <f>$W$5</f>
        <v>1001.9599999999999</v>
      </c>
      <c r="N3" s="66">
        <f>$Y$5</f>
        <v>1002.5999999999999</v>
      </c>
      <c r="O3" s="66">
        <f>$T$5</f>
        <v>1001.3199999999999</v>
      </c>
      <c r="P3" s="67">
        <f>$S$5</f>
        <v>1001.16</v>
      </c>
      <c r="Q3" s="1"/>
      <c r="R3" s="15" t="s">
        <v>36</v>
      </c>
      <c r="S3" s="16">
        <v>0.2</v>
      </c>
      <c r="T3" s="16">
        <v>0.4</v>
      </c>
      <c r="U3" s="16">
        <v>0.6</v>
      </c>
      <c r="V3" s="16">
        <v>0.8</v>
      </c>
      <c r="W3" s="56">
        <v>1.2</v>
      </c>
      <c r="X3" s="56">
        <v>1.5</v>
      </c>
      <c r="Y3" s="56">
        <v>2</v>
      </c>
    </row>
    <row r="4" spans="1:26" x14ac:dyDescent="0.3">
      <c r="A4">
        <v>2</v>
      </c>
      <c r="B4">
        <v>1011.8</v>
      </c>
      <c r="C4" s="63">
        <f t="shared" ref="C4:C13" si="7">SQRT((A5-A4)^2+(B5-B4)^2)</f>
        <v>1</v>
      </c>
      <c r="D4" s="63">
        <f t="shared" ref="D4:D12" si="8">(R$5-$B4)*($A4-$A3)</f>
        <v>-10</v>
      </c>
      <c r="E4" s="63">
        <f t="shared" si="0"/>
        <v>-10.639999999999986</v>
      </c>
      <c r="F4" s="63">
        <f t="shared" si="1"/>
        <v>-10.480000000000018</v>
      </c>
      <c r="G4" s="63">
        <f t="shared" si="2"/>
        <v>-10.319999999999936</v>
      </c>
      <c r="H4" s="63">
        <f t="shared" si="3"/>
        <v>-10.159999999999968</v>
      </c>
      <c r="I4" s="63">
        <f t="shared" si="4"/>
        <v>-9.8400000000000318</v>
      </c>
      <c r="J4" s="63">
        <f t="shared" si="5"/>
        <v>-9.6000000000000227</v>
      </c>
      <c r="K4" s="63">
        <f t="shared" si="6"/>
        <v>-9.2000000000000455</v>
      </c>
      <c r="L4" s="65">
        <f t="shared" ref="L4:L50" si="9">$R$5</f>
        <v>1001.8</v>
      </c>
      <c r="M4" s="66">
        <f t="shared" ref="M4:M50" si="10">$W$5</f>
        <v>1001.9599999999999</v>
      </c>
      <c r="N4" s="66">
        <f t="shared" ref="N4:N50" si="11">$Y$5</f>
        <v>1002.5999999999999</v>
      </c>
      <c r="O4" s="66">
        <f t="shared" ref="O4:O50" si="12">$T$5</f>
        <v>1001.3199999999999</v>
      </c>
      <c r="P4" s="67">
        <f t="shared" ref="P4:P50" si="13">$S$5</f>
        <v>1001.16</v>
      </c>
      <c r="Q4" s="5" t="s">
        <v>15</v>
      </c>
      <c r="R4" s="7">
        <f t="array" ref="R4">SUM(IF($B$2:$B$52&lt;R$5,$C2:$C52))</f>
        <v>10.278246796488357</v>
      </c>
      <c r="S4" s="7">
        <f t="array" ref="S4">SUM(IF($B$2:$B$52&lt;S$5,$C2:$C52))</f>
        <v>4.9264544574189353</v>
      </c>
      <c r="T4" s="7">
        <f t="array" ref="T4">SUM(IF($B$2:$B$52&lt;T$5,$C2:$C52))</f>
        <v>7.6628108661971162</v>
      </c>
      <c r="U4" s="7">
        <f t="array" ref="U4">SUM(IF($B$2:$B$52&lt;U$5,$C2:$C52))</f>
        <v>8.6826147689156805</v>
      </c>
      <c r="V4" s="7">
        <f t="array" ref="V4">SUM(IF($B$2:$B$52&lt;V$5,$C2:$C52))</f>
        <v>10.278246796488357</v>
      </c>
      <c r="W4" s="7">
        <f t="array" ref="W4">SUM(IF($B$2:$B$52&lt;W$5,$C2:$C52))</f>
        <v>27.909721842114791</v>
      </c>
      <c r="X4" s="7">
        <f t="array" ref="X4">SUM(IF($B$2:$B$52&lt;X$5,$C2:$C52))</f>
        <v>27.909721842114791</v>
      </c>
      <c r="Y4" s="7">
        <f t="array" ref="Y4">SUM(IF($B$2:$B$52&lt;Y$5,$C2:$C52))</f>
        <v>27.909721842114791</v>
      </c>
    </row>
    <row r="5" spans="1:26" x14ac:dyDescent="0.3">
      <c r="A5">
        <v>3</v>
      </c>
      <c r="B5">
        <v>1011.8</v>
      </c>
      <c r="C5" s="63">
        <f t="shared" si="7"/>
        <v>1</v>
      </c>
      <c r="D5" s="63">
        <f t="shared" si="8"/>
        <v>-10</v>
      </c>
      <c r="E5" s="63">
        <f t="shared" si="0"/>
        <v>-10.639999999999986</v>
      </c>
      <c r="F5" s="63">
        <f t="shared" si="1"/>
        <v>-10.480000000000018</v>
      </c>
      <c r="G5" s="63">
        <f t="shared" si="2"/>
        <v>-10.319999999999936</v>
      </c>
      <c r="H5" s="63">
        <f t="shared" si="3"/>
        <v>-10.159999999999968</v>
      </c>
      <c r="I5" s="63">
        <f t="shared" si="4"/>
        <v>-9.8400000000000318</v>
      </c>
      <c r="J5" s="63">
        <f t="shared" si="5"/>
        <v>-9.6000000000000227</v>
      </c>
      <c r="K5" s="63">
        <f t="shared" si="6"/>
        <v>-9.2000000000000455</v>
      </c>
      <c r="L5" s="65">
        <f t="shared" si="9"/>
        <v>1001.8</v>
      </c>
      <c r="M5" s="66">
        <f t="shared" si="10"/>
        <v>1001.9599999999999</v>
      </c>
      <c r="N5" s="66">
        <f t="shared" si="11"/>
        <v>1002.5999999999999</v>
      </c>
      <c r="O5" s="66">
        <f t="shared" si="12"/>
        <v>1001.3199999999999</v>
      </c>
      <c r="P5" s="67">
        <f t="shared" si="13"/>
        <v>1001.16</v>
      </c>
      <c r="Q5" s="6" t="s">
        <v>66</v>
      </c>
      <c r="R5" s="3">
        <v>1001.8</v>
      </c>
      <c r="S5" s="57">
        <f>S6+S7</f>
        <v>1001.16</v>
      </c>
      <c r="T5" s="3">
        <f t="shared" ref="T5:X5" si="14">T6+T7</f>
        <v>1001.3199999999999</v>
      </c>
      <c r="U5" s="3">
        <f t="shared" si="14"/>
        <v>1001.48</v>
      </c>
      <c r="V5" s="3">
        <f t="shared" si="14"/>
        <v>1001.64</v>
      </c>
      <c r="W5" s="3">
        <f t="shared" si="14"/>
        <v>1001.9599999999999</v>
      </c>
      <c r="X5" s="3">
        <f t="shared" si="14"/>
        <v>1002.1999999999999</v>
      </c>
      <c r="Y5" s="3">
        <f>Y6+Y7</f>
        <v>1002.5999999999999</v>
      </c>
      <c r="Z5" t="s">
        <v>45</v>
      </c>
    </row>
    <row r="6" spans="1:26" x14ac:dyDescent="0.3">
      <c r="A6">
        <v>4</v>
      </c>
      <c r="B6">
        <v>1011.8</v>
      </c>
      <c r="C6" s="63">
        <f t="shared" si="7"/>
        <v>1.4000000000000004</v>
      </c>
      <c r="D6" s="63">
        <f t="shared" si="8"/>
        <v>-10</v>
      </c>
      <c r="E6" s="63">
        <f t="shared" si="0"/>
        <v>-10.639999999999986</v>
      </c>
      <c r="F6" s="63">
        <f t="shared" si="1"/>
        <v>-10.480000000000018</v>
      </c>
      <c r="G6" s="63">
        <f t="shared" si="2"/>
        <v>-10.319999999999936</v>
      </c>
      <c r="H6" s="63">
        <f t="shared" si="3"/>
        <v>-10.159999999999968</v>
      </c>
      <c r="I6" s="63">
        <f t="shared" si="4"/>
        <v>-9.8400000000000318</v>
      </c>
      <c r="J6" s="63">
        <f t="shared" si="5"/>
        <v>-9.6000000000000227</v>
      </c>
      <c r="K6" s="63">
        <f t="shared" si="6"/>
        <v>-9.2000000000000455</v>
      </c>
      <c r="L6" s="65">
        <f t="shared" si="9"/>
        <v>1001.8</v>
      </c>
      <c r="M6" s="66">
        <f t="shared" si="10"/>
        <v>1001.9599999999999</v>
      </c>
      <c r="N6" s="66">
        <f t="shared" si="11"/>
        <v>1002.5999999999999</v>
      </c>
      <c r="O6" s="66">
        <f t="shared" si="12"/>
        <v>1001.3199999999999</v>
      </c>
      <c r="P6" s="67">
        <f t="shared" si="13"/>
        <v>1001.16</v>
      </c>
      <c r="Q6" s="6" t="s">
        <v>4</v>
      </c>
      <c r="R6" s="34">
        <f>MIN($B$2:$B$52)</f>
        <v>1001</v>
      </c>
      <c r="S6" s="34">
        <f t="shared" ref="S6:Y6" si="15">MIN($B$2:$B$52)</f>
        <v>1001</v>
      </c>
      <c r="T6" s="34">
        <f t="shared" si="15"/>
        <v>1001</v>
      </c>
      <c r="U6" s="34">
        <f t="shared" si="15"/>
        <v>1001</v>
      </c>
      <c r="V6" s="34">
        <f t="shared" si="15"/>
        <v>1001</v>
      </c>
      <c r="W6" s="34">
        <f t="shared" si="15"/>
        <v>1001</v>
      </c>
      <c r="X6" s="34">
        <f t="shared" si="15"/>
        <v>1001</v>
      </c>
      <c r="Y6" s="34">
        <f t="shared" si="15"/>
        <v>1001</v>
      </c>
    </row>
    <row r="7" spans="1:26" x14ac:dyDescent="0.3">
      <c r="A7">
        <v>5.4</v>
      </c>
      <c r="B7">
        <v>1011.8</v>
      </c>
      <c r="C7" s="63">
        <f t="shared" si="7"/>
        <v>5.0990195135927845</v>
      </c>
      <c r="D7" s="63">
        <f t="shared" si="8"/>
        <v>-14.000000000000004</v>
      </c>
      <c r="E7" s="63">
        <f t="shared" si="0"/>
        <v>-14.895999999999985</v>
      </c>
      <c r="F7" s="63">
        <f t="shared" si="1"/>
        <v>-14.672000000000029</v>
      </c>
      <c r="G7" s="63">
        <f t="shared" si="2"/>
        <v>-14.447999999999915</v>
      </c>
      <c r="H7" s="63">
        <f t="shared" si="3"/>
        <v>-14.223999999999959</v>
      </c>
      <c r="I7" s="63">
        <f t="shared" si="4"/>
        <v>-13.776000000000048</v>
      </c>
      <c r="J7" s="63">
        <f t="shared" si="5"/>
        <v>-13.440000000000035</v>
      </c>
      <c r="K7" s="63">
        <f t="shared" si="6"/>
        <v>-12.880000000000067</v>
      </c>
      <c r="L7" s="65">
        <f t="shared" si="9"/>
        <v>1001.8</v>
      </c>
      <c r="M7" s="66">
        <f t="shared" si="10"/>
        <v>1001.9599999999999</v>
      </c>
      <c r="N7" s="66">
        <f t="shared" si="11"/>
        <v>1002.5999999999999</v>
      </c>
      <c r="O7" s="66">
        <f t="shared" si="12"/>
        <v>1001.3199999999999</v>
      </c>
      <c r="P7" s="67">
        <f t="shared" si="13"/>
        <v>1001.16</v>
      </c>
      <c r="Q7" s="5" t="s">
        <v>5</v>
      </c>
      <c r="R7" s="68">
        <f>R5-R6</f>
        <v>0.79999999999995453</v>
      </c>
      <c r="S7" s="68">
        <f>$R$7*S3</f>
        <v>0.15999999999999093</v>
      </c>
      <c r="T7" s="68">
        <f t="shared" ref="T7:Y7" si="16">$R$7*T3</f>
        <v>0.31999999999998185</v>
      </c>
      <c r="U7" s="68">
        <f t="shared" si="16"/>
        <v>0.47999999999997267</v>
      </c>
      <c r="V7" s="68">
        <f t="shared" si="16"/>
        <v>0.63999999999996371</v>
      </c>
      <c r="W7" s="68">
        <f t="shared" si="16"/>
        <v>0.95999999999994534</v>
      </c>
      <c r="X7" s="68">
        <f t="shared" si="16"/>
        <v>1.1999999999999318</v>
      </c>
      <c r="Y7" s="68">
        <f t="shared" si="16"/>
        <v>1.5999999999999091</v>
      </c>
    </row>
    <row r="8" spans="1:26" x14ac:dyDescent="0.3">
      <c r="A8">
        <v>6.4</v>
      </c>
      <c r="B8">
        <v>1006.8</v>
      </c>
      <c r="C8" s="63">
        <f t="shared" si="7"/>
        <v>5.0990195135927845</v>
      </c>
      <c r="D8" s="63">
        <f t="shared" si="8"/>
        <v>-5</v>
      </c>
      <c r="E8" s="63">
        <f t="shared" si="0"/>
        <v>-5.6399999999999864</v>
      </c>
      <c r="F8" s="63">
        <f t="shared" si="1"/>
        <v>-5.4800000000000182</v>
      </c>
      <c r="G8" s="63">
        <f t="shared" si="2"/>
        <v>-5.3199999999999363</v>
      </c>
      <c r="H8" s="63">
        <f t="shared" si="3"/>
        <v>-5.1599999999999682</v>
      </c>
      <c r="I8" s="63">
        <f t="shared" si="4"/>
        <v>-4.8400000000000318</v>
      </c>
      <c r="J8" s="63">
        <f t="shared" si="5"/>
        <v>-4.6000000000000227</v>
      </c>
      <c r="K8" s="63">
        <f t="shared" si="6"/>
        <v>-4.2000000000000455</v>
      </c>
      <c r="L8" s="65">
        <f t="shared" si="9"/>
        <v>1001.8</v>
      </c>
      <c r="M8" s="66">
        <f t="shared" si="10"/>
        <v>1001.9599999999999</v>
      </c>
      <c r="N8" s="66">
        <f t="shared" si="11"/>
        <v>1002.5999999999999</v>
      </c>
      <c r="O8" s="66">
        <f t="shared" si="12"/>
        <v>1001.3199999999999</v>
      </c>
      <c r="P8" s="67">
        <f t="shared" si="13"/>
        <v>1001.16</v>
      </c>
      <c r="Q8" s="5" t="s">
        <v>6</v>
      </c>
      <c r="R8" s="7">
        <f t="array" ref="R8">SUM(IF($B$2:$B$52&lt;R$5,D$2:D$52))</f>
        <v>5.9999999999994547</v>
      </c>
      <c r="S8" s="7">
        <f t="array" ref="S8">SUM(IF($B$2:$B$52&lt;S$5,E$2:E$52))</f>
        <v>0.563999999999794</v>
      </c>
      <c r="T8" s="7">
        <f t="array" ref="T8">SUM(IF($B$2:$B$52&lt;T$5,F$2:F$52))</f>
        <v>1.5619999999994434</v>
      </c>
      <c r="U8" s="7">
        <f t="array" ref="U8">SUM(IF($B$2:$B$52&lt;U$5,G$2:G$52))</f>
        <v>2.8580000000001067</v>
      </c>
      <c r="V8" s="7">
        <f t="array" ref="V8">SUM(IF($B$2:$B$52&lt;V$5,H$2:H$52))</f>
        <v>4.3519999999997827</v>
      </c>
      <c r="W8" s="7">
        <f t="array" ref="W8">SUM(IF($B$2:$B$52&lt;W$5,I$2:I$52))</f>
        <v>9.7759999999987048</v>
      </c>
      <c r="X8" s="7">
        <f t="array" ref="X8">SUM(IF($B$2:$B$52&lt;X$5,J$2:J$52))</f>
        <v>15.439999999998919</v>
      </c>
      <c r="Y8" s="7">
        <f t="array" ref="Y8">SUM(IF($B$2:$B$52&lt;Y$5,K$2:K$52))</f>
        <v>24.879999999998386</v>
      </c>
      <c r="Z8" t="s">
        <v>7</v>
      </c>
    </row>
    <row r="9" spans="1:26" x14ac:dyDescent="0.3">
      <c r="A9">
        <v>7.4</v>
      </c>
      <c r="B9">
        <v>1001.8</v>
      </c>
      <c r="C9" s="63">
        <f t="shared" si="7"/>
        <v>1</v>
      </c>
      <c r="D9" s="63">
        <f t="shared" si="8"/>
        <v>0</v>
      </c>
      <c r="E9" s="63">
        <f t="shared" si="0"/>
        <v>-0.63999999999998636</v>
      </c>
      <c r="F9" s="63">
        <f t="shared" si="1"/>
        <v>-0.48000000000001819</v>
      </c>
      <c r="G9" s="63">
        <f t="shared" si="2"/>
        <v>-0.31999999999993634</v>
      </c>
      <c r="H9" s="63">
        <f t="shared" si="3"/>
        <v>-0.15999999999996817</v>
      </c>
      <c r="I9" s="63">
        <f t="shared" si="4"/>
        <v>0.15999999999996817</v>
      </c>
      <c r="J9" s="63">
        <f t="shared" si="5"/>
        <v>0.39999999999997726</v>
      </c>
      <c r="K9" s="63">
        <f t="shared" si="6"/>
        <v>0.79999999999995453</v>
      </c>
      <c r="L9" s="65">
        <f t="shared" si="9"/>
        <v>1001.8</v>
      </c>
      <c r="M9" s="66">
        <f t="shared" si="10"/>
        <v>1001.9599999999999</v>
      </c>
      <c r="N9" s="66">
        <f t="shared" si="11"/>
        <v>1002.5999999999999</v>
      </c>
      <c r="O9" s="66">
        <f t="shared" si="12"/>
        <v>1001.3199999999999</v>
      </c>
      <c r="P9" s="67">
        <f t="shared" si="13"/>
        <v>1001.16</v>
      </c>
      <c r="Q9" s="5" t="s">
        <v>8</v>
      </c>
      <c r="R9" s="60">
        <f>(1/R$10)*R8*R11^0.5*R12^(2/3)</f>
        <v>11.973965759751882</v>
      </c>
      <c r="S9" s="60">
        <f>(1/S$10)*S8*S11^0.5*S12^(2/3)</f>
        <v>0.37993340579480628</v>
      </c>
      <c r="T9" s="60">
        <f t="shared" ref="T9:Y9" si="17">(1/T$10)*T8*T11^0.5*T12^(2/3)</f>
        <v>1.5457583479515582</v>
      </c>
      <c r="U9" s="60">
        <f>(1/U$10)*U8*U11^0.5*U12^(2/3)</f>
        <v>3.8928587090044915</v>
      </c>
      <c r="V9" s="60">
        <f t="shared" si="17"/>
        <v>7.0113353390121542</v>
      </c>
      <c r="W9" s="60">
        <f>(1/W$10)*W8*W11^0.5*W12^(2/3)</f>
        <v>13.879173507147287</v>
      </c>
      <c r="X9" s="60">
        <f t="shared" si="17"/>
        <v>29.728553402538296</v>
      </c>
      <c r="Y9" s="60">
        <f t="shared" si="17"/>
        <v>65.843399214606862</v>
      </c>
      <c r="Z9" t="s">
        <v>11</v>
      </c>
    </row>
    <row r="10" spans="1:26" x14ac:dyDescent="0.3">
      <c r="A10">
        <v>8.4</v>
      </c>
      <c r="B10">
        <v>1001.8</v>
      </c>
      <c r="C10" s="63">
        <f t="shared" si="7"/>
        <v>1</v>
      </c>
      <c r="D10" s="63">
        <f t="shared" si="8"/>
        <v>0</v>
      </c>
      <c r="E10" s="63">
        <f t="shared" si="0"/>
        <v>-0.63999999999998636</v>
      </c>
      <c r="F10" s="63">
        <f t="shared" si="1"/>
        <v>-0.48000000000001819</v>
      </c>
      <c r="G10" s="63">
        <f t="shared" si="2"/>
        <v>-0.31999999999993634</v>
      </c>
      <c r="H10" s="63">
        <f t="shared" si="3"/>
        <v>-0.15999999999996817</v>
      </c>
      <c r="I10" s="63">
        <f t="shared" si="4"/>
        <v>0.15999999999996817</v>
      </c>
      <c r="J10" s="63">
        <f t="shared" si="5"/>
        <v>0.39999999999997726</v>
      </c>
      <c r="K10" s="63">
        <f t="shared" si="6"/>
        <v>0.79999999999995453</v>
      </c>
      <c r="L10" s="65">
        <f t="shared" si="9"/>
        <v>1001.8</v>
      </c>
      <c r="M10" s="66">
        <f t="shared" si="10"/>
        <v>1001.9599999999999</v>
      </c>
      <c r="N10" s="66">
        <f t="shared" si="11"/>
        <v>1002.5999999999999</v>
      </c>
      <c r="O10" s="66">
        <f t="shared" si="12"/>
        <v>1001.3199999999999</v>
      </c>
      <c r="P10" s="67">
        <f t="shared" si="13"/>
        <v>1001.16</v>
      </c>
      <c r="Q10" s="5" t="s">
        <v>9</v>
      </c>
      <c r="R10" s="8">
        <v>3.5000000000000003E-2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</row>
    <row r="11" spans="1:26" x14ac:dyDescent="0.3">
      <c r="A11">
        <v>9.4</v>
      </c>
      <c r="B11">
        <v>1001.8</v>
      </c>
      <c r="C11" s="63">
        <f t="shared" si="7"/>
        <v>1</v>
      </c>
      <c r="D11" s="63">
        <f t="shared" si="8"/>
        <v>0</v>
      </c>
      <c r="E11" s="63">
        <f t="shared" si="0"/>
        <v>-0.63999999999998636</v>
      </c>
      <c r="F11" s="63">
        <f t="shared" si="1"/>
        <v>-0.48000000000001819</v>
      </c>
      <c r="G11" s="63">
        <f t="shared" si="2"/>
        <v>-0.31999999999993634</v>
      </c>
      <c r="H11" s="63">
        <f t="shared" si="3"/>
        <v>-0.15999999999996817</v>
      </c>
      <c r="I11" s="63">
        <f t="shared" si="4"/>
        <v>0.15999999999996817</v>
      </c>
      <c r="J11" s="63">
        <f t="shared" si="5"/>
        <v>0.39999999999997726</v>
      </c>
      <c r="K11" s="63">
        <f t="shared" si="6"/>
        <v>0.79999999999995453</v>
      </c>
      <c r="L11" s="65">
        <f t="shared" si="9"/>
        <v>1001.8</v>
      </c>
      <c r="M11" s="66">
        <f t="shared" si="10"/>
        <v>1001.9599999999999</v>
      </c>
      <c r="N11" s="66">
        <f t="shared" si="11"/>
        <v>1002.5999999999999</v>
      </c>
      <c r="O11" s="66">
        <f t="shared" si="12"/>
        <v>1001.3199999999999</v>
      </c>
      <c r="P11" s="67">
        <f t="shared" si="13"/>
        <v>1001.16</v>
      </c>
      <c r="Q11" s="5" t="s">
        <v>10</v>
      </c>
      <c r="R11" s="8">
        <v>0.01</v>
      </c>
      <c r="S11" s="8">
        <v>0.01</v>
      </c>
      <c r="T11" s="8">
        <v>0.01</v>
      </c>
      <c r="U11" s="8">
        <v>0.01</v>
      </c>
      <c r="V11" s="8">
        <v>0.01</v>
      </c>
      <c r="W11" s="8">
        <v>0.01</v>
      </c>
      <c r="X11" s="8">
        <v>0.01</v>
      </c>
      <c r="Y11" s="8">
        <v>0.01</v>
      </c>
    </row>
    <row r="12" spans="1:26" x14ac:dyDescent="0.3">
      <c r="A12">
        <v>10.4</v>
      </c>
      <c r="B12">
        <v>1001.8</v>
      </c>
      <c r="C12" s="63">
        <f t="shared" si="7"/>
        <v>1</v>
      </c>
      <c r="D12" s="63">
        <f t="shared" si="8"/>
        <v>0</v>
      </c>
      <c r="E12" s="63">
        <f t="shared" si="0"/>
        <v>-0.63999999999998636</v>
      </c>
      <c r="F12" s="63">
        <f t="shared" si="1"/>
        <v>-0.48000000000001819</v>
      </c>
      <c r="G12" s="63">
        <f t="shared" si="2"/>
        <v>-0.31999999999993634</v>
      </c>
      <c r="H12" s="63">
        <f t="shared" si="3"/>
        <v>-0.15999999999996817</v>
      </c>
      <c r="I12" s="63">
        <f t="shared" si="4"/>
        <v>0.15999999999996817</v>
      </c>
      <c r="J12" s="63">
        <f t="shared" si="5"/>
        <v>0.39999999999997726</v>
      </c>
      <c r="K12" s="63">
        <f t="shared" si="6"/>
        <v>0.79999999999995453</v>
      </c>
      <c r="L12" s="65">
        <f t="shared" si="9"/>
        <v>1001.8</v>
      </c>
      <c r="M12" s="66">
        <f t="shared" si="10"/>
        <v>1001.9599999999999</v>
      </c>
      <c r="N12" s="66">
        <f t="shared" si="11"/>
        <v>1002.5999999999999</v>
      </c>
      <c r="O12" s="66">
        <f t="shared" si="12"/>
        <v>1001.3199999999999</v>
      </c>
      <c r="P12" s="67">
        <f t="shared" si="13"/>
        <v>1001.16</v>
      </c>
      <c r="Q12" s="5" t="s">
        <v>2</v>
      </c>
      <c r="R12" s="7">
        <f t="shared" ref="R12:Y12" si="18">R8/R4</f>
        <v>0.58375714446255578</v>
      </c>
      <c r="S12" s="7">
        <f t="shared" si="18"/>
        <v>0.1144839569460436</v>
      </c>
      <c r="T12" s="7">
        <f t="shared" si="18"/>
        <v>0.20384164861615978</v>
      </c>
      <c r="U12" s="7">
        <f t="shared" si="18"/>
        <v>0.32916351537694966</v>
      </c>
      <c r="V12" s="7">
        <f t="shared" si="18"/>
        <v>0.4234185154501911</v>
      </c>
      <c r="W12" s="7">
        <f t="shared" si="18"/>
        <v>0.35027221178704343</v>
      </c>
      <c r="X12" s="7">
        <f t="shared" si="18"/>
        <v>0.55321224938546332</v>
      </c>
      <c r="Y12" s="7">
        <f t="shared" si="18"/>
        <v>0.89144564538279769</v>
      </c>
      <c r="Z12" t="s">
        <v>16</v>
      </c>
    </row>
    <row r="13" spans="1:26" x14ac:dyDescent="0.3">
      <c r="A13">
        <v>11.4</v>
      </c>
      <c r="B13">
        <v>1001.8</v>
      </c>
      <c r="C13" s="63">
        <f t="shared" si="7"/>
        <v>1</v>
      </c>
      <c r="D13" s="63">
        <f t="array" ref="D13">(R$5-$B13)*($A13-$A12)</f>
        <v>0</v>
      </c>
      <c r="E13" s="63">
        <f t="shared" ref="E13:E50" si="19">(S$5-$B13)*($A13-$A12)</f>
        <v>-0.63999999999998636</v>
      </c>
      <c r="F13" s="63">
        <f t="shared" ref="F13:F50" si="20">(T$5-$B13)*($A13-$A12)</f>
        <v>-0.48000000000001819</v>
      </c>
      <c r="G13" s="63">
        <f t="shared" ref="G13:G50" si="21">(U$5-$B13)*($A13-$A12)</f>
        <v>-0.31999999999993634</v>
      </c>
      <c r="H13" s="63">
        <f t="shared" ref="H13:H50" si="22">(V$5-$B13)*($A13-$A12)</f>
        <v>-0.15999999999996817</v>
      </c>
      <c r="I13" s="63">
        <f t="shared" ref="I13:I50" si="23">(W$5-$B13)*($A13-$A12)</f>
        <v>0.15999999999996817</v>
      </c>
      <c r="J13" s="63">
        <f t="shared" ref="J13:J50" si="24">(X$5-$B13)*($A13-$A12)</f>
        <v>0.39999999999997726</v>
      </c>
      <c r="K13" s="63">
        <f t="shared" ref="K13:K50" si="25">(Y$5-$B13)*($A13-$A12)</f>
        <v>0.79999999999995453</v>
      </c>
      <c r="L13" s="65">
        <f t="shared" si="9"/>
        <v>1001.8</v>
      </c>
      <c r="M13" s="66">
        <f t="shared" si="10"/>
        <v>1001.9599999999999</v>
      </c>
      <c r="N13" s="66">
        <f t="shared" si="11"/>
        <v>1002.5999999999999</v>
      </c>
      <c r="O13" s="66">
        <f t="shared" si="12"/>
        <v>1001.3199999999999</v>
      </c>
      <c r="P13" s="67">
        <f t="shared" si="13"/>
        <v>1001.16</v>
      </c>
    </row>
    <row r="14" spans="1:26" x14ac:dyDescent="0.3">
      <c r="A14">
        <v>12.4</v>
      </c>
      <c r="B14">
        <v>1001.8</v>
      </c>
      <c r="C14" s="63">
        <f t="shared" ref="C14:C49" si="26">SQRT((A15-A14)^2+(B15-B14)^2)</f>
        <v>0.63245553203365401</v>
      </c>
      <c r="D14" s="63">
        <f t="shared" ref="D14:D22" si="27">(R$5-$B14)*($A14-$A13)</f>
        <v>0</v>
      </c>
      <c r="E14" s="63">
        <f t="shared" si="19"/>
        <v>-0.63999999999998636</v>
      </c>
      <c r="F14" s="63">
        <f t="shared" si="20"/>
        <v>-0.48000000000001819</v>
      </c>
      <c r="G14" s="63">
        <f t="shared" si="21"/>
        <v>-0.31999999999993634</v>
      </c>
      <c r="H14" s="63">
        <f t="shared" si="22"/>
        <v>-0.15999999999996817</v>
      </c>
      <c r="I14" s="63">
        <f t="shared" si="23"/>
        <v>0.15999999999996817</v>
      </c>
      <c r="J14" s="63">
        <f t="shared" si="24"/>
        <v>0.39999999999997726</v>
      </c>
      <c r="K14" s="63">
        <f t="shared" si="25"/>
        <v>0.79999999999995453</v>
      </c>
      <c r="L14" s="65">
        <f t="shared" si="9"/>
        <v>1001.8</v>
      </c>
      <c r="M14" s="66">
        <f t="shared" si="10"/>
        <v>1001.9599999999999</v>
      </c>
      <c r="N14" s="66">
        <f t="shared" si="11"/>
        <v>1002.5999999999999</v>
      </c>
      <c r="O14" s="66">
        <f t="shared" si="12"/>
        <v>1001.3199999999999</v>
      </c>
      <c r="P14" s="67">
        <f t="shared" si="13"/>
        <v>1001.16</v>
      </c>
    </row>
    <row r="15" spans="1:26" x14ac:dyDescent="0.3">
      <c r="A15">
        <v>13</v>
      </c>
      <c r="B15">
        <v>1001.6</v>
      </c>
      <c r="C15" s="63">
        <f t="shared" si="26"/>
        <v>0.53851648071346725</v>
      </c>
      <c r="D15" s="63">
        <f t="shared" si="27"/>
        <v>0.119999999999959</v>
      </c>
      <c r="E15" s="63">
        <f t="shared" si="19"/>
        <v>-0.2640000000000326</v>
      </c>
      <c r="F15" s="63">
        <f t="shared" si="20"/>
        <v>-0.16800000000005175</v>
      </c>
      <c r="G15" s="63">
        <f t="shared" si="21"/>
        <v>-7.2000000000002687E-2</v>
      </c>
      <c r="H15" s="63">
        <f t="shared" si="22"/>
        <v>2.3999999999978157E-2</v>
      </c>
      <c r="I15" s="63">
        <f t="shared" si="23"/>
        <v>0.21599999999993985</v>
      </c>
      <c r="J15" s="63">
        <f t="shared" si="24"/>
        <v>0.3599999999999452</v>
      </c>
      <c r="K15" s="63">
        <f t="shared" si="25"/>
        <v>0.59999999999993148</v>
      </c>
      <c r="L15" s="65">
        <f t="shared" si="9"/>
        <v>1001.8</v>
      </c>
      <c r="M15" s="66">
        <f t="shared" si="10"/>
        <v>1001.9599999999999</v>
      </c>
      <c r="N15" s="66">
        <f t="shared" si="11"/>
        <v>1002.5999999999999</v>
      </c>
      <c r="O15" s="66">
        <f t="shared" si="12"/>
        <v>1001.3199999999999</v>
      </c>
      <c r="P15" s="67">
        <f t="shared" si="13"/>
        <v>1001.16</v>
      </c>
    </row>
    <row r="16" spans="1:26" x14ac:dyDescent="0.3">
      <c r="A16">
        <v>13.5</v>
      </c>
      <c r="B16">
        <v>1001.4</v>
      </c>
      <c r="C16" s="63">
        <f t="shared" si="26"/>
        <v>0.50990195135928296</v>
      </c>
      <c r="D16" s="63">
        <f t="shared" si="27"/>
        <v>0.19999999999998863</v>
      </c>
      <c r="E16" s="63">
        <f t="shared" si="19"/>
        <v>-0.12000000000000455</v>
      </c>
      <c r="F16" s="63">
        <f t="shared" si="20"/>
        <v>-4.0000000000020464E-2</v>
      </c>
      <c r="G16" s="63">
        <f t="shared" si="21"/>
        <v>4.0000000000020464E-2</v>
      </c>
      <c r="H16" s="63">
        <f t="shared" si="22"/>
        <v>0.12000000000000455</v>
      </c>
      <c r="I16" s="63">
        <f t="shared" si="23"/>
        <v>0.27999999999997272</v>
      </c>
      <c r="J16" s="63">
        <f t="shared" si="24"/>
        <v>0.39999999999997726</v>
      </c>
      <c r="K16" s="63">
        <f t="shared" si="25"/>
        <v>0.59999999999996589</v>
      </c>
      <c r="L16" s="65">
        <f t="shared" si="9"/>
        <v>1001.8</v>
      </c>
      <c r="M16" s="66">
        <f t="shared" si="10"/>
        <v>1001.9599999999999</v>
      </c>
      <c r="N16" s="66">
        <f t="shared" si="11"/>
        <v>1002.5999999999999</v>
      </c>
      <c r="O16" s="66">
        <f t="shared" si="12"/>
        <v>1001.3199999999999</v>
      </c>
      <c r="P16" s="67">
        <f t="shared" si="13"/>
        <v>1001.16</v>
      </c>
    </row>
    <row r="17" spans="1:29" x14ac:dyDescent="0.3">
      <c r="A17">
        <v>14</v>
      </c>
      <c r="B17">
        <v>1001.3</v>
      </c>
      <c r="C17" s="63">
        <f t="shared" si="26"/>
        <v>0.6082762530298067</v>
      </c>
      <c r="D17" s="63">
        <f t="shared" si="27"/>
        <v>0.25</v>
      </c>
      <c r="E17" s="63">
        <f t="shared" si="19"/>
        <v>-6.9999999999993179E-2</v>
      </c>
      <c r="F17" s="63">
        <f t="shared" si="20"/>
        <v>9.9999999999909051E-3</v>
      </c>
      <c r="G17" s="63">
        <f t="shared" si="21"/>
        <v>9.0000000000031832E-2</v>
      </c>
      <c r="H17" s="63">
        <f t="shared" si="22"/>
        <v>0.17000000000001592</v>
      </c>
      <c r="I17" s="63">
        <f t="shared" si="23"/>
        <v>0.32999999999998408</v>
      </c>
      <c r="J17" s="63">
        <f t="shared" si="24"/>
        <v>0.44999999999998863</v>
      </c>
      <c r="K17" s="63">
        <f t="shared" si="25"/>
        <v>0.64999999999997726</v>
      </c>
      <c r="L17" s="65">
        <f t="shared" si="9"/>
        <v>1001.8</v>
      </c>
      <c r="M17" s="66">
        <f t="shared" si="10"/>
        <v>1001.9599999999999</v>
      </c>
      <c r="N17" s="66">
        <f t="shared" si="11"/>
        <v>1002.5999999999999</v>
      </c>
      <c r="O17" s="66">
        <f t="shared" si="12"/>
        <v>1001.3199999999999</v>
      </c>
      <c r="P17" s="67">
        <f t="shared" si="13"/>
        <v>1001.16</v>
      </c>
    </row>
    <row r="18" spans="1:29" x14ac:dyDescent="0.3">
      <c r="A18">
        <v>14.6</v>
      </c>
      <c r="B18">
        <v>1001.2</v>
      </c>
      <c r="C18" s="63">
        <f t="shared" si="26"/>
        <v>0.50990195135928296</v>
      </c>
      <c r="D18" s="63">
        <f t="shared" si="27"/>
        <v>0.3599999999999452</v>
      </c>
      <c r="E18" s="63">
        <f t="shared" si="19"/>
        <v>-2.400000000004637E-2</v>
      </c>
      <c r="F18" s="63">
        <f t="shared" si="20"/>
        <v>7.1999999999934478E-2</v>
      </c>
      <c r="G18" s="63">
        <f t="shared" si="21"/>
        <v>0.16799999999998352</v>
      </c>
      <c r="H18" s="63">
        <f t="shared" si="22"/>
        <v>0.26399999999996437</v>
      </c>
      <c r="I18" s="63">
        <f t="shared" si="23"/>
        <v>0.45599999999992608</v>
      </c>
      <c r="J18" s="63">
        <f t="shared" si="24"/>
        <v>0.59999999999993148</v>
      </c>
      <c r="K18" s="63">
        <f t="shared" si="25"/>
        <v>0.8399999999999177</v>
      </c>
      <c r="L18" s="65">
        <f t="shared" si="9"/>
        <v>1001.8</v>
      </c>
      <c r="M18" s="66">
        <f t="shared" si="10"/>
        <v>1001.9599999999999</v>
      </c>
      <c r="N18" s="66">
        <f t="shared" si="11"/>
        <v>1002.5999999999999</v>
      </c>
      <c r="O18" s="66">
        <f t="shared" si="12"/>
        <v>1001.3199999999999</v>
      </c>
      <c r="P18" s="67">
        <f t="shared" si="13"/>
        <v>1001.16</v>
      </c>
    </row>
    <row r="19" spans="1:29" x14ac:dyDescent="0.3">
      <c r="A19">
        <v>15.1</v>
      </c>
      <c r="B19">
        <v>1001.1</v>
      </c>
      <c r="C19" s="63">
        <f t="shared" si="26"/>
        <v>0.59999999999999964</v>
      </c>
      <c r="D19" s="63">
        <f t="shared" si="27"/>
        <v>0.34999999999996589</v>
      </c>
      <c r="E19" s="63">
        <f t="shared" si="19"/>
        <v>2.9999999999972715E-2</v>
      </c>
      <c r="F19" s="63">
        <f t="shared" si="20"/>
        <v>0.1099999999999568</v>
      </c>
      <c r="G19" s="63">
        <f t="shared" si="21"/>
        <v>0.18999999999999773</v>
      </c>
      <c r="H19" s="63">
        <f t="shared" si="22"/>
        <v>0.26999999999998181</v>
      </c>
      <c r="I19" s="63">
        <f t="shared" si="23"/>
        <v>0.42999999999994998</v>
      </c>
      <c r="J19" s="63">
        <f t="shared" si="24"/>
        <v>0.54999999999995453</v>
      </c>
      <c r="K19" s="63">
        <f t="shared" si="25"/>
        <v>0.74999999999994316</v>
      </c>
      <c r="L19" s="65">
        <f t="shared" si="9"/>
        <v>1001.8</v>
      </c>
      <c r="M19" s="66">
        <f t="shared" si="10"/>
        <v>1001.9599999999999</v>
      </c>
      <c r="N19" s="66">
        <f t="shared" si="11"/>
        <v>1002.5999999999999</v>
      </c>
      <c r="O19" s="66">
        <f t="shared" si="12"/>
        <v>1001.3199999999999</v>
      </c>
      <c r="P19" s="67">
        <f t="shared" si="13"/>
        <v>1001.16</v>
      </c>
    </row>
    <row r="20" spans="1:29" x14ac:dyDescent="0.3">
      <c r="A20">
        <v>15.7</v>
      </c>
      <c r="B20">
        <v>1001.1</v>
      </c>
      <c r="C20" s="63">
        <f t="shared" si="26"/>
        <v>0.60827625302982713</v>
      </c>
      <c r="D20" s="63">
        <f t="shared" si="27"/>
        <v>0.41999999999995885</v>
      </c>
      <c r="E20" s="63">
        <f t="shared" si="19"/>
        <v>3.5999999999967239E-2</v>
      </c>
      <c r="F20" s="63">
        <f t="shared" si="20"/>
        <v>0.13199999999994808</v>
      </c>
      <c r="G20" s="63">
        <f t="shared" si="21"/>
        <v>0.22799999999999715</v>
      </c>
      <c r="H20" s="63">
        <f t="shared" si="22"/>
        <v>0.32399999999997797</v>
      </c>
      <c r="I20" s="63">
        <f t="shared" si="23"/>
        <v>0.51599999999993962</v>
      </c>
      <c r="J20" s="63">
        <f t="shared" si="24"/>
        <v>0.65999999999994508</v>
      </c>
      <c r="K20" s="63">
        <f t="shared" si="25"/>
        <v>0.8999999999999313</v>
      </c>
      <c r="L20" s="65">
        <f t="shared" si="9"/>
        <v>1001.8</v>
      </c>
      <c r="M20" s="66">
        <f t="shared" si="10"/>
        <v>1001.9599999999999</v>
      </c>
      <c r="N20" s="66">
        <f t="shared" si="11"/>
        <v>1002.5999999999999</v>
      </c>
      <c r="O20" s="66">
        <f t="shared" si="12"/>
        <v>1001.3199999999999</v>
      </c>
      <c r="P20" s="67">
        <f t="shared" si="13"/>
        <v>1001.16</v>
      </c>
    </row>
    <row r="21" spans="1:29" x14ac:dyDescent="0.3">
      <c r="A21">
        <v>16.3</v>
      </c>
      <c r="B21">
        <v>1001</v>
      </c>
      <c r="C21" s="63">
        <f t="shared" si="26"/>
        <v>0.5</v>
      </c>
      <c r="D21" s="63">
        <f t="shared" si="27"/>
        <v>0.47999999999997384</v>
      </c>
      <c r="E21" s="63">
        <f t="shared" si="19"/>
        <v>9.5999999999981128E-2</v>
      </c>
      <c r="F21" s="63">
        <f t="shared" si="20"/>
        <v>0.19199999999996226</v>
      </c>
      <c r="G21" s="63">
        <f t="shared" si="21"/>
        <v>0.28800000000001158</v>
      </c>
      <c r="H21" s="63">
        <f t="shared" si="22"/>
        <v>0.38399999999999274</v>
      </c>
      <c r="I21" s="63">
        <f t="shared" si="23"/>
        <v>0.57599999999995499</v>
      </c>
      <c r="J21" s="63">
        <f t="shared" si="24"/>
        <v>0.71999999999996078</v>
      </c>
      <c r="K21" s="63">
        <f t="shared" si="25"/>
        <v>0.95999999999994767</v>
      </c>
      <c r="L21" s="65">
        <f t="shared" si="9"/>
        <v>1001.8</v>
      </c>
      <c r="M21" s="66">
        <f t="shared" si="10"/>
        <v>1001.9599999999999</v>
      </c>
      <c r="N21" s="66">
        <f t="shared" si="11"/>
        <v>1002.5999999999999</v>
      </c>
      <c r="O21" s="66">
        <f t="shared" si="12"/>
        <v>1001.3199999999999</v>
      </c>
      <c r="P21" s="67">
        <f t="shared" si="13"/>
        <v>1001.16</v>
      </c>
    </row>
    <row r="22" spans="1:29" x14ac:dyDescent="0.3">
      <c r="A22">
        <v>16.8</v>
      </c>
      <c r="B22">
        <v>1001</v>
      </c>
      <c r="C22" s="63">
        <f t="shared" si="26"/>
        <v>0.5</v>
      </c>
      <c r="D22" s="63">
        <f t="shared" si="27"/>
        <v>0.39999999999997726</v>
      </c>
      <c r="E22" s="63">
        <f t="shared" si="19"/>
        <v>7.9999999999984084E-2</v>
      </c>
      <c r="F22" s="63">
        <f t="shared" si="20"/>
        <v>0.15999999999996817</v>
      </c>
      <c r="G22" s="63">
        <f t="shared" si="21"/>
        <v>0.24000000000000909</v>
      </c>
      <c r="H22" s="63">
        <f t="shared" si="22"/>
        <v>0.31999999999999318</v>
      </c>
      <c r="I22" s="63">
        <f t="shared" si="23"/>
        <v>0.47999999999996135</v>
      </c>
      <c r="J22" s="63">
        <f t="shared" si="24"/>
        <v>0.59999999999996589</v>
      </c>
      <c r="K22" s="63">
        <f t="shared" si="25"/>
        <v>0.79999999999995453</v>
      </c>
      <c r="L22" s="65">
        <f t="shared" si="9"/>
        <v>1001.8</v>
      </c>
      <c r="M22" s="66">
        <f t="shared" si="10"/>
        <v>1001.9599999999999</v>
      </c>
      <c r="N22" s="66">
        <f t="shared" si="11"/>
        <v>1002.5999999999999</v>
      </c>
      <c r="O22" s="66">
        <f t="shared" si="12"/>
        <v>1001.3199999999999</v>
      </c>
      <c r="P22" s="67">
        <f t="shared" si="13"/>
        <v>1001.16</v>
      </c>
    </row>
    <row r="23" spans="1:29" x14ac:dyDescent="0.3">
      <c r="A23">
        <v>17.3</v>
      </c>
      <c r="B23">
        <v>1001</v>
      </c>
      <c r="C23" s="63">
        <f t="shared" si="26"/>
        <v>0.59999999999999787</v>
      </c>
      <c r="D23" s="63">
        <f t="array" ref="D23">(R$5-$B23)*($A23-$A22)</f>
        <v>0.39999999999997726</v>
      </c>
      <c r="E23" s="63">
        <f t="shared" si="19"/>
        <v>7.9999999999984084E-2</v>
      </c>
      <c r="F23" s="63">
        <f t="shared" si="20"/>
        <v>0.15999999999996817</v>
      </c>
      <c r="G23" s="63">
        <f t="shared" si="21"/>
        <v>0.24000000000000909</v>
      </c>
      <c r="H23" s="63">
        <f t="shared" si="22"/>
        <v>0.31999999999999318</v>
      </c>
      <c r="I23" s="63">
        <f t="shared" si="23"/>
        <v>0.47999999999996135</v>
      </c>
      <c r="J23" s="63">
        <f t="shared" si="24"/>
        <v>0.59999999999996589</v>
      </c>
      <c r="K23" s="63">
        <f t="shared" si="25"/>
        <v>0.79999999999995453</v>
      </c>
      <c r="L23" s="65">
        <f t="shared" si="9"/>
        <v>1001.8</v>
      </c>
      <c r="M23" s="66">
        <f t="shared" si="10"/>
        <v>1001.9599999999999</v>
      </c>
      <c r="N23" s="66">
        <f t="shared" si="11"/>
        <v>1002.5999999999999</v>
      </c>
      <c r="O23" s="66">
        <f t="shared" si="12"/>
        <v>1001.3199999999999</v>
      </c>
      <c r="P23" s="67">
        <f t="shared" si="13"/>
        <v>1001.16</v>
      </c>
    </row>
    <row r="24" spans="1:29" x14ac:dyDescent="0.3">
      <c r="A24">
        <v>17.899999999999999</v>
      </c>
      <c r="B24">
        <v>1001</v>
      </c>
      <c r="C24" s="63">
        <f t="shared" si="26"/>
        <v>0.5</v>
      </c>
      <c r="D24" s="63">
        <f t="shared" ref="D24:D32" si="28">(R$5-$B24)*($A24-$A23)</f>
        <v>0.47999999999997101</v>
      </c>
      <c r="E24" s="63">
        <f t="shared" si="19"/>
        <v>9.5999999999980559E-2</v>
      </c>
      <c r="F24" s="63">
        <f t="shared" si="20"/>
        <v>0.19199999999996112</v>
      </c>
      <c r="G24" s="63">
        <f t="shared" si="21"/>
        <v>0.28800000000000991</v>
      </c>
      <c r="H24" s="63">
        <f t="shared" si="22"/>
        <v>0.38399999999999046</v>
      </c>
      <c r="I24" s="63">
        <f t="shared" si="23"/>
        <v>0.57599999999995155</v>
      </c>
      <c r="J24" s="63">
        <f t="shared" si="24"/>
        <v>0.71999999999995656</v>
      </c>
      <c r="K24" s="63">
        <f t="shared" si="25"/>
        <v>0.95999999999994201</v>
      </c>
      <c r="L24" s="65">
        <f t="shared" si="9"/>
        <v>1001.8</v>
      </c>
      <c r="M24" s="66">
        <f t="shared" si="10"/>
        <v>1001.9599999999999</v>
      </c>
      <c r="N24" s="66">
        <f t="shared" si="11"/>
        <v>1002.5999999999999</v>
      </c>
      <c r="O24" s="66">
        <f t="shared" si="12"/>
        <v>1001.3199999999999</v>
      </c>
      <c r="P24" s="67">
        <f t="shared" si="13"/>
        <v>1001.16</v>
      </c>
    </row>
    <row r="25" spans="1:29" x14ac:dyDescent="0.3">
      <c r="A25">
        <v>18.399999999999999</v>
      </c>
      <c r="B25">
        <v>1001</v>
      </c>
      <c r="C25" s="63">
        <f t="shared" si="26"/>
        <v>0.60827625302982713</v>
      </c>
      <c r="D25" s="63">
        <f t="shared" si="28"/>
        <v>0.39999999999997726</v>
      </c>
      <c r="E25" s="63">
        <f t="shared" si="19"/>
        <v>7.9999999999984084E-2</v>
      </c>
      <c r="F25" s="63">
        <f t="shared" si="20"/>
        <v>0.15999999999996817</v>
      </c>
      <c r="G25" s="63">
        <f t="shared" si="21"/>
        <v>0.24000000000000909</v>
      </c>
      <c r="H25" s="63">
        <f t="shared" si="22"/>
        <v>0.31999999999999318</v>
      </c>
      <c r="I25" s="63">
        <f t="shared" si="23"/>
        <v>0.47999999999996135</v>
      </c>
      <c r="J25" s="63">
        <f t="shared" si="24"/>
        <v>0.59999999999996589</v>
      </c>
      <c r="K25" s="63">
        <f t="shared" si="25"/>
        <v>0.79999999999995453</v>
      </c>
      <c r="L25" s="65">
        <f t="shared" si="9"/>
        <v>1001.8</v>
      </c>
      <c r="M25" s="66">
        <f t="shared" si="10"/>
        <v>1001.9599999999999</v>
      </c>
      <c r="N25" s="66">
        <f t="shared" si="11"/>
        <v>1002.5999999999999</v>
      </c>
      <c r="O25" s="66">
        <f t="shared" si="12"/>
        <v>1001.3199999999999</v>
      </c>
      <c r="P25" s="67">
        <f t="shared" si="13"/>
        <v>1001.16</v>
      </c>
    </row>
    <row r="26" spans="1:29" x14ac:dyDescent="0.3">
      <c r="A26">
        <v>19</v>
      </c>
      <c r="B26">
        <v>1001.1</v>
      </c>
      <c r="C26" s="63">
        <f t="shared" si="26"/>
        <v>0.5</v>
      </c>
      <c r="D26" s="63">
        <f t="shared" si="28"/>
        <v>0.41999999999996007</v>
      </c>
      <c r="E26" s="63">
        <f t="shared" si="19"/>
        <v>3.5999999999967343E-2</v>
      </c>
      <c r="F26" s="63">
        <f t="shared" si="20"/>
        <v>0.13199999999994846</v>
      </c>
      <c r="G26" s="63">
        <f t="shared" si="21"/>
        <v>0.22799999999999782</v>
      </c>
      <c r="H26" s="63">
        <f t="shared" si="22"/>
        <v>0.32399999999997892</v>
      </c>
      <c r="I26" s="63">
        <f t="shared" si="23"/>
        <v>0.51599999999994117</v>
      </c>
      <c r="J26" s="63">
        <f t="shared" si="24"/>
        <v>0.65999999999994696</v>
      </c>
      <c r="K26" s="63">
        <f t="shared" si="25"/>
        <v>0.89999999999993396</v>
      </c>
      <c r="L26" s="65">
        <f t="shared" si="9"/>
        <v>1001.8</v>
      </c>
      <c r="M26" s="66">
        <f t="shared" si="10"/>
        <v>1001.9599999999999</v>
      </c>
      <c r="N26" s="66">
        <f t="shared" si="11"/>
        <v>1002.5999999999999</v>
      </c>
      <c r="O26" s="66">
        <f t="shared" si="12"/>
        <v>1001.3199999999999</v>
      </c>
      <c r="P26" s="67">
        <f t="shared" si="13"/>
        <v>1001.16</v>
      </c>
    </row>
    <row r="27" spans="1:29" x14ac:dyDescent="0.3">
      <c r="A27">
        <v>19.5</v>
      </c>
      <c r="B27">
        <v>1001.1</v>
      </c>
      <c r="C27" s="63">
        <f t="shared" si="26"/>
        <v>0.50990195135928296</v>
      </c>
      <c r="D27" s="63">
        <f t="shared" si="28"/>
        <v>0.34999999999996589</v>
      </c>
      <c r="E27" s="63">
        <f t="shared" si="19"/>
        <v>2.9999999999972715E-2</v>
      </c>
      <c r="F27" s="63">
        <f t="shared" si="20"/>
        <v>0.1099999999999568</v>
      </c>
      <c r="G27" s="63">
        <f t="shared" si="21"/>
        <v>0.18999999999999773</v>
      </c>
      <c r="H27" s="63">
        <f t="shared" si="22"/>
        <v>0.26999999999998181</v>
      </c>
      <c r="I27" s="63">
        <f t="shared" si="23"/>
        <v>0.42999999999994998</v>
      </c>
      <c r="J27" s="63">
        <f t="shared" si="24"/>
        <v>0.54999999999995453</v>
      </c>
      <c r="K27" s="63">
        <f t="shared" si="25"/>
        <v>0.74999999999994316</v>
      </c>
      <c r="L27" s="65">
        <f t="shared" si="9"/>
        <v>1001.8</v>
      </c>
      <c r="M27" s="66">
        <f t="shared" si="10"/>
        <v>1001.9599999999999</v>
      </c>
      <c r="N27" s="66">
        <f t="shared" si="11"/>
        <v>1002.5999999999999</v>
      </c>
      <c r="O27" s="66">
        <f t="shared" si="12"/>
        <v>1001.3199999999999</v>
      </c>
      <c r="P27" s="67">
        <f t="shared" si="13"/>
        <v>1001.16</v>
      </c>
    </row>
    <row r="28" spans="1:29" x14ac:dyDescent="0.3">
      <c r="A28">
        <v>20</v>
      </c>
      <c r="B28">
        <v>1001.2</v>
      </c>
      <c r="C28" s="63">
        <f t="shared" si="26"/>
        <v>0.5</v>
      </c>
      <c r="D28" s="63">
        <f t="shared" si="28"/>
        <v>0.29999999999995453</v>
      </c>
      <c r="E28" s="63">
        <f t="shared" si="19"/>
        <v>-2.0000000000038654E-2</v>
      </c>
      <c r="F28" s="63">
        <f t="shared" si="20"/>
        <v>5.999999999994543E-2</v>
      </c>
      <c r="G28" s="63">
        <f t="shared" si="21"/>
        <v>0.13999999999998636</v>
      </c>
      <c r="H28" s="63">
        <f t="shared" si="22"/>
        <v>0.21999999999997044</v>
      </c>
      <c r="I28" s="63">
        <f t="shared" si="23"/>
        <v>0.37999999999993861</v>
      </c>
      <c r="J28" s="63">
        <f t="shared" si="24"/>
        <v>0.49999999999994316</v>
      </c>
      <c r="K28" s="63">
        <f t="shared" si="25"/>
        <v>0.69999999999993179</v>
      </c>
      <c r="L28" s="65">
        <f t="shared" si="9"/>
        <v>1001.8</v>
      </c>
      <c r="M28" s="66">
        <f t="shared" si="10"/>
        <v>1001.9599999999999</v>
      </c>
      <c r="N28" s="66">
        <f t="shared" si="11"/>
        <v>1002.5999999999999</v>
      </c>
      <c r="O28" s="66">
        <f t="shared" si="12"/>
        <v>1001.3199999999999</v>
      </c>
      <c r="P28" s="67">
        <f t="shared" si="13"/>
        <v>1001.16</v>
      </c>
    </row>
    <row r="29" spans="1:29" x14ac:dyDescent="0.3">
      <c r="A29">
        <v>20.5</v>
      </c>
      <c r="B29">
        <v>1001.2</v>
      </c>
      <c r="C29" s="63">
        <f t="shared" si="26"/>
        <v>0.60827625302980837</v>
      </c>
      <c r="D29" s="63">
        <f t="shared" si="28"/>
        <v>0.29999999999995453</v>
      </c>
      <c r="E29" s="63">
        <f t="shared" si="19"/>
        <v>-2.0000000000038654E-2</v>
      </c>
      <c r="F29" s="63">
        <f t="shared" si="20"/>
        <v>5.999999999994543E-2</v>
      </c>
      <c r="G29" s="63">
        <f t="shared" si="21"/>
        <v>0.13999999999998636</v>
      </c>
      <c r="H29" s="63">
        <f t="shared" si="22"/>
        <v>0.21999999999997044</v>
      </c>
      <c r="I29" s="63">
        <f t="shared" si="23"/>
        <v>0.37999999999993861</v>
      </c>
      <c r="J29" s="63">
        <f t="shared" si="24"/>
        <v>0.49999999999994316</v>
      </c>
      <c r="K29" s="63">
        <f t="shared" si="25"/>
        <v>0.69999999999993179</v>
      </c>
      <c r="L29" s="65">
        <f t="shared" si="9"/>
        <v>1001.8</v>
      </c>
      <c r="M29" s="66">
        <f t="shared" si="10"/>
        <v>1001.9599999999999</v>
      </c>
      <c r="N29" s="66">
        <f t="shared" si="11"/>
        <v>1002.5999999999999</v>
      </c>
      <c r="O29" s="66">
        <f t="shared" si="12"/>
        <v>1001.3199999999999</v>
      </c>
      <c r="P29" s="67">
        <f t="shared" si="13"/>
        <v>1001.16</v>
      </c>
      <c r="AC29" t="s">
        <v>14</v>
      </c>
    </row>
    <row r="30" spans="1:29" x14ac:dyDescent="0.3">
      <c r="A30">
        <v>21.1</v>
      </c>
      <c r="B30">
        <v>1001.3</v>
      </c>
      <c r="C30" s="63">
        <f t="shared" si="26"/>
        <v>0.50990195135928296</v>
      </c>
      <c r="D30" s="63">
        <f t="shared" si="28"/>
        <v>0.30000000000000071</v>
      </c>
      <c r="E30" s="63">
        <f t="shared" si="19"/>
        <v>-8.3999999999992012E-2</v>
      </c>
      <c r="F30" s="63">
        <f t="shared" si="20"/>
        <v>1.1999999999989115E-2</v>
      </c>
      <c r="G30" s="63">
        <f t="shared" si="21"/>
        <v>0.10800000000003845</v>
      </c>
      <c r="H30" s="63">
        <f t="shared" si="22"/>
        <v>0.20400000000001958</v>
      </c>
      <c r="I30" s="63">
        <f t="shared" si="23"/>
        <v>0.39599999999998181</v>
      </c>
      <c r="J30" s="63">
        <f t="shared" si="24"/>
        <v>0.5399999999999876</v>
      </c>
      <c r="K30" s="63">
        <f t="shared" si="25"/>
        <v>0.7799999999999746</v>
      </c>
      <c r="L30" s="65">
        <f t="shared" si="9"/>
        <v>1001.8</v>
      </c>
      <c r="M30" s="66">
        <f t="shared" si="10"/>
        <v>1001.9599999999999</v>
      </c>
      <c r="N30" s="66">
        <f t="shared" si="11"/>
        <v>1002.5999999999999</v>
      </c>
      <c r="O30" s="66">
        <f t="shared" si="12"/>
        <v>1001.3199999999999</v>
      </c>
      <c r="P30" s="67">
        <f t="shared" si="13"/>
        <v>1001.16</v>
      </c>
    </row>
    <row r="31" spans="1:29" x14ac:dyDescent="0.3">
      <c r="A31">
        <v>21.6</v>
      </c>
      <c r="B31">
        <v>1001.4</v>
      </c>
      <c r="C31" s="63">
        <f t="shared" si="26"/>
        <v>0.50990195135928296</v>
      </c>
      <c r="D31" s="63">
        <f t="shared" si="28"/>
        <v>0.19999999999998863</v>
      </c>
      <c r="E31" s="63">
        <f t="shared" si="19"/>
        <v>-0.12000000000000455</v>
      </c>
      <c r="F31" s="63">
        <f t="shared" si="20"/>
        <v>-4.0000000000020464E-2</v>
      </c>
      <c r="G31" s="63">
        <f t="shared" si="21"/>
        <v>4.0000000000020464E-2</v>
      </c>
      <c r="H31" s="63">
        <f t="shared" si="22"/>
        <v>0.12000000000000455</v>
      </c>
      <c r="I31" s="63">
        <f t="shared" si="23"/>
        <v>0.27999999999997272</v>
      </c>
      <c r="J31" s="63">
        <f t="shared" si="24"/>
        <v>0.39999999999997726</v>
      </c>
      <c r="K31" s="63">
        <f t="shared" si="25"/>
        <v>0.59999999999996589</v>
      </c>
      <c r="L31" s="65">
        <f t="shared" si="9"/>
        <v>1001.8</v>
      </c>
      <c r="M31" s="66">
        <f t="shared" si="10"/>
        <v>1001.9599999999999</v>
      </c>
      <c r="N31" s="66">
        <f t="shared" si="11"/>
        <v>1002.5999999999999</v>
      </c>
      <c r="O31" s="66">
        <f t="shared" si="12"/>
        <v>1001.3199999999999</v>
      </c>
      <c r="P31" s="67">
        <f t="shared" si="13"/>
        <v>1001.16</v>
      </c>
    </row>
    <row r="32" spans="1:29" x14ac:dyDescent="0.3">
      <c r="A32">
        <v>22.1</v>
      </c>
      <c r="B32">
        <v>1001.5</v>
      </c>
      <c r="C32" s="63">
        <f t="shared" si="26"/>
        <v>0.50990195135928296</v>
      </c>
      <c r="D32" s="63">
        <f t="shared" si="28"/>
        <v>0.14999999999997726</v>
      </c>
      <c r="E32" s="63">
        <f t="shared" si="19"/>
        <v>-0.17000000000001592</v>
      </c>
      <c r="F32" s="63">
        <f t="shared" si="20"/>
        <v>-9.0000000000031832E-2</v>
      </c>
      <c r="G32" s="63">
        <f t="shared" si="21"/>
        <v>-9.9999999999909051E-3</v>
      </c>
      <c r="H32" s="63">
        <f t="shared" si="22"/>
        <v>6.9999999999993179E-2</v>
      </c>
      <c r="I32" s="63">
        <f t="shared" si="23"/>
        <v>0.22999999999996135</v>
      </c>
      <c r="J32" s="63">
        <f t="shared" si="24"/>
        <v>0.34999999999996589</v>
      </c>
      <c r="K32" s="63">
        <f t="shared" si="25"/>
        <v>0.54999999999995453</v>
      </c>
      <c r="L32" s="65">
        <f t="shared" si="9"/>
        <v>1001.8</v>
      </c>
      <c r="M32" s="66">
        <f t="shared" si="10"/>
        <v>1001.9599999999999</v>
      </c>
      <c r="N32" s="66">
        <f t="shared" si="11"/>
        <v>1002.5999999999999</v>
      </c>
      <c r="O32" s="66">
        <f t="shared" si="12"/>
        <v>1001.3199999999999</v>
      </c>
      <c r="P32" s="67">
        <f t="shared" si="13"/>
        <v>1001.16</v>
      </c>
    </row>
    <row r="33" spans="1:16" x14ac:dyDescent="0.3">
      <c r="A33">
        <v>22.6</v>
      </c>
      <c r="B33">
        <v>1001.6</v>
      </c>
      <c r="C33" s="63">
        <f t="shared" si="26"/>
        <v>9.9999999999997868E-2</v>
      </c>
      <c r="D33" s="63">
        <f t="array" ref="D33">(R$5-$B33)*($A33-$A32)</f>
        <v>9.9999999999965894E-2</v>
      </c>
      <c r="E33" s="63">
        <f t="shared" si="19"/>
        <v>-0.22000000000002728</v>
      </c>
      <c r="F33" s="63">
        <f t="shared" si="20"/>
        <v>-0.1400000000000432</v>
      </c>
      <c r="G33" s="63">
        <f t="shared" si="21"/>
        <v>-6.0000000000002274E-2</v>
      </c>
      <c r="H33" s="63">
        <f t="shared" si="22"/>
        <v>1.999999999998181E-2</v>
      </c>
      <c r="I33" s="63">
        <f t="shared" si="23"/>
        <v>0.17999999999994998</v>
      </c>
      <c r="J33" s="63">
        <f t="shared" si="24"/>
        <v>0.29999999999995453</v>
      </c>
      <c r="K33" s="63">
        <f t="shared" si="25"/>
        <v>0.49999999999994316</v>
      </c>
      <c r="L33" s="65">
        <f t="shared" si="9"/>
        <v>1001.8</v>
      </c>
      <c r="M33" s="66">
        <f t="shared" si="10"/>
        <v>1001.9599999999999</v>
      </c>
      <c r="N33" s="66">
        <f t="shared" si="11"/>
        <v>1002.5999999999999</v>
      </c>
      <c r="O33" s="66">
        <f t="shared" si="12"/>
        <v>1001.3199999999999</v>
      </c>
      <c r="P33" s="67">
        <f t="shared" si="13"/>
        <v>1001.16</v>
      </c>
    </row>
    <row r="34" spans="1:16" x14ac:dyDescent="0.3">
      <c r="A34">
        <v>22.7</v>
      </c>
      <c r="B34">
        <v>1001.6</v>
      </c>
      <c r="C34" s="63">
        <f t="shared" si="26"/>
        <v>0.44721359549992934</v>
      </c>
      <c r="D34" s="63">
        <f t="shared" ref="D34:D42" si="29">(R$5-$B34)*($A34-$A33)</f>
        <v>1.9999999999992753E-2</v>
      </c>
      <c r="E34" s="63">
        <f t="shared" si="19"/>
        <v>-4.4000000000004522E-2</v>
      </c>
      <c r="F34" s="63">
        <f t="shared" si="20"/>
        <v>-2.8000000000008043E-2</v>
      </c>
      <c r="G34" s="63">
        <f t="shared" si="21"/>
        <v>-1.20000000000002E-2</v>
      </c>
      <c r="H34" s="63">
        <f t="shared" si="22"/>
        <v>3.9999999999962765E-3</v>
      </c>
      <c r="I34" s="63">
        <f t="shared" si="23"/>
        <v>3.5999999999989228E-2</v>
      </c>
      <c r="J34" s="63">
        <f t="shared" si="24"/>
        <v>5.9999999999989624E-2</v>
      </c>
      <c r="K34" s="63">
        <f t="shared" si="25"/>
        <v>9.9999999999986502E-2</v>
      </c>
      <c r="L34" s="65">
        <f t="shared" si="9"/>
        <v>1001.8</v>
      </c>
      <c r="M34" s="66">
        <f t="shared" si="10"/>
        <v>1001.9599999999999</v>
      </c>
      <c r="N34" s="66">
        <f t="shared" si="11"/>
        <v>1002.5999999999999</v>
      </c>
      <c r="O34" s="66">
        <f t="shared" si="12"/>
        <v>1001.3199999999999</v>
      </c>
      <c r="P34" s="67">
        <f t="shared" si="13"/>
        <v>1001.16</v>
      </c>
    </row>
    <row r="35" spans="1:16" x14ac:dyDescent="0.3">
      <c r="A35">
        <v>23.1</v>
      </c>
      <c r="B35">
        <v>1001.8</v>
      </c>
      <c r="C35" s="63">
        <f t="shared" si="26"/>
        <v>9.9999999999997868E-2</v>
      </c>
      <c r="D35" s="63">
        <f t="shared" si="29"/>
        <v>0</v>
      </c>
      <c r="E35" s="63">
        <f t="shared" si="19"/>
        <v>-0.2559999999999959</v>
      </c>
      <c r="F35" s="63">
        <f t="shared" si="20"/>
        <v>-0.1920000000000083</v>
      </c>
      <c r="G35" s="63">
        <f t="shared" si="21"/>
        <v>-0.12799999999997522</v>
      </c>
      <c r="H35" s="63">
        <f t="shared" si="22"/>
        <v>-6.3999999999987608E-2</v>
      </c>
      <c r="I35" s="63">
        <f t="shared" si="23"/>
        <v>6.3999999999987608E-2</v>
      </c>
      <c r="J35" s="63">
        <f t="shared" si="24"/>
        <v>0.15999999999999176</v>
      </c>
      <c r="K35" s="63">
        <f t="shared" si="25"/>
        <v>0.31999999999998352</v>
      </c>
      <c r="L35" s="65">
        <f t="shared" si="9"/>
        <v>1001.8</v>
      </c>
      <c r="M35" s="66">
        <f t="shared" si="10"/>
        <v>1001.9599999999999</v>
      </c>
      <c r="N35" s="66">
        <f t="shared" si="11"/>
        <v>1002.5999999999999</v>
      </c>
      <c r="O35" s="66">
        <f t="shared" si="12"/>
        <v>1001.3199999999999</v>
      </c>
      <c r="P35" s="67">
        <f t="shared" si="13"/>
        <v>1001.16</v>
      </c>
    </row>
    <row r="36" spans="1:16" x14ac:dyDescent="0.3">
      <c r="A36">
        <v>23.2</v>
      </c>
      <c r="B36">
        <v>1001.8</v>
      </c>
      <c r="C36" s="63">
        <f t="shared" si="26"/>
        <v>1</v>
      </c>
      <c r="D36" s="63">
        <f t="shared" si="29"/>
        <v>0</v>
      </c>
      <c r="E36" s="63">
        <f t="shared" si="19"/>
        <v>-6.3999999999997267E-2</v>
      </c>
      <c r="F36" s="63">
        <f t="shared" si="20"/>
        <v>-4.8000000000000799E-2</v>
      </c>
      <c r="G36" s="63">
        <f t="shared" si="21"/>
        <v>-3.1999999999992951E-2</v>
      </c>
      <c r="H36" s="63">
        <f t="shared" si="22"/>
        <v>-1.5999999999996475E-2</v>
      </c>
      <c r="I36" s="63">
        <f t="shared" si="23"/>
        <v>1.5999999999996475E-2</v>
      </c>
      <c r="J36" s="63">
        <f t="shared" si="24"/>
        <v>3.9999999999996871E-2</v>
      </c>
      <c r="K36" s="63">
        <f t="shared" si="25"/>
        <v>7.9999999999993743E-2</v>
      </c>
      <c r="L36" s="65">
        <f t="shared" si="9"/>
        <v>1001.8</v>
      </c>
      <c r="M36" s="66">
        <f t="shared" si="10"/>
        <v>1001.9599999999999</v>
      </c>
      <c r="N36" s="66">
        <f t="shared" si="11"/>
        <v>1002.5999999999999</v>
      </c>
      <c r="O36" s="66">
        <f t="shared" si="12"/>
        <v>1001.3199999999999</v>
      </c>
      <c r="P36" s="67">
        <f t="shared" si="13"/>
        <v>1001.16</v>
      </c>
    </row>
    <row r="37" spans="1:16" x14ac:dyDescent="0.3">
      <c r="A37">
        <f>A36+1</f>
        <v>24.2</v>
      </c>
      <c r="B37">
        <v>1001.8</v>
      </c>
      <c r="C37" s="63">
        <f t="shared" si="26"/>
        <v>1</v>
      </c>
      <c r="D37" s="63">
        <f t="shared" si="29"/>
        <v>0</v>
      </c>
      <c r="E37" s="63">
        <f t="shared" si="19"/>
        <v>-0.63999999999998636</v>
      </c>
      <c r="F37" s="63">
        <f t="shared" si="20"/>
        <v>-0.48000000000001819</v>
      </c>
      <c r="G37" s="63">
        <f t="shared" si="21"/>
        <v>-0.31999999999993634</v>
      </c>
      <c r="H37" s="63">
        <f t="shared" si="22"/>
        <v>-0.15999999999996817</v>
      </c>
      <c r="I37" s="63">
        <f t="shared" si="23"/>
        <v>0.15999999999996817</v>
      </c>
      <c r="J37" s="63">
        <f t="shared" si="24"/>
        <v>0.39999999999997726</v>
      </c>
      <c r="K37" s="63">
        <f t="shared" si="25"/>
        <v>0.79999999999995453</v>
      </c>
      <c r="L37" s="65">
        <f t="shared" si="9"/>
        <v>1001.8</v>
      </c>
      <c r="M37" s="66">
        <f t="shared" si="10"/>
        <v>1001.9599999999999</v>
      </c>
      <c r="N37" s="66">
        <f t="shared" si="11"/>
        <v>1002.5999999999999</v>
      </c>
      <c r="O37" s="66">
        <f t="shared" si="12"/>
        <v>1001.3199999999999</v>
      </c>
      <c r="P37" s="67">
        <f t="shared" si="13"/>
        <v>1001.16</v>
      </c>
    </row>
    <row r="38" spans="1:16" x14ac:dyDescent="0.3">
      <c r="A38">
        <f t="shared" ref="A38:A42" si="30">A37+1</f>
        <v>25.2</v>
      </c>
      <c r="B38">
        <v>1001.8</v>
      </c>
      <c r="C38" s="63">
        <f t="shared" si="26"/>
        <v>1</v>
      </c>
      <c r="D38" s="63">
        <f t="shared" si="29"/>
        <v>0</v>
      </c>
      <c r="E38" s="63">
        <f t="shared" si="19"/>
        <v>-0.63999999999998636</v>
      </c>
      <c r="F38" s="63">
        <f t="shared" si="20"/>
        <v>-0.48000000000001819</v>
      </c>
      <c r="G38" s="63">
        <f t="shared" si="21"/>
        <v>-0.31999999999993634</v>
      </c>
      <c r="H38" s="63">
        <f t="shared" si="22"/>
        <v>-0.15999999999996817</v>
      </c>
      <c r="I38" s="63">
        <f t="shared" si="23"/>
        <v>0.15999999999996817</v>
      </c>
      <c r="J38" s="63">
        <f t="shared" si="24"/>
        <v>0.39999999999997726</v>
      </c>
      <c r="K38" s="63">
        <f t="shared" si="25"/>
        <v>0.79999999999995453</v>
      </c>
      <c r="L38" s="65">
        <f t="shared" si="9"/>
        <v>1001.8</v>
      </c>
      <c r="M38" s="66">
        <f t="shared" si="10"/>
        <v>1001.9599999999999</v>
      </c>
      <c r="N38" s="66">
        <f t="shared" si="11"/>
        <v>1002.5999999999999</v>
      </c>
      <c r="O38" s="66">
        <f t="shared" si="12"/>
        <v>1001.3199999999999</v>
      </c>
      <c r="P38" s="67">
        <f t="shared" si="13"/>
        <v>1001.16</v>
      </c>
    </row>
    <row r="39" spans="1:16" x14ac:dyDescent="0.3">
      <c r="A39">
        <f t="shared" si="30"/>
        <v>26.2</v>
      </c>
      <c r="B39">
        <v>1001.8</v>
      </c>
      <c r="C39" s="63">
        <f t="shared" si="26"/>
        <v>1</v>
      </c>
      <c r="D39" s="63">
        <f t="shared" si="29"/>
        <v>0</v>
      </c>
      <c r="E39" s="63">
        <f t="shared" si="19"/>
        <v>-0.63999999999998636</v>
      </c>
      <c r="F39" s="63">
        <f t="shared" si="20"/>
        <v>-0.48000000000001819</v>
      </c>
      <c r="G39" s="63">
        <f t="shared" si="21"/>
        <v>-0.31999999999993634</v>
      </c>
      <c r="H39" s="63">
        <f t="shared" si="22"/>
        <v>-0.15999999999996817</v>
      </c>
      <c r="I39" s="63">
        <f t="shared" si="23"/>
        <v>0.15999999999996817</v>
      </c>
      <c r="J39" s="63">
        <f t="shared" si="24"/>
        <v>0.39999999999997726</v>
      </c>
      <c r="K39" s="63">
        <f t="shared" si="25"/>
        <v>0.79999999999995453</v>
      </c>
      <c r="L39" s="65">
        <f t="shared" si="9"/>
        <v>1001.8</v>
      </c>
      <c r="M39" s="66">
        <f t="shared" si="10"/>
        <v>1001.9599999999999</v>
      </c>
      <c r="N39" s="66">
        <f t="shared" si="11"/>
        <v>1002.5999999999999</v>
      </c>
      <c r="O39" s="66">
        <f t="shared" si="12"/>
        <v>1001.3199999999999</v>
      </c>
      <c r="P39" s="67">
        <f t="shared" si="13"/>
        <v>1001.16</v>
      </c>
    </row>
    <row r="40" spans="1:16" x14ac:dyDescent="0.3">
      <c r="A40">
        <f t="shared" si="30"/>
        <v>27.2</v>
      </c>
      <c r="B40">
        <v>1001.8</v>
      </c>
      <c r="C40" s="63">
        <f t="shared" si="26"/>
        <v>1</v>
      </c>
      <c r="D40" s="63">
        <f t="shared" si="29"/>
        <v>0</v>
      </c>
      <c r="E40" s="63">
        <f t="shared" si="19"/>
        <v>-0.63999999999998636</v>
      </c>
      <c r="F40" s="63">
        <f t="shared" si="20"/>
        <v>-0.48000000000001819</v>
      </c>
      <c r="G40" s="63">
        <f t="shared" si="21"/>
        <v>-0.31999999999993634</v>
      </c>
      <c r="H40" s="63">
        <f t="shared" si="22"/>
        <v>-0.15999999999996817</v>
      </c>
      <c r="I40" s="63">
        <f t="shared" si="23"/>
        <v>0.15999999999996817</v>
      </c>
      <c r="J40" s="63">
        <f t="shared" si="24"/>
        <v>0.39999999999997726</v>
      </c>
      <c r="K40" s="63">
        <f t="shared" si="25"/>
        <v>0.79999999999995453</v>
      </c>
      <c r="L40" s="65">
        <f t="shared" si="9"/>
        <v>1001.8</v>
      </c>
      <c r="M40" s="66">
        <f t="shared" si="10"/>
        <v>1001.9599999999999</v>
      </c>
      <c r="N40" s="66">
        <f t="shared" si="11"/>
        <v>1002.5999999999999</v>
      </c>
      <c r="O40" s="66">
        <f t="shared" si="12"/>
        <v>1001.3199999999999</v>
      </c>
      <c r="P40" s="67">
        <f t="shared" si="13"/>
        <v>1001.16</v>
      </c>
    </row>
    <row r="41" spans="1:16" x14ac:dyDescent="0.3">
      <c r="A41">
        <f t="shared" si="30"/>
        <v>28.2</v>
      </c>
      <c r="B41">
        <v>1001.8</v>
      </c>
      <c r="C41" s="63">
        <f t="shared" si="26"/>
        <v>1</v>
      </c>
      <c r="D41" s="63">
        <f t="shared" si="29"/>
        <v>0</v>
      </c>
      <c r="E41" s="63">
        <f t="shared" si="19"/>
        <v>-0.63999999999998636</v>
      </c>
      <c r="F41" s="63">
        <f t="shared" si="20"/>
        <v>-0.48000000000001819</v>
      </c>
      <c r="G41" s="63">
        <f t="shared" si="21"/>
        <v>-0.31999999999993634</v>
      </c>
      <c r="H41" s="63">
        <f t="shared" si="22"/>
        <v>-0.15999999999996817</v>
      </c>
      <c r="I41" s="63">
        <f t="shared" si="23"/>
        <v>0.15999999999996817</v>
      </c>
      <c r="J41" s="63">
        <f t="shared" si="24"/>
        <v>0.39999999999997726</v>
      </c>
      <c r="K41" s="63">
        <f t="shared" si="25"/>
        <v>0.79999999999995453</v>
      </c>
      <c r="L41" s="65">
        <f t="shared" si="9"/>
        <v>1001.8</v>
      </c>
      <c r="M41" s="66">
        <f t="shared" si="10"/>
        <v>1001.9599999999999</v>
      </c>
      <c r="N41" s="66">
        <f t="shared" si="11"/>
        <v>1002.5999999999999</v>
      </c>
      <c r="O41" s="66">
        <f t="shared" si="12"/>
        <v>1001.3199999999999</v>
      </c>
      <c r="P41" s="67">
        <f t="shared" si="13"/>
        <v>1001.16</v>
      </c>
    </row>
    <row r="42" spans="1:16" x14ac:dyDescent="0.3">
      <c r="A42">
        <f t="shared" si="30"/>
        <v>29.2</v>
      </c>
      <c r="B42">
        <v>1001.8</v>
      </c>
      <c r="C42" s="63">
        <f t="shared" si="26"/>
        <v>0.80000000000000071</v>
      </c>
      <c r="D42" s="63">
        <f t="shared" si="29"/>
        <v>0</v>
      </c>
      <c r="E42" s="63">
        <f t="shared" si="19"/>
        <v>-0.63999999999998636</v>
      </c>
      <c r="F42" s="63">
        <f t="shared" si="20"/>
        <v>-0.48000000000001819</v>
      </c>
      <c r="G42" s="63">
        <f t="shared" si="21"/>
        <v>-0.31999999999993634</v>
      </c>
      <c r="H42" s="63">
        <f t="shared" si="22"/>
        <v>-0.15999999999996817</v>
      </c>
      <c r="I42" s="63">
        <f t="shared" si="23"/>
        <v>0.15999999999996817</v>
      </c>
      <c r="J42" s="63">
        <f t="shared" si="24"/>
        <v>0.39999999999997726</v>
      </c>
      <c r="K42" s="63">
        <f t="shared" si="25"/>
        <v>0.79999999999995453</v>
      </c>
      <c r="L42" s="65">
        <f t="shared" si="9"/>
        <v>1001.8</v>
      </c>
      <c r="M42" s="66">
        <f t="shared" si="10"/>
        <v>1001.9599999999999</v>
      </c>
      <c r="N42" s="66">
        <f t="shared" si="11"/>
        <v>1002.5999999999999</v>
      </c>
      <c r="O42" s="66">
        <f t="shared" si="12"/>
        <v>1001.3199999999999</v>
      </c>
      <c r="P42" s="67">
        <f t="shared" si="13"/>
        <v>1001.16</v>
      </c>
    </row>
    <row r="43" spans="1:16" x14ac:dyDescent="0.3">
      <c r="A43">
        <v>30</v>
      </c>
      <c r="B43">
        <v>1001.8</v>
      </c>
      <c r="C43" s="63">
        <f t="shared" si="26"/>
        <v>5.0990195135927845</v>
      </c>
      <c r="D43" s="63">
        <f t="array" ref="D43">(R$5-$B43)*($A43-$A42)</f>
        <v>0</v>
      </c>
      <c r="E43" s="63">
        <f t="shared" si="19"/>
        <v>-0.51199999999998957</v>
      </c>
      <c r="F43" s="63">
        <f t="shared" si="20"/>
        <v>-0.38400000000001488</v>
      </c>
      <c r="G43" s="63">
        <f t="shared" si="21"/>
        <v>-0.25599999999994927</v>
      </c>
      <c r="H43" s="63">
        <f t="shared" si="22"/>
        <v>-0.12799999999997463</v>
      </c>
      <c r="I43" s="63">
        <f t="shared" si="23"/>
        <v>0.12799999999997463</v>
      </c>
      <c r="J43" s="63">
        <f t="shared" si="24"/>
        <v>0.31999999999998208</v>
      </c>
      <c r="K43" s="63">
        <f t="shared" si="25"/>
        <v>0.63999999999996415</v>
      </c>
      <c r="L43" s="65">
        <f t="shared" si="9"/>
        <v>1001.8</v>
      </c>
      <c r="M43" s="66">
        <f t="shared" si="10"/>
        <v>1001.9599999999999</v>
      </c>
      <c r="N43" s="66">
        <f t="shared" si="11"/>
        <v>1002.5999999999999</v>
      </c>
      <c r="O43" s="66">
        <f t="shared" si="12"/>
        <v>1001.3199999999999</v>
      </c>
      <c r="P43" s="67">
        <f t="shared" si="13"/>
        <v>1001.16</v>
      </c>
    </row>
    <row r="44" spans="1:16" x14ac:dyDescent="0.3">
      <c r="A44">
        <v>31</v>
      </c>
      <c r="B44">
        <f>(B43+B45)/2</f>
        <v>1006.8</v>
      </c>
      <c r="C44" s="63">
        <f t="shared" si="26"/>
        <v>5.0990195135927845</v>
      </c>
      <c r="D44" s="63">
        <f t="shared" ref="D44:D50" si="31">(R$5-$B44)*($A44-$A43)</f>
        <v>-5</v>
      </c>
      <c r="E44" s="63">
        <f t="shared" si="19"/>
        <v>-5.6399999999999864</v>
      </c>
      <c r="F44" s="63">
        <f t="shared" si="20"/>
        <v>-5.4800000000000182</v>
      </c>
      <c r="G44" s="63">
        <f t="shared" si="21"/>
        <v>-5.3199999999999363</v>
      </c>
      <c r="H44" s="63">
        <f t="shared" si="22"/>
        <v>-5.1599999999999682</v>
      </c>
      <c r="I44" s="63">
        <f t="shared" si="23"/>
        <v>-4.8400000000000318</v>
      </c>
      <c r="J44" s="63">
        <f t="shared" si="24"/>
        <v>-4.6000000000000227</v>
      </c>
      <c r="K44" s="63">
        <f t="shared" si="25"/>
        <v>-4.2000000000000455</v>
      </c>
      <c r="L44" s="65">
        <f t="shared" si="9"/>
        <v>1001.8</v>
      </c>
      <c r="M44" s="66">
        <f t="shared" si="10"/>
        <v>1001.9599999999999</v>
      </c>
      <c r="N44" s="66">
        <f t="shared" si="11"/>
        <v>1002.5999999999999</v>
      </c>
      <c r="O44" s="66">
        <f t="shared" si="12"/>
        <v>1001.3199999999999</v>
      </c>
      <c r="P44" s="67">
        <f t="shared" si="13"/>
        <v>1001.16</v>
      </c>
    </row>
    <row r="45" spans="1:16" x14ac:dyDescent="0.3">
      <c r="A45">
        <v>32</v>
      </c>
      <c r="B45">
        <v>1011.8</v>
      </c>
      <c r="C45" s="63">
        <f t="shared" si="26"/>
        <v>1</v>
      </c>
      <c r="D45" s="63">
        <f t="shared" si="31"/>
        <v>-10</v>
      </c>
      <c r="E45" s="63">
        <f t="shared" si="19"/>
        <v>-10.639999999999986</v>
      </c>
      <c r="F45" s="63">
        <f t="shared" si="20"/>
        <v>-10.480000000000018</v>
      </c>
      <c r="G45" s="63">
        <f t="shared" si="21"/>
        <v>-10.319999999999936</v>
      </c>
      <c r="H45" s="63">
        <f t="shared" si="22"/>
        <v>-10.159999999999968</v>
      </c>
      <c r="I45" s="63">
        <f t="shared" si="23"/>
        <v>-9.8400000000000318</v>
      </c>
      <c r="J45" s="63">
        <f t="shared" si="24"/>
        <v>-9.6000000000000227</v>
      </c>
      <c r="K45" s="63">
        <f t="shared" si="25"/>
        <v>-9.2000000000000455</v>
      </c>
      <c r="L45" s="65">
        <f t="shared" si="9"/>
        <v>1001.8</v>
      </c>
      <c r="M45" s="66">
        <f t="shared" si="10"/>
        <v>1001.9599999999999</v>
      </c>
      <c r="N45" s="66">
        <f t="shared" si="11"/>
        <v>1002.5999999999999</v>
      </c>
      <c r="O45" s="66">
        <f t="shared" si="12"/>
        <v>1001.3199999999999</v>
      </c>
      <c r="P45" s="67">
        <f t="shared" si="13"/>
        <v>1001.16</v>
      </c>
    </row>
    <row r="46" spans="1:16" x14ac:dyDescent="0.3">
      <c r="A46">
        <v>33</v>
      </c>
      <c r="B46">
        <v>1011.8</v>
      </c>
      <c r="C46" s="63">
        <f t="shared" si="26"/>
        <v>1</v>
      </c>
      <c r="D46" s="63">
        <f t="shared" si="31"/>
        <v>-10</v>
      </c>
      <c r="E46" s="63">
        <f t="shared" si="19"/>
        <v>-10.639999999999986</v>
      </c>
      <c r="F46" s="63">
        <f t="shared" si="20"/>
        <v>-10.480000000000018</v>
      </c>
      <c r="G46" s="63">
        <f t="shared" si="21"/>
        <v>-10.319999999999936</v>
      </c>
      <c r="H46" s="63">
        <f t="shared" si="22"/>
        <v>-10.159999999999968</v>
      </c>
      <c r="I46" s="63">
        <f t="shared" si="23"/>
        <v>-9.8400000000000318</v>
      </c>
      <c r="J46" s="63">
        <f t="shared" si="24"/>
        <v>-9.6000000000000227</v>
      </c>
      <c r="K46" s="63">
        <f t="shared" si="25"/>
        <v>-9.2000000000000455</v>
      </c>
      <c r="L46" s="65">
        <f t="shared" si="9"/>
        <v>1001.8</v>
      </c>
      <c r="M46" s="66">
        <f t="shared" si="10"/>
        <v>1001.9599999999999</v>
      </c>
      <c r="N46" s="66">
        <f t="shared" si="11"/>
        <v>1002.5999999999999</v>
      </c>
      <c r="O46" s="66">
        <f t="shared" si="12"/>
        <v>1001.3199999999999</v>
      </c>
      <c r="P46" s="67">
        <f t="shared" si="13"/>
        <v>1001.16</v>
      </c>
    </row>
    <row r="47" spans="1:16" x14ac:dyDescent="0.3">
      <c r="A47">
        <v>34</v>
      </c>
      <c r="B47">
        <v>1011.8</v>
      </c>
      <c r="C47" s="63">
        <f t="shared" si="26"/>
        <v>1</v>
      </c>
      <c r="D47" s="63">
        <f t="shared" si="31"/>
        <v>-10</v>
      </c>
      <c r="E47" s="63">
        <f t="shared" si="19"/>
        <v>-10.639999999999986</v>
      </c>
      <c r="F47" s="63">
        <f t="shared" si="20"/>
        <v>-10.480000000000018</v>
      </c>
      <c r="G47" s="63">
        <f t="shared" si="21"/>
        <v>-10.319999999999936</v>
      </c>
      <c r="H47" s="63">
        <f t="shared" si="22"/>
        <v>-10.159999999999968</v>
      </c>
      <c r="I47" s="63">
        <f t="shared" si="23"/>
        <v>-9.8400000000000318</v>
      </c>
      <c r="J47" s="63">
        <f t="shared" si="24"/>
        <v>-9.6000000000000227</v>
      </c>
      <c r="K47" s="63">
        <f t="shared" si="25"/>
        <v>-9.2000000000000455</v>
      </c>
      <c r="L47" s="65">
        <f t="shared" si="9"/>
        <v>1001.8</v>
      </c>
      <c r="M47" s="66">
        <f t="shared" si="10"/>
        <v>1001.9599999999999</v>
      </c>
      <c r="N47" s="66">
        <f t="shared" si="11"/>
        <v>1002.5999999999999</v>
      </c>
      <c r="O47" s="66">
        <f t="shared" si="12"/>
        <v>1001.3199999999999</v>
      </c>
      <c r="P47" s="67">
        <f t="shared" si="13"/>
        <v>1001.16</v>
      </c>
    </row>
    <row r="48" spans="1:16" x14ac:dyDescent="0.3">
      <c r="A48">
        <v>35</v>
      </c>
      <c r="B48">
        <v>1011.8</v>
      </c>
      <c r="C48" s="63">
        <f t="shared" si="26"/>
        <v>1</v>
      </c>
      <c r="D48" s="63">
        <f t="shared" si="31"/>
        <v>-10</v>
      </c>
      <c r="E48" s="63">
        <f t="shared" si="19"/>
        <v>-10.639999999999986</v>
      </c>
      <c r="F48" s="63">
        <f t="shared" si="20"/>
        <v>-10.480000000000018</v>
      </c>
      <c r="G48" s="63">
        <f t="shared" si="21"/>
        <v>-10.319999999999936</v>
      </c>
      <c r="H48" s="63">
        <f t="shared" si="22"/>
        <v>-10.159999999999968</v>
      </c>
      <c r="I48" s="63">
        <f t="shared" si="23"/>
        <v>-9.8400000000000318</v>
      </c>
      <c r="J48" s="63">
        <f t="shared" si="24"/>
        <v>-9.6000000000000227</v>
      </c>
      <c r="K48" s="63">
        <f t="shared" si="25"/>
        <v>-9.2000000000000455</v>
      </c>
      <c r="L48" s="65">
        <f t="shared" si="9"/>
        <v>1001.8</v>
      </c>
      <c r="M48" s="66">
        <f t="shared" si="10"/>
        <v>1001.9599999999999</v>
      </c>
      <c r="N48" s="66">
        <f t="shared" si="11"/>
        <v>1002.5999999999999</v>
      </c>
      <c r="O48" s="66">
        <f t="shared" si="12"/>
        <v>1001.3199999999999</v>
      </c>
      <c r="P48" s="67">
        <f t="shared" si="13"/>
        <v>1001.16</v>
      </c>
    </row>
    <row r="49" spans="1:16" x14ac:dyDescent="0.3">
      <c r="A49">
        <v>36</v>
      </c>
      <c r="B49">
        <v>1011.8</v>
      </c>
      <c r="C49" s="63">
        <f t="shared" si="26"/>
        <v>0.89999999999999858</v>
      </c>
      <c r="D49" s="63">
        <f t="shared" si="31"/>
        <v>-10</v>
      </c>
      <c r="E49" s="63">
        <f t="shared" si="19"/>
        <v>-10.639999999999986</v>
      </c>
      <c r="F49" s="63">
        <f t="shared" si="20"/>
        <v>-10.480000000000018</v>
      </c>
      <c r="G49" s="63">
        <f t="shared" si="21"/>
        <v>-10.319999999999936</v>
      </c>
      <c r="H49" s="63">
        <f t="shared" si="22"/>
        <v>-10.159999999999968</v>
      </c>
      <c r="I49" s="63">
        <f t="shared" si="23"/>
        <v>-9.8400000000000318</v>
      </c>
      <c r="J49" s="63">
        <f t="shared" si="24"/>
        <v>-9.6000000000000227</v>
      </c>
      <c r="K49" s="63">
        <f t="shared" si="25"/>
        <v>-9.2000000000000455</v>
      </c>
      <c r="L49" s="65">
        <f t="shared" si="9"/>
        <v>1001.8</v>
      </c>
      <c r="M49" s="66">
        <f t="shared" si="10"/>
        <v>1001.9599999999999</v>
      </c>
      <c r="N49" s="66">
        <f t="shared" si="11"/>
        <v>1002.5999999999999</v>
      </c>
      <c r="O49" s="66">
        <f t="shared" si="12"/>
        <v>1001.3199999999999</v>
      </c>
      <c r="P49" s="67">
        <f t="shared" si="13"/>
        <v>1001.16</v>
      </c>
    </row>
    <row r="50" spans="1:16" x14ac:dyDescent="0.3">
      <c r="A50">
        <v>36.9</v>
      </c>
      <c r="B50">
        <v>1011.8</v>
      </c>
      <c r="C50" s="63"/>
      <c r="D50" s="63">
        <f t="shared" si="31"/>
        <v>-8.9999999999999858</v>
      </c>
      <c r="E50" s="63">
        <f t="shared" si="19"/>
        <v>-9.5759999999999721</v>
      </c>
      <c r="F50" s="63">
        <f t="shared" si="20"/>
        <v>-9.4320000000000022</v>
      </c>
      <c r="G50" s="63">
        <f t="shared" si="21"/>
        <v>-9.2879999999999274</v>
      </c>
      <c r="H50" s="63">
        <f t="shared" si="22"/>
        <v>-9.1439999999999575</v>
      </c>
      <c r="I50" s="63">
        <f t="shared" si="23"/>
        <v>-8.8560000000000141</v>
      </c>
      <c r="J50" s="63">
        <f t="shared" si="24"/>
        <v>-8.6400000000000077</v>
      </c>
      <c r="K50" s="63">
        <f t="shared" si="25"/>
        <v>-8.2800000000000278</v>
      </c>
      <c r="L50" s="65">
        <f t="shared" si="9"/>
        <v>1001.8</v>
      </c>
      <c r="M50" s="66">
        <f t="shared" si="10"/>
        <v>1001.9599999999999</v>
      </c>
      <c r="N50" s="66">
        <f t="shared" si="11"/>
        <v>1002.5999999999999</v>
      </c>
      <c r="O50" s="66">
        <f t="shared" si="12"/>
        <v>1001.3199999999999</v>
      </c>
      <c r="P50" s="67">
        <f t="shared" si="13"/>
        <v>1001.16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Y45"/>
  <sheetViews>
    <sheetView zoomScale="80" zoomScaleNormal="80" workbookViewId="0">
      <selection activeCell="C1" sqref="C1:Y1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78" t="s">
        <v>72</v>
      </c>
      <c r="M1" s="79"/>
      <c r="N1" s="79"/>
      <c r="O1" s="79"/>
      <c r="P1" s="79"/>
    </row>
    <row r="2" spans="1:25" x14ac:dyDescent="0.3">
      <c r="A2">
        <v>1.2</v>
      </c>
      <c r="B2">
        <v>1011.8</v>
      </c>
      <c r="C2" s="63">
        <f>SQRT((A3-A2)^2+(B3-B2)^2)</f>
        <v>1.0000000000000002</v>
      </c>
      <c r="L2" s="69" t="s">
        <v>65</v>
      </c>
      <c r="M2" s="70" t="s">
        <v>68</v>
      </c>
      <c r="N2" s="70" t="s">
        <v>69</v>
      </c>
      <c r="O2" s="70" t="s">
        <v>70</v>
      </c>
      <c r="P2" s="70" t="s">
        <v>71</v>
      </c>
      <c r="R2" s="71">
        <v>1</v>
      </c>
      <c r="S2" s="59">
        <v>2</v>
      </c>
      <c r="T2" s="59">
        <v>3</v>
      </c>
      <c r="U2" s="59">
        <v>4</v>
      </c>
      <c r="V2" s="59">
        <v>5</v>
      </c>
      <c r="W2" s="71">
        <v>6</v>
      </c>
      <c r="X2" s="59">
        <v>7</v>
      </c>
      <c r="Y2" s="71">
        <v>8</v>
      </c>
    </row>
    <row r="3" spans="1:25" x14ac:dyDescent="0.3">
      <c r="A3">
        <v>2.2000000000000002</v>
      </c>
      <c r="B3">
        <v>1011.8</v>
      </c>
      <c r="C3" s="63">
        <f>SQRT((A4-A3)^2+(B4-B3)^2)</f>
        <v>10.04987562112089</v>
      </c>
      <c r="D3" s="63">
        <f>ABS((R$5-$B3)*($A3-$A2))</f>
        <v>10.000000000000002</v>
      </c>
      <c r="E3" s="63">
        <f t="shared" ref="E3:K3" si="0">ABS((S$5-$B3)*($A3-$A2))</f>
        <v>10.639999999999988</v>
      </c>
      <c r="F3" s="63">
        <f t="shared" si="0"/>
        <v>10.48000000000002</v>
      </c>
      <c r="G3" s="63">
        <f t="shared" si="0"/>
        <v>10.319999999999938</v>
      </c>
      <c r="H3" s="63">
        <f t="shared" si="0"/>
        <v>10.15999999999997</v>
      </c>
      <c r="I3" s="63">
        <f t="shared" si="0"/>
        <v>9.8400000000000336</v>
      </c>
      <c r="J3" s="63">
        <f t="shared" si="0"/>
        <v>9.6000000000000245</v>
      </c>
      <c r="K3" s="63">
        <f t="shared" si="0"/>
        <v>9.2000000000000473</v>
      </c>
      <c r="L3" s="65">
        <f>$R$5</f>
        <v>1001.8</v>
      </c>
      <c r="M3" s="66">
        <f>$W$5</f>
        <v>1001.9599999999999</v>
      </c>
      <c r="N3" s="66">
        <f>$Y$5</f>
        <v>1002.5999999999999</v>
      </c>
      <c r="O3" s="66">
        <f>$T$5</f>
        <v>1001.3199999999999</v>
      </c>
      <c r="P3" s="67">
        <f>$S$5</f>
        <v>1001.16</v>
      </c>
      <c r="Q3" s="1"/>
      <c r="R3" s="15" t="s">
        <v>36</v>
      </c>
      <c r="S3" s="16">
        <v>0.2</v>
      </c>
      <c r="T3" s="16">
        <v>0.4</v>
      </c>
      <c r="U3" s="16">
        <v>0.6</v>
      </c>
      <c r="V3" s="16">
        <v>0.8</v>
      </c>
      <c r="W3" s="56">
        <v>1.2</v>
      </c>
      <c r="X3" s="56">
        <v>1.5</v>
      </c>
      <c r="Y3" s="56">
        <v>2</v>
      </c>
    </row>
    <row r="4" spans="1:25" x14ac:dyDescent="0.3">
      <c r="A4">
        <v>3.2</v>
      </c>
      <c r="B4">
        <v>1001.8</v>
      </c>
      <c r="C4" s="63">
        <f t="shared" ref="C4:C11" si="1">SQRT((A5-A4)^2+(B5-B4)^2)</f>
        <v>1</v>
      </c>
      <c r="D4" s="63">
        <f t="shared" ref="D4:D37" si="2">ABS((R$5-$B4)*($A4-$A3))</f>
        <v>0</v>
      </c>
      <c r="E4" s="63">
        <f t="shared" ref="E4:E37" si="3">ABS((S$5-$B4)*($A4-$A3))</f>
        <v>0.63999999999998636</v>
      </c>
      <c r="F4" s="63">
        <f t="shared" ref="F4:F37" si="4">ABS((T$5-$B4)*($A4-$A3))</f>
        <v>0.48000000000001819</v>
      </c>
      <c r="G4" s="63">
        <f t="shared" ref="G4:G37" si="5">ABS((U$5-$B4)*($A4-$A3))</f>
        <v>0.31999999999993634</v>
      </c>
      <c r="H4" s="63">
        <f t="shared" ref="H4:H37" si="6">ABS((V$5-$B4)*($A4-$A3))</f>
        <v>0.15999999999996817</v>
      </c>
      <c r="I4" s="63">
        <f t="shared" ref="I4:I37" si="7">ABS((W$5-$B4)*($A4-$A3))</f>
        <v>0.15999999999996817</v>
      </c>
      <c r="J4" s="63">
        <f t="shared" ref="J4:J37" si="8">ABS((X$5-$B4)*($A4-$A3))</f>
        <v>0.39999999999997726</v>
      </c>
      <c r="K4" s="63">
        <f t="shared" ref="K4:K37" si="9">ABS((Y$5-$B4)*($A4-$A3))</f>
        <v>0.79999999999995453</v>
      </c>
      <c r="L4" s="65">
        <f t="shared" ref="L4:L38" si="10">$R$5</f>
        <v>1001.8</v>
      </c>
      <c r="M4" s="66">
        <f t="shared" ref="M4:M38" si="11">$W$5</f>
        <v>1001.9599999999999</v>
      </c>
      <c r="N4" s="66">
        <f t="shared" ref="N4:N38" si="12">$Y$5</f>
        <v>1002.5999999999999</v>
      </c>
      <c r="O4" s="66">
        <f t="shared" ref="O4:O38" si="13">$T$5</f>
        <v>1001.3199999999999</v>
      </c>
      <c r="P4" s="67">
        <f t="shared" ref="P4:P38" si="14">$S$5</f>
        <v>1001.16</v>
      </c>
      <c r="Q4" s="5" t="s">
        <v>15</v>
      </c>
      <c r="R4" s="7">
        <f t="array" ref="R4">SUM(IF($B$2:$B$38&lt;R$5,$C2:$C38))</f>
        <v>10.834990979477501</v>
      </c>
      <c r="S4" s="7">
        <f t="array" ref="S4">SUM(IF($B$2:$B$38&lt;S$5,$C2:$C38))</f>
        <v>4.6190489713506055</v>
      </c>
      <c r="T4" s="7">
        <f t="array" ref="T4">SUM(IF($B$2:$B$38&lt;T$5,$C2:$C38))</f>
        <v>7.453742387540502</v>
      </c>
      <c r="U4" s="7">
        <f t="array" ref="U4">SUM(IF($B$2:$B$38&lt;U$5,$C2:$C38))</f>
        <v>8.4735462902590672</v>
      </c>
      <c r="V4" s="7">
        <f t="array" ref="V4">SUM(IF($B$2:$B$38&lt;V$5,$C2:$C38))</f>
        <v>10.32508902811824</v>
      </c>
      <c r="W4" s="7">
        <f t="array" ref="W4">SUM(IF($B$2:$B$38&lt;W$5,$C2:$C38))</f>
        <v>37.023320054828048</v>
      </c>
      <c r="X4" s="7">
        <f t="array" ref="X4">SUM(IF($B$2:$B$38&lt;X$5,$C2:$C38))</f>
        <v>37.023320054828048</v>
      </c>
      <c r="Y4" s="7">
        <f t="array" ref="Y4">SUM(IF($B$2:$B$38&lt;Y$5,$C2:$C38))</f>
        <v>37.023320054828048</v>
      </c>
    </row>
    <row r="5" spans="1:25" x14ac:dyDescent="0.3">
      <c r="A5">
        <v>4.2</v>
      </c>
      <c r="B5">
        <v>1001.8</v>
      </c>
      <c r="C5" s="63">
        <f t="shared" si="1"/>
        <v>1</v>
      </c>
      <c r="D5" s="63">
        <f t="shared" si="2"/>
        <v>0</v>
      </c>
      <c r="E5" s="63">
        <f t="shared" si="3"/>
        <v>0.63999999999998636</v>
      </c>
      <c r="F5" s="63">
        <f t="shared" si="4"/>
        <v>0.48000000000001819</v>
      </c>
      <c r="G5" s="63">
        <f t="shared" si="5"/>
        <v>0.31999999999993634</v>
      </c>
      <c r="H5" s="63">
        <f t="shared" si="6"/>
        <v>0.15999999999996817</v>
      </c>
      <c r="I5" s="63">
        <f t="shared" si="7"/>
        <v>0.15999999999996817</v>
      </c>
      <c r="J5" s="63">
        <f t="shared" si="8"/>
        <v>0.39999999999997726</v>
      </c>
      <c r="K5" s="63">
        <f t="shared" si="9"/>
        <v>0.79999999999995453</v>
      </c>
      <c r="L5" s="65">
        <f t="shared" si="10"/>
        <v>1001.8</v>
      </c>
      <c r="M5" s="66">
        <f t="shared" si="11"/>
        <v>1001.9599999999999</v>
      </c>
      <c r="N5" s="66">
        <f t="shared" si="12"/>
        <v>1002.5999999999999</v>
      </c>
      <c r="O5" s="66">
        <f t="shared" si="13"/>
        <v>1001.3199999999999</v>
      </c>
      <c r="P5" s="67">
        <f t="shared" si="14"/>
        <v>1001.16</v>
      </c>
      <c r="Q5" s="6" t="s">
        <v>66</v>
      </c>
      <c r="R5" s="3">
        <v>1001.8</v>
      </c>
      <c r="S5" s="57">
        <f>S6+S7</f>
        <v>1001.16</v>
      </c>
      <c r="T5" s="3">
        <f t="shared" ref="T5:X5" si="15">T6+T7</f>
        <v>1001.3199999999999</v>
      </c>
      <c r="U5" s="3">
        <f t="shared" si="15"/>
        <v>1001.48</v>
      </c>
      <c r="V5" s="3">
        <f t="shared" si="15"/>
        <v>1001.64</v>
      </c>
      <c r="W5" s="3">
        <f t="shared" si="15"/>
        <v>1001.9599999999999</v>
      </c>
      <c r="X5" s="3">
        <f t="shared" si="15"/>
        <v>1002.1999999999999</v>
      </c>
      <c r="Y5" s="3">
        <f>Y6+Y7</f>
        <v>1002.5999999999999</v>
      </c>
    </row>
    <row r="6" spans="1:25" x14ac:dyDescent="0.3">
      <c r="A6">
        <v>5.2</v>
      </c>
      <c r="B6">
        <v>1001.8</v>
      </c>
      <c r="C6" s="63">
        <f t="shared" si="1"/>
        <v>1</v>
      </c>
      <c r="D6" s="63">
        <f t="shared" si="2"/>
        <v>0</v>
      </c>
      <c r="E6" s="63">
        <f t="shared" si="3"/>
        <v>0.63999999999998636</v>
      </c>
      <c r="F6" s="63">
        <f t="shared" si="4"/>
        <v>0.48000000000001819</v>
      </c>
      <c r="G6" s="63">
        <f t="shared" si="5"/>
        <v>0.31999999999993634</v>
      </c>
      <c r="H6" s="63">
        <f t="shared" si="6"/>
        <v>0.15999999999996817</v>
      </c>
      <c r="I6" s="63">
        <f t="shared" si="7"/>
        <v>0.15999999999996817</v>
      </c>
      <c r="J6" s="63">
        <f t="shared" si="8"/>
        <v>0.39999999999997726</v>
      </c>
      <c r="K6" s="63">
        <f t="shared" si="9"/>
        <v>0.79999999999995453</v>
      </c>
      <c r="L6" s="65">
        <f t="shared" si="10"/>
        <v>1001.8</v>
      </c>
      <c r="M6" s="66">
        <f t="shared" si="11"/>
        <v>1001.9599999999999</v>
      </c>
      <c r="N6" s="66">
        <f t="shared" si="12"/>
        <v>1002.5999999999999</v>
      </c>
      <c r="O6" s="66">
        <f t="shared" si="13"/>
        <v>1001.3199999999999</v>
      </c>
      <c r="P6" s="67">
        <f t="shared" si="14"/>
        <v>1001.16</v>
      </c>
      <c r="Q6" s="6" t="s">
        <v>4</v>
      </c>
      <c r="R6" s="34">
        <f t="shared" ref="R6:Y6" si="16">MIN($B$2:$B$34)</f>
        <v>1001</v>
      </c>
      <c r="S6" s="34">
        <f t="shared" si="16"/>
        <v>1001</v>
      </c>
      <c r="T6" s="34">
        <f t="shared" si="16"/>
        <v>1001</v>
      </c>
      <c r="U6" s="34">
        <f t="shared" si="16"/>
        <v>1001</v>
      </c>
      <c r="V6" s="34">
        <f t="shared" si="16"/>
        <v>1001</v>
      </c>
      <c r="W6" s="34">
        <f t="shared" si="16"/>
        <v>1001</v>
      </c>
      <c r="X6" s="34">
        <f t="shared" si="16"/>
        <v>1001</v>
      </c>
      <c r="Y6" s="34">
        <f t="shared" si="16"/>
        <v>1001</v>
      </c>
    </row>
    <row r="7" spans="1:25" x14ac:dyDescent="0.3">
      <c r="A7">
        <v>6.2</v>
      </c>
      <c r="B7">
        <v>1001.8</v>
      </c>
      <c r="C7" s="63">
        <f t="shared" si="1"/>
        <v>1</v>
      </c>
      <c r="D7" s="63">
        <f t="shared" si="2"/>
        <v>0</v>
      </c>
      <c r="E7" s="63">
        <f t="shared" si="3"/>
        <v>0.63999999999998636</v>
      </c>
      <c r="F7" s="63">
        <f t="shared" si="4"/>
        <v>0.48000000000001819</v>
      </c>
      <c r="G7" s="63">
        <f t="shared" si="5"/>
        <v>0.31999999999993634</v>
      </c>
      <c r="H7" s="63">
        <f t="shared" si="6"/>
        <v>0.15999999999996817</v>
      </c>
      <c r="I7" s="63">
        <f t="shared" si="7"/>
        <v>0.15999999999996817</v>
      </c>
      <c r="J7" s="63">
        <f t="shared" si="8"/>
        <v>0.39999999999997726</v>
      </c>
      <c r="K7" s="63">
        <f t="shared" si="9"/>
        <v>0.79999999999995453</v>
      </c>
      <c r="L7" s="65">
        <f t="shared" si="10"/>
        <v>1001.8</v>
      </c>
      <c r="M7" s="66">
        <f t="shared" si="11"/>
        <v>1001.9599999999999</v>
      </c>
      <c r="N7" s="66">
        <f t="shared" si="12"/>
        <v>1002.5999999999999</v>
      </c>
      <c r="O7" s="66">
        <f t="shared" si="13"/>
        <v>1001.3199999999999</v>
      </c>
      <c r="P7" s="67">
        <f t="shared" si="14"/>
        <v>1001.16</v>
      </c>
      <c r="Q7" s="5" t="s">
        <v>5</v>
      </c>
      <c r="R7" s="68">
        <f>R5-R6</f>
        <v>0.79999999999995453</v>
      </c>
      <c r="S7" s="68">
        <f>$R$7*S3</f>
        <v>0.15999999999999093</v>
      </c>
      <c r="T7" s="68">
        <f t="shared" ref="T7:Y7" si="17">$R$7*T3</f>
        <v>0.31999999999998185</v>
      </c>
      <c r="U7" s="68">
        <f t="shared" si="17"/>
        <v>0.47999999999997267</v>
      </c>
      <c r="V7" s="68">
        <f t="shared" si="17"/>
        <v>0.63999999999996371</v>
      </c>
      <c r="W7" s="68">
        <f t="shared" si="17"/>
        <v>0.95999999999994534</v>
      </c>
      <c r="X7" s="68">
        <f t="shared" si="17"/>
        <v>1.1999999999999318</v>
      </c>
      <c r="Y7" s="68">
        <f t="shared" si="17"/>
        <v>1.5999999999999091</v>
      </c>
    </row>
    <row r="8" spans="1:25" x14ac:dyDescent="0.3">
      <c r="A8">
        <v>7.2</v>
      </c>
      <c r="B8">
        <v>1001.8</v>
      </c>
      <c r="C8" s="63">
        <f t="shared" si="1"/>
        <v>0.99999999999999911</v>
      </c>
      <c r="D8" s="63">
        <f t="shared" si="2"/>
        <v>0</v>
      </c>
      <c r="E8" s="63">
        <f t="shared" si="3"/>
        <v>0.63999999999998636</v>
      </c>
      <c r="F8" s="63">
        <f t="shared" si="4"/>
        <v>0.48000000000001819</v>
      </c>
      <c r="G8" s="63">
        <f t="shared" si="5"/>
        <v>0.31999999999993634</v>
      </c>
      <c r="H8" s="63">
        <f t="shared" si="6"/>
        <v>0.15999999999996817</v>
      </c>
      <c r="I8" s="63">
        <f t="shared" si="7"/>
        <v>0.15999999999996817</v>
      </c>
      <c r="J8" s="63">
        <f t="shared" si="8"/>
        <v>0.39999999999997726</v>
      </c>
      <c r="K8" s="63">
        <f t="shared" si="9"/>
        <v>0.79999999999995453</v>
      </c>
      <c r="L8" s="65">
        <f t="shared" si="10"/>
        <v>1001.8</v>
      </c>
      <c r="M8" s="66">
        <f t="shared" si="11"/>
        <v>1001.9599999999999</v>
      </c>
      <c r="N8" s="66">
        <f t="shared" si="12"/>
        <v>1002.5999999999999</v>
      </c>
      <c r="O8" s="66">
        <f t="shared" si="13"/>
        <v>1001.3199999999999</v>
      </c>
      <c r="P8" s="67">
        <f t="shared" si="14"/>
        <v>1001.16</v>
      </c>
      <c r="Q8" s="5" t="s">
        <v>6</v>
      </c>
      <c r="R8" s="7">
        <f t="array" ref="R8">SUM(IF($B$2:$B$37&lt;R$5,D$2:D$37))</f>
        <v>6.0799999999994494</v>
      </c>
      <c r="S8" s="7">
        <f t="array" ref="S8">SUM(IF($B$2:$B$37&lt;S$5,E$2:E$37))</f>
        <v>0.61599999999979216</v>
      </c>
      <c r="T8" s="7">
        <f t="array" ref="T8">SUM(IF($B$2:$B$37&lt;T$5,F$2:F$37))</f>
        <v>1.5899999999994863</v>
      </c>
      <c r="U8" s="7">
        <f t="array" ref="U8">SUM(IF($B$2:$B$37&lt;U$5,G$2:G$37))</f>
        <v>2.9100000000001613</v>
      </c>
      <c r="V8" s="7">
        <f t="array" ref="V8">SUM(IF($B$2:$B$37&lt;V$5,H$2:H$37))</f>
        <v>4.3659999999998265</v>
      </c>
      <c r="W8" s="7">
        <f t="array" ref="W8">SUM(IF($B$2:$B$37&lt;W$5,I$2:I$37))</f>
        <v>10.527999999998565</v>
      </c>
      <c r="X8" s="7">
        <f t="array" ref="X8">SUM(IF($B$2:$B$37&lt;X$5,J$2:J$37))</f>
        <v>17.199999999998816</v>
      </c>
      <c r="Y8" s="7">
        <f t="array" ref="Y8">SUM(IF($B$2:$B$38&lt;Y$5,K$2:K$38))</f>
        <v>28.319999999998185</v>
      </c>
    </row>
    <row r="9" spans="1:25" x14ac:dyDescent="0.3">
      <c r="A9">
        <v>8.1999999999999993</v>
      </c>
      <c r="B9">
        <v>1001.8</v>
      </c>
      <c r="C9" s="63">
        <f t="shared" si="1"/>
        <v>0.90000000000000036</v>
      </c>
      <c r="D9" s="63">
        <f t="shared" si="2"/>
        <v>0</v>
      </c>
      <c r="E9" s="63">
        <f t="shared" si="3"/>
        <v>0.6399999999999858</v>
      </c>
      <c r="F9" s="63">
        <f t="shared" si="4"/>
        <v>0.48000000000001775</v>
      </c>
      <c r="G9" s="63">
        <f t="shared" si="5"/>
        <v>0.31999999999993606</v>
      </c>
      <c r="H9" s="63">
        <f t="shared" si="6"/>
        <v>0.15999999999996803</v>
      </c>
      <c r="I9" s="63">
        <f t="shared" si="7"/>
        <v>0.15999999999996803</v>
      </c>
      <c r="J9" s="63">
        <f t="shared" si="8"/>
        <v>0.39999999999997693</v>
      </c>
      <c r="K9" s="63">
        <f t="shared" si="9"/>
        <v>0.79999999999995386</v>
      </c>
      <c r="L9" s="65">
        <f t="shared" si="10"/>
        <v>1001.8</v>
      </c>
      <c r="M9" s="66">
        <f t="shared" si="11"/>
        <v>1001.9599999999999</v>
      </c>
      <c r="N9" s="66">
        <f t="shared" si="12"/>
        <v>1002.5999999999999</v>
      </c>
      <c r="O9" s="66">
        <f t="shared" si="13"/>
        <v>1001.3199999999999</v>
      </c>
      <c r="P9" s="67">
        <f t="shared" si="14"/>
        <v>1001.16</v>
      </c>
      <c r="Q9" s="5" t="s">
        <v>8</v>
      </c>
      <c r="R9" s="60">
        <f>(1/R$10)*R8*R11^0.5*R12^(2/3)</f>
        <v>18.686252917842872</v>
      </c>
      <c r="S9" s="60">
        <f>(1/S$10)*S8*S11^0.5*S12^(2/3)</f>
        <v>0.72638706584996549</v>
      </c>
      <c r="T9" s="60">
        <f t="shared" ref="T9:Y9" si="18">(1/T$10)*T8*T11^0.5*T12^(2/3)</f>
        <v>2.5643713410662299</v>
      </c>
      <c r="U9" s="60">
        <f>(1/U$10)*U8*U11^0.5*U12^(2/3)</f>
        <v>6.4468386969553633</v>
      </c>
      <c r="V9" s="60">
        <f t="shared" si="18"/>
        <v>11.11166080327938</v>
      </c>
      <c r="W9" s="60">
        <f>(1/W$10)*W8*W11^0.5*W12^(2/3)</f>
        <v>20.566553178568373</v>
      </c>
      <c r="X9" s="60">
        <f>(1/X$10)*X8*X11^0.5*X12^(2/3)</f>
        <v>46.608572008512674</v>
      </c>
      <c r="Y9" s="60">
        <f t="shared" si="18"/>
        <v>107.00575462657507</v>
      </c>
    </row>
    <row r="10" spans="1:25" x14ac:dyDescent="0.3">
      <c r="A10">
        <v>9.1</v>
      </c>
      <c r="B10">
        <v>1001.8</v>
      </c>
      <c r="C10" s="63">
        <f t="shared" si="1"/>
        <v>0.72801098892803406</v>
      </c>
      <c r="D10" s="63">
        <f t="shared" si="2"/>
        <v>0</v>
      </c>
      <c r="E10" s="63">
        <f t="shared" si="3"/>
        <v>0.57599999999998797</v>
      </c>
      <c r="F10" s="63">
        <f t="shared" si="4"/>
        <v>0.43200000000001654</v>
      </c>
      <c r="G10" s="63">
        <f t="shared" si="5"/>
        <v>0.2879999999999428</v>
      </c>
      <c r="H10" s="63">
        <f t="shared" si="6"/>
        <v>0.1439999999999714</v>
      </c>
      <c r="I10" s="63">
        <f t="shared" si="7"/>
        <v>0.1439999999999714</v>
      </c>
      <c r="J10" s="63">
        <f t="shared" si="8"/>
        <v>0.35999999999997967</v>
      </c>
      <c r="K10" s="63">
        <f t="shared" si="9"/>
        <v>0.71999999999995934</v>
      </c>
      <c r="L10" s="65">
        <f t="shared" si="10"/>
        <v>1001.8</v>
      </c>
      <c r="M10" s="66">
        <f t="shared" si="11"/>
        <v>1001.9599999999999</v>
      </c>
      <c r="N10" s="66">
        <f t="shared" si="12"/>
        <v>1002.5999999999999</v>
      </c>
      <c r="O10" s="66">
        <f t="shared" si="13"/>
        <v>1001.3199999999999</v>
      </c>
      <c r="P10" s="67">
        <f t="shared" si="14"/>
        <v>1001.16</v>
      </c>
      <c r="Q10" s="5" t="s">
        <v>9</v>
      </c>
      <c r="R10" s="8">
        <v>3.5000000000000003E-2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</row>
    <row r="11" spans="1:25" x14ac:dyDescent="0.3">
      <c r="A11">
        <v>9.8000000000000007</v>
      </c>
      <c r="B11">
        <v>1001.6</v>
      </c>
      <c r="C11" s="63">
        <f t="shared" si="1"/>
        <v>0.22360679774998851</v>
      </c>
      <c r="D11" s="63">
        <f t="shared" si="2"/>
        <v>0.13999999999995247</v>
      </c>
      <c r="E11" s="63">
        <f t="shared" si="3"/>
        <v>0.30800000000003869</v>
      </c>
      <c r="F11" s="63">
        <f t="shared" si="4"/>
        <v>0.19600000000006079</v>
      </c>
      <c r="G11" s="63">
        <f t="shared" si="5"/>
        <v>8.4000000000003308E-2</v>
      </c>
      <c r="H11" s="63">
        <f t="shared" si="6"/>
        <v>2.7999999999974576E-2</v>
      </c>
      <c r="I11" s="63">
        <f t="shared" si="7"/>
        <v>0.25199999999993034</v>
      </c>
      <c r="J11" s="63">
        <f t="shared" si="8"/>
        <v>0.41999999999993698</v>
      </c>
      <c r="K11" s="63">
        <f t="shared" si="9"/>
        <v>0.69999999999992146</v>
      </c>
      <c r="L11" s="65">
        <f t="shared" si="10"/>
        <v>1001.8</v>
      </c>
      <c r="M11" s="66">
        <f t="shared" si="11"/>
        <v>1001.9599999999999</v>
      </c>
      <c r="N11" s="66">
        <f t="shared" si="12"/>
        <v>1002.5999999999999</v>
      </c>
      <c r="O11" s="66">
        <f t="shared" si="13"/>
        <v>1001.3199999999999</v>
      </c>
      <c r="P11" s="67">
        <f t="shared" si="14"/>
        <v>1001.16</v>
      </c>
      <c r="Q11" s="5" t="s">
        <v>10</v>
      </c>
      <c r="R11" s="8">
        <v>2.5000000000000001E-2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</row>
    <row r="12" spans="1:25" x14ac:dyDescent="0.3">
      <c r="A12">
        <v>10</v>
      </c>
      <c r="B12">
        <v>1001.5</v>
      </c>
      <c r="C12" s="63">
        <f t="shared" ref="C12:C37" si="19">SQRT((A13-A12)^2+(B13-B12)^2)</f>
        <v>1.1180339887499027</v>
      </c>
      <c r="D12" s="63">
        <f t="shared" si="2"/>
        <v>5.9999999999990693E-2</v>
      </c>
      <c r="E12" s="63">
        <f t="shared" si="3"/>
        <v>6.8000000000006125E-2</v>
      </c>
      <c r="F12" s="63">
        <f t="shared" si="4"/>
        <v>3.6000000000012605E-2</v>
      </c>
      <c r="G12" s="63">
        <f t="shared" si="5"/>
        <v>3.9999999999963476E-3</v>
      </c>
      <c r="H12" s="63">
        <f t="shared" si="6"/>
        <v>2.7999999999997173E-2</v>
      </c>
      <c r="I12" s="63">
        <f t="shared" si="7"/>
        <v>9.1999999999984206E-2</v>
      </c>
      <c r="J12" s="63">
        <f t="shared" si="8"/>
        <v>0.13999999999998586</v>
      </c>
      <c r="K12" s="63">
        <f t="shared" si="9"/>
        <v>0.21999999999998102</v>
      </c>
      <c r="L12" s="65">
        <f t="shared" si="10"/>
        <v>1001.8</v>
      </c>
      <c r="M12" s="66">
        <f t="shared" si="11"/>
        <v>1001.9599999999999</v>
      </c>
      <c r="N12" s="66">
        <f t="shared" si="12"/>
        <v>1002.5999999999999</v>
      </c>
      <c r="O12" s="66">
        <f t="shared" si="13"/>
        <v>1001.3199999999999</v>
      </c>
      <c r="P12" s="67">
        <f t="shared" si="14"/>
        <v>1001.16</v>
      </c>
      <c r="Q12" s="5" t="s">
        <v>2</v>
      </c>
      <c r="R12" s="7">
        <f t="shared" ref="R12:Y12" si="20">R8/R4</f>
        <v>0.56114490649005111</v>
      </c>
      <c r="S12" s="7">
        <f t="shared" si="20"/>
        <v>0.13336078569863577</v>
      </c>
      <c r="T12" s="7">
        <f t="shared" si="20"/>
        <v>0.21331566310331471</v>
      </c>
      <c r="U12" s="7">
        <f t="shared" si="20"/>
        <v>0.34342173870524662</v>
      </c>
      <c r="V12" s="7">
        <f t="shared" si="20"/>
        <v>0.42285349676985157</v>
      </c>
      <c r="W12" s="7">
        <f t="shared" si="20"/>
        <v>0.28436131563586381</v>
      </c>
      <c r="X12" s="7">
        <f t="shared" si="20"/>
        <v>0.46457205821971764</v>
      </c>
      <c r="Y12" s="7">
        <f t="shared" si="20"/>
        <v>0.76492329585944574</v>
      </c>
    </row>
    <row r="13" spans="1:25" x14ac:dyDescent="0.3">
      <c r="A13">
        <v>11.1</v>
      </c>
      <c r="B13">
        <v>1001.3</v>
      </c>
      <c r="C13" s="63">
        <f t="shared" si="19"/>
        <v>0.30000000000000071</v>
      </c>
      <c r="D13" s="63">
        <f t="shared" si="2"/>
        <v>0.54999999999999982</v>
      </c>
      <c r="E13" s="63">
        <f t="shared" si="3"/>
        <v>0.15399999999998495</v>
      </c>
      <c r="F13" s="63">
        <f t="shared" si="4"/>
        <v>2.1999999999979983E-2</v>
      </c>
      <c r="G13" s="63">
        <f t="shared" si="5"/>
        <v>0.19800000000006995</v>
      </c>
      <c r="H13" s="63">
        <f t="shared" si="6"/>
        <v>0.37400000000003492</v>
      </c>
      <c r="I13" s="63">
        <f t="shared" si="7"/>
        <v>0.72599999999996478</v>
      </c>
      <c r="J13" s="63">
        <f t="shared" si="8"/>
        <v>0.98999999999997468</v>
      </c>
      <c r="K13" s="63">
        <f t="shared" si="9"/>
        <v>1.4299999999999495</v>
      </c>
      <c r="L13" s="65">
        <f t="shared" si="10"/>
        <v>1001.8</v>
      </c>
      <c r="M13" s="66">
        <f t="shared" si="11"/>
        <v>1001.9599999999999</v>
      </c>
      <c r="N13" s="66">
        <f t="shared" si="12"/>
        <v>1002.5999999999999</v>
      </c>
      <c r="O13" s="66">
        <f t="shared" si="13"/>
        <v>1001.3199999999999</v>
      </c>
      <c r="P13" s="67">
        <f t="shared" si="14"/>
        <v>1001.16</v>
      </c>
    </row>
    <row r="14" spans="1:25" x14ac:dyDescent="0.3">
      <c r="A14">
        <v>11.4</v>
      </c>
      <c r="B14">
        <v>1001.3</v>
      </c>
      <c r="C14" s="63">
        <f t="shared" si="19"/>
        <v>0.50990195135926064</v>
      </c>
      <c r="D14" s="63">
        <f t="shared" si="2"/>
        <v>0.15000000000000036</v>
      </c>
      <c r="E14" s="63">
        <f t="shared" si="3"/>
        <v>4.1999999999996006E-2</v>
      </c>
      <c r="F14" s="63">
        <f t="shared" si="4"/>
        <v>5.9999999999945574E-3</v>
      </c>
      <c r="G14" s="63">
        <f t="shared" si="5"/>
        <v>5.4000000000019227E-2</v>
      </c>
      <c r="H14" s="63">
        <f t="shared" si="6"/>
        <v>0.10200000000000979</v>
      </c>
      <c r="I14" s="63">
        <f t="shared" si="7"/>
        <v>0.19799999999999091</v>
      </c>
      <c r="J14" s="63">
        <f t="shared" si="8"/>
        <v>0.2699999999999938</v>
      </c>
      <c r="K14" s="63">
        <f t="shared" si="9"/>
        <v>0.3899999999999873</v>
      </c>
      <c r="L14" s="65">
        <f t="shared" si="10"/>
        <v>1001.8</v>
      </c>
      <c r="M14" s="66">
        <f t="shared" si="11"/>
        <v>1001.9599999999999</v>
      </c>
      <c r="N14" s="66">
        <f t="shared" si="12"/>
        <v>1002.5999999999999</v>
      </c>
      <c r="O14" s="66">
        <f t="shared" si="13"/>
        <v>1001.3199999999999</v>
      </c>
      <c r="P14" s="67">
        <f t="shared" si="14"/>
        <v>1001.16</v>
      </c>
    </row>
    <row r="15" spans="1:25" x14ac:dyDescent="0.3">
      <c r="A15">
        <v>11.9</v>
      </c>
      <c r="B15">
        <v>1001.2</v>
      </c>
      <c r="C15" s="63">
        <f t="shared" si="19"/>
        <v>1.0049875621120912</v>
      </c>
      <c r="D15" s="63">
        <f t="shared" si="2"/>
        <v>0.29999999999995453</v>
      </c>
      <c r="E15" s="63">
        <f t="shared" si="3"/>
        <v>2.0000000000038654E-2</v>
      </c>
      <c r="F15" s="63">
        <f t="shared" si="4"/>
        <v>5.999999999994543E-2</v>
      </c>
      <c r="G15" s="63">
        <f t="shared" si="5"/>
        <v>0.13999999999998636</v>
      </c>
      <c r="H15" s="63">
        <f t="shared" si="6"/>
        <v>0.21999999999997044</v>
      </c>
      <c r="I15" s="63">
        <f t="shared" si="7"/>
        <v>0.37999999999993861</v>
      </c>
      <c r="J15" s="63">
        <f t="shared" si="8"/>
        <v>0.49999999999994316</v>
      </c>
      <c r="K15" s="63">
        <f t="shared" si="9"/>
        <v>0.69999999999993179</v>
      </c>
      <c r="L15" s="65">
        <f t="shared" si="10"/>
        <v>1001.8</v>
      </c>
      <c r="M15" s="66">
        <f t="shared" si="11"/>
        <v>1001.9599999999999</v>
      </c>
      <c r="N15" s="66">
        <f t="shared" si="12"/>
        <v>1002.5999999999999</v>
      </c>
      <c r="O15" s="66">
        <f t="shared" si="13"/>
        <v>1001.3199999999999</v>
      </c>
      <c r="P15" s="67">
        <f t="shared" si="14"/>
        <v>1001.16</v>
      </c>
    </row>
    <row r="16" spans="1:25" x14ac:dyDescent="0.3">
      <c r="A16">
        <v>12.9</v>
      </c>
      <c r="B16">
        <v>1001.1</v>
      </c>
      <c r="C16" s="63">
        <f t="shared" si="19"/>
        <v>1.2041594578792307</v>
      </c>
      <c r="D16" s="63">
        <f t="shared" si="2"/>
        <v>0.69999999999993179</v>
      </c>
      <c r="E16" s="63">
        <f t="shared" si="3"/>
        <v>5.999999999994543E-2</v>
      </c>
      <c r="F16" s="63">
        <f t="shared" si="4"/>
        <v>0.2199999999999136</v>
      </c>
      <c r="G16" s="63">
        <f t="shared" si="5"/>
        <v>0.37999999999999545</v>
      </c>
      <c r="H16" s="63">
        <f t="shared" si="6"/>
        <v>0.53999999999996362</v>
      </c>
      <c r="I16" s="63">
        <f t="shared" si="7"/>
        <v>0.85999999999989996</v>
      </c>
      <c r="J16" s="63">
        <f t="shared" si="8"/>
        <v>1.0999999999999091</v>
      </c>
      <c r="K16" s="63">
        <f t="shared" si="9"/>
        <v>1.4999999999998863</v>
      </c>
      <c r="L16" s="65">
        <f t="shared" si="10"/>
        <v>1001.8</v>
      </c>
      <c r="M16" s="66">
        <f t="shared" si="11"/>
        <v>1001.9599999999999</v>
      </c>
      <c r="N16" s="66">
        <f t="shared" si="12"/>
        <v>1002.5999999999999</v>
      </c>
      <c r="O16" s="66">
        <f t="shared" si="13"/>
        <v>1001.3199999999999</v>
      </c>
      <c r="P16" s="67">
        <f t="shared" si="14"/>
        <v>1001.16</v>
      </c>
    </row>
    <row r="17" spans="1:16" x14ac:dyDescent="0.3">
      <c r="A17">
        <v>14.1</v>
      </c>
      <c r="B17">
        <v>1001</v>
      </c>
      <c r="C17" s="63">
        <f t="shared" si="19"/>
        <v>1.3000000000000007</v>
      </c>
      <c r="D17" s="63">
        <f t="shared" si="2"/>
        <v>0.9599999999999449</v>
      </c>
      <c r="E17" s="63">
        <f t="shared" si="3"/>
        <v>0.1919999999999617</v>
      </c>
      <c r="F17" s="63">
        <f t="shared" si="4"/>
        <v>0.3839999999999234</v>
      </c>
      <c r="G17" s="63">
        <f t="shared" si="5"/>
        <v>0.57600000000002149</v>
      </c>
      <c r="H17" s="63">
        <f t="shared" si="6"/>
        <v>0.76799999999998314</v>
      </c>
      <c r="I17" s="63">
        <f t="shared" si="7"/>
        <v>1.1519999999999067</v>
      </c>
      <c r="J17" s="63">
        <f t="shared" si="8"/>
        <v>1.4399999999999173</v>
      </c>
      <c r="K17" s="63">
        <f t="shared" si="9"/>
        <v>1.9199999999998898</v>
      </c>
      <c r="L17" s="65">
        <f t="shared" si="10"/>
        <v>1001.8</v>
      </c>
      <c r="M17" s="66">
        <f t="shared" si="11"/>
        <v>1001.9599999999999</v>
      </c>
      <c r="N17" s="66">
        <f t="shared" si="12"/>
        <v>1002.5999999999999</v>
      </c>
      <c r="O17" s="66">
        <f t="shared" si="13"/>
        <v>1001.3199999999999</v>
      </c>
      <c r="P17" s="67">
        <f t="shared" si="14"/>
        <v>1001.16</v>
      </c>
    </row>
    <row r="18" spans="1:16" x14ac:dyDescent="0.3">
      <c r="A18">
        <v>15.4</v>
      </c>
      <c r="B18">
        <v>1001</v>
      </c>
      <c r="C18" s="63">
        <f t="shared" si="19"/>
        <v>0.59999999999999964</v>
      </c>
      <c r="D18" s="63">
        <f t="shared" si="2"/>
        <v>1.0399999999999414</v>
      </c>
      <c r="E18" s="63">
        <f t="shared" si="3"/>
        <v>0.20799999999995872</v>
      </c>
      <c r="F18" s="63">
        <f t="shared" si="4"/>
        <v>0.41599999999991744</v>
      </c>
      <c r="G18" s="63">
        <f t="shared" si="5"/>
        <v>0.62400000000002398</v>
      </c>
      <c r="H18" s="63">
        <f t="shared" si="6"/>
        <v>0.83199999999998275</v>
      </c>
      <c r="I18" s="63">
        <f t="shared" si="7"/>
        <v>1.2479999999999001</v>
      </c>
      <c r="J18" s="63">
        <f t="shared" si="8"/>
        <v>1.5599999999999121</v>
      </c>
      <c r="K18" s="63">
        <f t="shared" si="9"/>
        <v>2.0799999999998828</v>
      </c>
      <c r="L18" s="65">
        <f t="shared" si="10"/>
        <v>1001.8</v>
      </c>
      <c r="M18" s="66">
        <f t="shared" si="11"/>
        <v>1001.9599999999999</v>
      </c>
      <c r="N18" s="66">
        <f t="shared" si="12"/>
        <v>1002.5999999999999</v>
      </c>
      <c r="O18" s="66">
        <f t="shared" si="13"/>
        <v>1001.3199999999999</v>
      </c>
      <c r="P18" s="67">
        <f t="shared" si="14"/>
        <v>1001.16</v>
      </c>
    </row>
    <row r="19" spans="1:16" x14ac:dyDescent="0.3">
      <c r="A19">
        <v>16</v>
      </c>
      <c r="B19">
        <v>1001</v>
      </c>
      <c r="C19" s="63">
        <f t="shared" si="19"/>
        <v>1.0049875621120912</v>
      </c>
      <c r="D19" s="63">
        <f t="shared" si="2"/>
        <v>0.47999999999997245</v>
      </c>
      <c r="E19" s="63">
        <f t="shared" si="3"/>
        <v>9.5999999999980851E-2</v>
      </c>
      <c r="F19" s="63">
        <f t="shared" si="4"/>
        <v>0.1919999999999617</v>
      </c>
      <c r="G19" s="63">
        <f t="shared" si="5"/>
        <v>0.28800000000001075</v>
      </c>
      <c r="H19" s="63">
        <f t="shared" si="6"/>
        <v>0.38399999999999157</v>
      </c>
      <c r="I19" s="63">
        <f t="shared" si="7"/>
        <v>0.57599999999995333</v>
      </c>
      <c r="J19" s="63">
        <f t="shared" si="8"/>
        <v>0.71999999999995867</v>
      </c>
      <c r="K19" s="63">
        <f t="shared" si="9"/>
        <v>0.9599999999999449</v>
      </c>
      <c r="L19" s="65">
        <f t="shared" si="10"/>
        <v>1001.8</v>
      </c>
      <c r="M19" s="66">
        <f t="shared" si="11"/>
        <v>1001.9599999999999</v>
      </c>
      <c r="N19" s="66">
        <f t="shared" si="12"/>
        <v>1002.5999999999999</v>
      </c>
      <c r="O19" s="66">
        <f t="shared" si="13"/>
        <v>1001.3199999999999</v>
      </c>
      <c r="P19" s="67">
        <f t="shared" si="14"/>
        <v>1001.16</v>
      </c>
    </row>
    <row r="20" spans="1:16" x14ac:dyDescent="0.3">
      <c r="A20">
        <v>17</v>
      </c>
      <c r="B20">
        <v>1001.1</v>
      </c>
      <c r="C20" s="63">
        <f t="shared" si="19"/>
        <v>0.50990195135928296</v>
      </c>
      <c r="D20" s="63">
        <f t="shared" si="2"/>
        <v>0.69999999999993179</v>
      </c>
      <c r="E20" s="63">
        <f t="shared" si="3"/>
        <v>5.999999999994543E-2</v>
      </c>
      <c r="F20" s="63">
        <f t="shared" si="4"/>
        <v>0.2199999999999136</v>
      </c>
      <c r="G20" s="63">
        <f t="shared" si="5"/>
        <v>0.37999999999999545</v>
      </c>
      <c r="H20" s="63">
        <f t="shared" si="6"/>
        <v>0.53999999999996362</v>
      </c>
      <c r="I20" s="63">
        <f t="shared" si="7"/>
        <v>0.85999999999989996</v>
      </c>
      <c r="J20" s="63">
        <f t="shared" si="8"/>
        <v>1.0999999999999091</v>
      </c>
      <c r="K20" s="63">
        <f t="shared" si="9"/>
        <v>1.4999999999998863</v>
      </c>
      <c r="L20" s="65">
        <f t="shared" si="10"/>
        <v>1001.8</v>
      </c>
      <c r="M20" s="66">
        <f t="shared" si="11"/>
        <v>1001.9599999999999</v>
      </c>
      <c r="N20" s="66">
        <f t="shared" si="12"/>
        <v>1002.5999999999999</v>
      </c>
      <c r="O20" s="66">
        <f t="shared" si="13"/>
        <v>1001.3199999999999</v>
      </c>
      <c r="P20" s="67">
        <f t="shared" si="14"/>
        <v>1001.16</v>
      </c>
    </row>
    <row r="21" spans="1:16" x14ac:dyDescent="0.3">
      <c r="A21">
        <v>17.5</v>
      </c>
      <c r="B21">
        <v>1001.2</v>
      </c>
      <c r="C21" s="63">
        <f t="shared" si="19"/>
        <v>0.50990195135926064</v>
      </c>
      <c r="D21" s="63">
        <f t="shared" si="2"/>
        <v>0.29999999999995453</v>
      </c>
      <c r="E21" s="63">
        <f t="shared" si="3"/>
        <v>2.0000000000038654E-2</v>
      </c>
      <c r="F21" s="63">
        <f t="shared" si="4"/>
        <v>5.999999999994543E-2</v>
      </c>
      <c r="G21" s="63">
        <f t="shared" si="5"/>
        <v>0.13999999999998636</v>
      </c>
      <c r="H21" s="63">
        <f t="shared" si="6"/>
        <v>0.21999999999997044</v>
      </c>
      <c r="I21" s="63">
        <f t="shared" si="7"/>
        <v>0.37999999999993861</v>
      </c>
      <c r="J21" s="63">
        <f t="shared" si="8"/>
        <v>0.49999999999994316</v>
      </c>
      <c r="K21" s="63">
        <f t="shared" si="9"/>
        <v>0.69999999999993179</v>
      </c>
      <c r="L21" s="65">
        <f t="shared" si="10"/>
        <v>1001.8</v>
      </c>
      <c r="M21" s="66">
        <f t="shared" si="11"/>
        <v>1001.9599999999999</v>
      </c>
      <c r="N21" s="66">
        <f t="shared" si="12"/>
        <v>1002.5999999999999</v>
      </c>
      <c r="O21" s="66">
        <f t="shared" si="13"/>
        <v>1001.3199999999999</v>
      </c>
      <c r="P21" s="67">
        <f t="shared" si="14"/>
        <v>1001.16</v>
      </c>
    </row>
    <row r="22" spans="1:16" x14ac:dyDescent="0.3">
      <c r="A22">
        <v>18</v>
      </c>
      <c r="B22">
        <v>1001.3</v>
      </c>
      <c r="C22" s="63">
        <f t="shared" si="19"/>
        <v>0.50990195135928296</v>
      </c>
      <c r="D22" s="63">
        <f t="shared" si="2"/>
        <v>0.25</v>
      </c>
      <c r="E22" s="63">
        <f t="shared" si="3"/>
        <v>6.9999999999993179E-2</v>
      </c>
      <c r="F22" s="63">
        <f t="shared" si="4"/>
        <v>9.9999999999909051E-3</v>
      </c>
      <c r="G22" s="63">
        <f t="shared" si="5"/>
        <v>9.0000000000031832E-2</v>
      </c>
      <c r="H22" s="63">
        <f t="shared" si="6"/>
        <v>0.17000000000001592</v>
      </c>
      <c r="I22" s="63">
        <f t="shared" si="7"/>
        <v>0.32999999999998408</v>
      </c>
      <c r="J22" s="63">
        <f t="shared" si="8"/>
        <v>0.44999999999998863</v>
      </c>
      <c r="K22" s="63">
        <f t="shared" si="9"/>
        <v>0.64999999999997726</v>
      </c>
      <c r="L22" s="65">
        <f t="shared" si="10"/>
        <v>1001.8</v>
      </c>
      <c r="M22" s="66">
        <f t="shared" si="11"/>
        <v>1001.9599999999999</v>
      </c>
      <c r="N22" s="66">
        <f t="shared" si="12"/>
        <v>1002.5999999999999</v>
      </c>
      <c r="O22" s="66">
        <f t="shared" si="13"/>
        <v>1001.3199999999999</v>
      </c>
      <c r="P22" s="67">
        <f t="shared" si="14"/>
        <v>1001.16</v>
      </c>
    </row>
    <row r="23" spans="1:16" x14ac:dyDescent="0.3">
      <c r="A23">
        <v>18.5</v>
      </c>
      <c r="B23">
        <v>1001.4</v>
      </c>
      <c r="C23" s="63">
        <f t="shared" si="19"/>
        <v>1.0198039027185659</v>
      </c>
      <c r="D23" s="63">
        <f t="shared" si="2"/>
        <v>0.19999999999998863</v>
      </c>
      <c r="E23" s="63">
        <f t="shared" si="3"/>
        <v>0.12000000000000455</v>
      </c>
      <c r="F23" s="63">
        <f t="shared" si="4"/>
        <v>4.0000000000020464E-2</v>
      </c>
      <c r="G23" s="63">
        <f t="shared" si="5"/>
        <v>4.0000000000020464E-2</v>
      </c>
      <c r="H23" s="63">
        <f t="shared" si="6"/>
        <v>0.12000000000000455</v>
      </c>
      <c r="I23" s="63">
        <f t="shared" si="7"/>
        <v>0.27999999999997272</v>
      </c>
      <c r="J23" s="63">
        <f t="shared" si="8"/>
        <v>0.39999999999997726</v>
      </c>
      <c r="K23" s="63">
        <f t="shared" si="9"/>
        <v>0.59999999999996589</v>
      </c>
      <c r="L23" s="65">
        <f t="shared" si="10"/>
        <v>1001.8</v>
      </c>
      <c r="M23" s="66">
        <f t="shared" si="11"/>
        <v>1001.9599999999999</v>
      </c>
      <c r="N23" s="66">
        <f t="shared" si="12"/>
        <v>1002.5999999999999</v>
      </c>
      <c r="O23" s="66">
        <f t="shared" si="13"/>
        <v>1001.3199999999999</v>
      </c>
      <c r="P23" s="67">
        <f t="shared" si="14"/>
        <v>1001.16</v>
      </c>
    </row>
    <row r="24" spans="1:16" x14ac:dyDescent="0.3">
      <c r="A24">
        <v>19.5</v>
      </c>
      <c r="B24">
        <v>1001.6</v>
      </c>
      <c r="C24" s="63">
        <f t="shared" si="19"/>
        <v>0.50990195135928296</v>
      </c>
      <c r="D24" s="63">
        <f t="shared" si="2"/>
        <v>0.19999999999993179</v>
      </c>
      <c r="E24" s="63">
        <f t="shared" si="3"/>
        <v>0.44000000000005457</v>
      </c>
      <c r="F24" s="63">
        <f t="shared" si="4"/>
        <v>0.2800000000000864</v>
      </c>
      <c r="G24" s="63">
        <f t="shared" si="5"/>
        <v>0.12000000000000455</v>
      </c>
      <c r="H24" s="63">
        <f t="shared" si="6"/>
        <v>3.999999999996362E-2</v>
      </c>
      <c r="I24" s="63">
        <f t="shared" si="7"/>
        <v>0.35999999999989996</v>
      </c>
      <c r="J24" s="63">
        <f t="shared" si="8"/>
        <v>0.59999999999990905</v>
      </c>
      <c r="K24" s="63">
        <f t="shared" si="9"/>
        <v>0.99999999999988631</v>
      </c>
      <c r="L24" s="65">
        <f t="shared" si="10"/>
        <v>1001.8</v>
      </c>
      <c r="M24" s="66">
        <f t="shared" si="11"/>
        <v>1001.9599999999999</v>
      </c>
      <c r="N24" s="66">
        <f t="shared" si="12"/>
        <v>1002.5999999999999</v>
      </c>
      <c r="O24" s="66">
        <f t="shared" si="13"/>
        <v>1001.3199999999999</v>
      </c>
      <c r="P24" s="67">
        <f t="shared" si="14"/>
        <v>1001.16</v>
      </c>
    </row>
    <row r="25" spans="1:16" x14ac:dyDescent="0.3">
      <c r="A25">
        <v>20</v>
      </c>
      <c r="B25">
        <v>1001.7</v>
      </c>
      <c r="C25" s="63">
        <f t="shared" si="19"/>
        <v>0.50990195135926064</v>
      </c>
      <c r="D25" s="63">
        <f t="shared" si="2"/>
        <v>4.9999999999954525E-2</v>
      </c>
      <c r="E25" s="63">
        <f t="shared" si="3"/>
        <v>0.27000000000003865</v>
      </c>
      <c r="F25" s="63">
        <f t="shared" si="4"/>
        <v>0.19000000000005457</v>
      </c>
      <c r="G25" s="63">
        <f t="shared" si="5"/>
        <v>0.11000000000001364</v>
      </c>
      <c r="H25" s="63">
        <f t="shared" si="6"/>
        <v>3.0000000000029559E-2</v>
      </c>
      <c r="I25" s="63">
        <f t="shared" si="7"/>
        <v>0.12999999999993861</v>
      </c>
      <c r="J25" s="63">
        <f t="shared" si="8"/>
        <v>0.24999999999994316</v>
      </c>
      <c r="K25" s="63">
        <f t="shared" si="9"/>
        <v>0.44999999999993179</v>
      </c>
      <c r="L25" s="65">
        <f t="shared" si="10"/>
        <v>1001.8</v>
      </c>
      <c r="M25" s="66">
        <f t="shared" si="11"/>
        <v>1001.9599999999999</v>
      </c>
      <c r="N25" s="66">
        <f t="shared" si="12"/>
        <v>1002.5999999999999</v>
      </c>
      <c r="O25" s="66">
        <f t="shared" si="13"/>
        <v>1001.3199999999999</v>
      </c>
      <c r="P25" s="67">
        <f t="shared" si="14"/>
        <v>1001.16</v>
      </c>
    </row>
    <row r="26" spans="1:16" x14ac:dyDescent="0.3">
      <c r="A26">
        <v>20.5</v>
      </c>
      <c r="B26">
        <v>1001.8</v>
      </c>
      <c r="C26" s="63">
        <f t="shared" si="19"/>
        <v>0.5</v>
      </c>
      <c r="D26" s="63">
        <f t="shared" si="2"/>
        <v>0</v>
      </c>
      <c r="E26" s="63">
        <f t="shared" si="3"/>
        <v>0.31999999999999318</v>
      </c>
      <c r="F26" s="63">
        <f t="shared" si="4"/>
        <v>0.24000000000000909</v>
      </c>
      <c r="G26" s="63">
        <f t="shared" si="5"/>
        <v>0.15999999999996817</v>
      </c>
      <c r="H26" s="63">
        <f t="shared" si="6"/>
        <v>7.9999999999984084E-2</v>
      </c>
      <c r="I26" s="63">
        <f t="shared" si="7"/>
        <v>7.9999999999984084E-2</v>
      </c>
      <c r="J26" s="63">
        <f t="shared" si="8"/>
        <v>0.19999999999998863</v>
      </c>
      <c r="K26" s="63">
        <f t="shared" si="9"/>
        <v>0.39999999999997726</v>
      </c>
      <c r="L26" s="65">
        <f t="shared" si="10"/>
        <v>1001.8</v>
      </c>
      <c r="M26" s="66">
        <f t="shared" si="11"/>
        <v>1001.9599999999999</v>
      </c>
      <c r="N26" s="66">
        <f t="shared" si="12"/>
        <v>1002.5999999999999</v>
      </c>
      <c r="O26" s="66">
        <f t="shared" si="13"/>
        <v>1001.3199999999999</v>
      </c>
      <c r="P26" s="67">
        <f t="shared" si="14"/>
        <v>1001.16</v>
      </c>
    </row>
    <row r="27" spans="1:16" x14ac:dyDescent="0.3">
      <c r="A27">
        <v>21</v>
      </c>
      <c r="B27">
        <v>1001.8</v>
      </c>
      <c r="C27" s="63">
        <f t="shared" si="19"/>
        <v>1</v>
      </c>
      <c r="D27" s="63">
        <f t="shared" si="2"/>
        <v>0</v>
      </c>
      <c r="E27" s="63">
        <f t="shared" si="3"/>
        <v>0.31999999999999318</v>
      </c>
      <c r="F27" s="63">
        <f t="shared" si="4"/>
        <v>0.24000000000000909</v>
      </c>
      <c r="G27" s="63">
        <f t="shared" si="5"/>
        <v>0.15999999999996817</v>
      </c>
      <c r="H27" s="63">
        <f t="shared" si="6"/>
        <v>7.9999999999984084E-2</v>
      </c>
      <c r="I27" s="63">
        <f t="shared" si="7"/>
        <v>7.9999999999984084E-2</v>
      </c>
      <c r="J27" s="63">
        <f t="shared" si="8"/>
        <v>0.19999999999998863</v>
      </c>
      <c r="K27" s="63">
        <f t="shared" si="9"/>
        <v>0.39999999999997726</v>
      </c>
      <c r="L27" s="65">
        <f t="shared" si="10"/>
        <v>1001.8</v>
      </c>
      <c r="M27" s="66">
        <f t="shared" si="11"/>
        <v>1001.9599999999999</v>
      </c>
      <c r="N27" s="66">
        <f t="shared" si="12"/>
        <v>1002.5999999999999</v>
      </c>
      <c r="O27" s="66">
        <f t="shared" si="13"/>
        <v>1001.3199999999999</v>
      </c>
      <c r="P27" s="67">
        <f t="shared" si="14"/>
        <v>1001.16</v>
      </c>
    </row>
    <row r="28" spans="1:16" x14ac:dyDescent="0.3">
      <c r="A28">
        <v>22</v>
      </c>
      <c r="B28">
        <v>1001.8</v>
      </c>
      <c r="C28" s="63">
        <f t="shared" si="19"/>
        <v>1</v>
      </c>
      <c r="D28" s="63">
        <f t="shared" si="2"/>
        <v>0</v>
      </c>
      <c r="E28" s="63">
        <f t="shared" si="3"/>
        <v>0.63999999999998636</v>
      </c>
      <c r="F28" s="63">
        <f t="shared" si="4"/>
        <v>0.48000000000001819</v>
      </c>
      <c r="G28" s="63">
        <f t="shared" si="5"/>
        <v>0.31999999999993634</v>
      </c>
      <c r="H28" s="63">
        <f t="shared" si="6"/>
        <v>0.15999999999996817</v>
      </c>
      <c r="I28" s="63">
        <f t="shared" si="7"/>
        <v>0.15999999999996817</v>
      </c>
      <c r="J28" s="63">
        <f t="shared" si="8"/>
        <v>0.39999999999997726</v>
      </c>
      <c r="K28" s="63">
        <f t="shared" si="9"/>
        <v>0.79999999999995453</v>
      </c>
      <c r="L28" s="65">
        <f t="shared" si="10"/>
        <v>1001.8</v>
      </c>
      <c r="M28" s="66">
        <f t="shared" si="11"/>
        <v>1001.9599999999999</v>
      </c>
      <c r="N28" s="66">
        <f t="shared" si="12"/>
        <v>1002.5999999999999</v>
      </c>
      <c r="O28" s="66">
        <f t="shared" si="13"/>
        <v>1001.3199999999999</v>
      </c>
      <c r="P28" s="67">
        <f t="shared" si="14"/>
        <v>1001.16</v>
      </c>
    </row>
    <row r="29" spans="1:16" x14ac:dyDescent="0.3">
      <c r="A29">
        <v>23</v>
      </c>
      <c r="B29">
        <v>1001.8</v>
      </c>
      <c r="C29" s="63">
        <f t="shared" si="19"/>
        <v>1</v>
      </c>
      <c r="D29" s="63">
        <f t="shared" si="2"/>
        <v>0</v>
      </c>
      <c r="E29" s="63">
        <f t="shared" si="3"/>
        <v>0.63999999999998636</v>
      </c>
      <c r="F29" s="63">
        <f t="shared" si="4"/>
        <v>0.48000000000001819</v>
      </c>
      <c r="G29" s="63">
        <f t="shared" si="5"/>
        <v>0.31999999999993634</v>
      </c>
      <c r="H29" s="63">
        <f t="shared" si="6"/>
        <v>0.15999999999996817</v>
      </c>
      <c r="I29" s="63">
        <f t="shared" si="7"/>
        <v>0.15999999999996817</v>
      </c>
      <c r="J29" s="63">
        <f t="shared" si="8"/>
        <v>0.39999999999997726</v>
      </c>
      <c r="K29" s="63">
        <f t="shared" si="9"/>
        <v>0.79999999999995453</v>
      </c>
      <c r="L29" s="65">
        <f t="shared" si="10"/>
        <v>1001.8</v>
      </c>
      <c r="M29" s="66">
        <f t="shared" si="11"/>
        <v>1001.9599999999999</v>
      </c>
      <c r="N29" s="66">
        <f t="shared" si="12"/>
        <v>1002.5999999999999</v>
      </c>
      <c r="O29" s="66">
        <f t="shared" si="13"/>
        <v>1001.3199999999999</v>
      </c>
      <c r="P29" s="67">
        <f t="shared" si="14"/>
        <v>1001.16</v>
      </c>
    </row>
    <row r="30" spans="1:16" x14ac:dyDescent="0.3">
      <c r="A30">
        <v>24</v>
      </c>
      <c r="B30">
        <v>1001.8</v>
      </c>
      <c r="C30" s="63">
        <f t="shared" si="19"/>
        <v>1</v>
      </c>
      <c r="D30" s="63">
        <f t="shared" si="2"/>
        <v>0</v>
      </c>
      <c r="E30" s="63">
        <f t="shared" si="3"/>
        <v>0.63999999999998636</v>
      </c>
      <c r="F30" s="63">
        <f t="shared" si="4"/>
        <v>0.48000000000001819</v>
      </c>
      <c r="G30" s="63">
        <f t="shared" si="5"/>
        <v>0.31999999999993634</v>
      </c>
      <c r="H30" s="63">
        <f t="shared" si="6"/>
        <v>0.15999999999996817</v>
      </c>
      <c r="I30" s="63">
        <f t="shared" si="7"/>
        <v>0.15999999999996817</v>
      </c>
      <c r="J30" s="63">
        <f t="shared" si="8"/>
        <v>0.39999999999997726</v>
      </c>
      <c r="K30" s="63">
        <f t="shared" si="9"/>
        <v>0.79999999999995453</v>
      </c>
      <c r="L30" s="65">
        <f t="shared" si="10"/>
        <v>1001.8</v>
      </c>
      <c r="M30" s="66">
        <f t="shared" si="11"/>
        <v>1001.9599999999999</v>
      </c>
      <c r="N30" s="66">
        <f t="shared" si="12"/>
        <v>1002.5999999999999</v>
      </c>
      <c r="O30" s="66">
        <f t="shared" si="13"/>
        <v>1001.3199999999999</v>
      </c>
      <c r="P30" s="67">
        <f t="shared" si="14"/>
        <v>1001.16</v>
      </c>
    </row>
    <row r="31" spans="1:16" x14ac:dyDescent="0.3">
      <c r="A31">
        <v>25</v>
      </c>
      <c r="B31">
        <v>1001.8</v>
      </c>
      <c r="C31" s="63">
        <f t="shared" si="19"/>
        <v>1</v>
      </c>
      <c r="D31" s="63">
        <f t="shared" si="2"/>
        <v>0</v>
      </c>
      <c r="E31" s="63">
        <f t="shared" si="3"/>
        <v>0.63999999999998636</v>
      </c>
      <c r="F31" s="63">
        <f t="shared" si="4"/>
        <v>0.48000000000001819</v>
      </c>
      <c r="G31" s="63">
        <f t="shared" si="5"/>
        <v>0.31999999999993634</v>
      </c>
      <c r="H31" s="63">
        <f t="shared" si="6"/>
        <v>0.15999999999996817</v>
      </c>
      <c r="I31" s="63">
        <f t="shared" si="7"/>
        <v>0.15999999999996817</v>
      </c>
      <c r="J31" s="63">
        <f t="shared" si="8"/>
        <v>0.39999999999997726</v>
      </c>
      <c r="K31" s="63">
        <f t="shared" si="9"/>
        <v>0.79999999999995453</v>
      </c>
      <c r="L31" s="65">
        <f t="shared" si="10"/>
        <v>1001.8</v>
      </c>
      <c r="M31" s="66">
        <f t="shared" si="11"/>
        <v>1001.9599999999999</v>
      </c>
      <c r="N31" s="66">
        <f t="shared" si="12"/>
        <v>1002.5999999999999</v>
      </c>
      <c r="O31" s="66">
        <f t="shared" si="13"/>
        <v>1001.3199999999999</v>
      </c>
      <c r="P31" s="67">
        <f t="shared" si="14"/>
        <v>1001.16</v>
      </c>
    </row>
    <row r="32" spans="1:16" x14ac:dyDescent="0.3">
      <c r="A32">
        <v>26</v>
      </c>
      <c r="B32">
        <v>1001.8</v>
      </c>
      <c r="C32" s="63">
        <f t="shared" si="19"/>
        <v>1</v>
      </c>
      <c r="D32" s="63">
        <f t="shared" si="2"/>
        <v>0</v>
      </c>
      <c r="E32" s="63">
        <f t="shared" si="3"/>
        <v>0.63999999999998636</v>
      </c>
      <c r="F32" s="63">
        <f t="shared" si="4"/>
        <v>0.48000000000001819</v>
      </c>
      <c r="G32" s="63">
        <f t="shared" si="5"/>
        <v>0.31999999999993634</v>
      </c>
      <c r="H32" s="63">
        <f t="shared" si="6"/>
        <v>0.15999999999996817</v>
      </c>
      <c r="I32" s="63">
        <f t="shared" si="7"/>
        <v>0.15999999999996817</v>
      </c>
      <c r="J32" s="63">
        <f t="shared" si="8"/>
        <v>0.39999999999997726</v>
      </c>
      <c r="K32" s="63">
        <f t="shared" si="9"/>
        <v>0.79999999999995453</v>
      </c>
      <c r="L32" s="65">
        <f t="shared" si="10"/>
        <v>1001.8</v>
      </c>
      <c r="M32" s="66">
        <f t="shared" si="11"/>
        <v>1001.9599999999999</v>
      </c>
      <c r="N32" s="66">
        <f t="shared" si="12"/>
        <v>1002.5999999999999</v>
      </c>
      <c r="O32" s="66">
        <f t="shared" si="13"/>
        <v>1001.3199999999999</v>
      </c>
      <c r="P32" s="67">
        <f t="shared" si="14"/>
        <v>1001.16</v>
      </c>
    </row>
    <row r="33" spans="1:16" x14ac:dyDescent="0.3">
      <c r="A33">
        <v>27</v>
      </c>
      <c r="B33">
        <v>1001.8</v>
      </c>
      <c r="C33" s="63">
        <f t="shared" si="19"/>
        <v>1</v>
      </c>
      <c r="D33" s="63">
        <f t="shared" si="2"/>
        <v>0</v>
      </c>
      <c r="E33" s="63">
        <f t="shared" si="3"/>
        <v>0.63999999999998636</v>
      </c>
      <c r="F33" s="63">
        <f t="shared" si="4"/>
        <v>0.48000000000001819</v>
      </c>
      <c r="G33" s="63">
        <f t="shared" si="5"/>
        <v>0.31999999999993634</v>
      </c>
      <c r="H33" s="63">
        <f t="shared" si="6"/>
        <v>0.15999999999996817</v>
      </c>
      <c r="I33" s="63">
        <f t="shared" si="7"/>
        <v>0.15999999999996817</v>
      </c>
      <c r="J33" s="63">
        <f t="shared" si="8"/>
        <v>0.39999999999997726</v>
      </c>
      <c r="K33" s="63">
        <f t="shared" si="9"/>
        <v>0.79999999999995453</v>
      </c>
      <c r="L33" s="65">
        <f t="shared" si="10"/>
        <v>1001.8</v>
      </c>
      <c r="M33" s="66">
        <f t="shared" si="11"/>
        <v>1001.9599999999999</v>
      </c>
      <c r="N33" s="66">
        <f t="shared" si="12"/>
        <v>1002.5999999999999</v>
      </c>
      <c r="O33" s="66">
        <f t="shared" si="13"/>
        <v>1001.3199999999999</v>
      </c>
      <c r="P33" s="67">
        <f t="shared" si="14"/>
        <v>1001.16</v>
      </c>
    </row>
    <row r="34" spans="1:16" x14ac:dyDescent="0.3">
      <c r="A34">
        <v>28</v>
      </c>
      <c r="B34">
        <v>1001.8</v>
      </c>
      <c r="C34" s="63">
        <f t="shared" si="19"/>
        <v>1.1000000000000014</v>
      </c>
      <c r="D34" s="63">
        <f t="shared" si="2"/>
        <v>0</v>
      </c>
      <c r="E34" s="63">
        <f t="shared" si="3"/>
        <v>0.63999999999998636</v>
      </c>
      <c r="F34" s="63">
        <f t="shared" si="4"/>
        <v>0.48000000000001819</v>
      </c>
      <c r="G34" s="63">
        <f t="shared" si="5"/>
        <v>0.31999999999993634</v>
      </c>
      <c r="H34" s="63">
        <f t="shared" si="6"/>
        <v>0.15999999999996817</v>
      </c>
      <c r="I34" s="63">
        <f t="shared" si="7"/>
        <v>0.15999999999996817</v>
      </c>
      <c r="J34" s="63">
        <f t="shared" si="8"/>
        <v>0.39999999999997726</v>
      </c>
      <c r="K34" s="63">
        <f t="shared" si="9"/>
        <v>0.79999999999995453</v>
      </c>
      <c r="L34" s="65">
        <f t="shared" si="10"/>
        <v>1001.8</v>
      </c>
      <c r="M34" s="66">
        <f t="shared" si="11"/>
        <v>1001.9599999999999</v>
      </c>
      <c r="N34" s="66">
        <f t="shared" si="12"/>
        <v>1002.5999999999999</v>
      </c>
      <c r="O34" s="66">
        <f t="shared" si="13"/>
        <v>1001.3199999999999</v>
      </c>
      <c r="P34" s="67">
        <f t="shared" si="14"/>
        <v>1001.16</v>
      </c>
    </row>
    <row r="35" spans="1:16" x14ac:dyDescent="0.3">
      <c r="A35">
        <v>29.1</v>
      </c>
      <c r="B35">
        <v>1001.8</v>
      </c>
      <c r="C35" s="63">
        <f t="shared" si="19"/>
        <v>0.89999999999999858</v>
      </c>
      <c r="D35" s="63">
        <f t="shared" si="2"/>
        <v>0</v>
      </c>
      <c r="E35" s="63">
        <f t="shared" si="3"/>
        <v>0.70399999999998586</v>
      </c>
      <c r="F35" s="63">
        <f t="shared" si="4"/>
        <v>0.52800000000002068</v>
      </c>
      <c r="G35" s="63">
        <f t="shared" si="5"/>
        <v>0.35199999999993042</v>
      </c>
      <c r="H35" s="63">
        <f t="shared" si="6"/>
        <v>0.17599999999996521</v>
      </c>
      <c r="I35" s="63">
        <f t="shared" si="7"/>
        <v>0.17599999999996521</v>
      </c>
      <c r="J35" s="63">
        <f t="shared" si="8"/>
        <v>0.43999999999997558</v>
      </c>
      <c r="K35" s="63">
        <f t="shared" si="9"/>
        <v>0.87999999999995115</v>
      </c>
      <c r="L35" s="65">
        <f t="shared" si="10"/>
        <v>1001.8</v>
      </c>
      <c r="M35" s="66">
        <f t="shared" si="11"/>
        <v>1001.9599999999999</v>
      </c>
      <c r="N35" s="66">
        <f t="shared" si="12"/>
        <v>1002.5999999999999</v>
      </c>
      <c r="O35" s="66">
        <f t="shared" si="13"/>
        <v>1001.3199999999999</v>
      </c>
      <c r="P35" s="67">
        <f t="shared" si="14"/>
        <v>1001.16</v>
      </c>
    </row>
    <row r="36" spans="1:16" x14ac:dyDescent="0.3">
      <c r="A36">
        <v>30</v>
      </c>
      <c r="B36">
        <v>1001.8</v>
      </c>
      <c r="C36" s="63">
        <f t="shared" si="19"/>
        <v>10.060318086422516</v>
      </c>
      <c r="D36" s="63">
        <f t="shared" si="2"/>
        <v>0</v>
      </c>
      <c r="E36" s="63">
        <f t="shared" si="3"/>
        <v>0.57599999999998686</v>
      </c>
      <c r="F36" s="63">
        <f t="shared" si="4"/>
        <v>0.4320000000000157</v>
      </c>
      <c r="G36" s="63">
        <f t="shared" si="5"/>
        <v>0.28799999999994225</v>
      </c>
      <c r="H36" s="63">
        <f t="shared" si="6"/>
        <v>0.14399999999997112</v>
      </c>
      <c r="I36" s="63">
        <f t="shared" si="7"/>
        <v>0.14399999999997112</v>
      </c>
      <c r="J36" s="63">
        <f t="shared" si="8"/>
        <v>0.35999999999997895</v>
      </c>
      <c r="K36" s="63">
        <f t="shared" si="9"/>
        <v>0.7199999999999579</v>
      </c>
      <c r="L36" s="65">
        <f t="shared" si="10"/>
        <v>1001.8</v>
      </c>
      <c r="M36" s="66">
        <f t="shared" si="11"/>
        <v>1001.9599999999999</v>
      </c>
      <c r="N36" s="66">
        <f t="shared" si="12"/>
        <v>1002.5999999999999</v>
      </c>
      <c r="O36" s="66">
        <f t="shared" si="13"/>
        <v>1001.3199999999999</v>
      </c>
      <c r="P36" s="67">
        <f t="shared" si="14"/>
        <v>1001.16</v>
      </c>
    </row>
    <row r="37" spans="1:16" x14ac:dyDescent="0.3">
      <c r="A37">
        <v>31.1</v>
      </c>
      <c r="B37">
        <v>1011.8</v>
      </c>
      <c r="C37" s="63">
        <f t="shared" si="19"/>
        <v>0.89999999999999858</v>
      </c>
      <c r="D37" s="63">
        <f t="shared" si="2"/>
        <v>11.000000000000014</v>
      </c>
      <c r="E37" s="63">
        <f t="shared" si="3"/>
        <v>11.704000000000001</v>
      </c>
      <c r="F37" s="63">
        <f t="shared" si="4"/>
        <v>11.528000000000034</v>
      </c>
      <c r="G37" s="63">
        <f t="shared" si="5"/>
        <v>11.351999999999945</v>
      </c>
      <c r="H37" s="63">
        <f t="shared" si="6"/>
        <v>11.175999999999979</v>
      </c>
      <c r="I37" s="63">
        <f t="shared" si="7"/>
        <v>10.82400000000005</v>
      </c>
      <c r="J37" s="63">
        <f t="shared" si="8"/>
        <v>10.560000000000038</v>
      </c>
      <c r="K37" s="63">
        <f t="shared" si="9"/>
        <v>10.120000000000063</v>
      </c>
      <c r="L37" s="65">
        <f t="shared" si="10"/>
        <v>1001.8</v>
      </c>
      <c r="M37" s="66">
        <f t="shared" si="11"/>
        <v>1001.9599999999999</v>
      </c>
      <c r="N37" s="66">
        <f t="shared" si="12"/>
        <v>1002.5999999999999</v>
      </c>
      <c r="O37" s="66">
        <f t="shared" si="13"/>
        <v>1001.3199999999999</v>
      </c>
      <c r="P37" s="67">
        <f t="shared" si="14"/>
        <v>1001.16</v>
      </c>
    </row>
    <row r="38" spans="1:16" x14ac:dyDescent="0.3">
      <c r="A38">
        <v>32</v>
      </c>
      <c r="B38">
        <v>1011.8</v>
      </c>
      <c r="C38" s="63">
        <f t="shared" ref="C38" si="21">SQRT((A39-A38)^2+(B39-B38)^2)</f>
        <v>1012.3059023832667</v>
      </c>
      <c r="D38" s="63">
        <f t="shared" ref="D38" si="22">ABS((R$5-$B38)*($A38-$A37))</f>
        <v>8.9999999999999858</v>
      </c>
      <c r="E38" s="63">
        <f t="shared" ref="E38" si="23">ABS((S$5-$B38)*($A38-$A37))</f>
        <v>9.5759999999999721</v>
      </c>
      <c r="F38" s="63">
        <f t="shared" ref="F38" si="24">ABS((T$5-$B38)*($A38-$A37))</f>
        <v>9.4320000000000022</v>
      </c>
      <c r="G38" s="63">
        <f t="shared" ref="G38" si="25">ABS((U$5-$B38)*($A38-$A37))</f>
        <v>9.2879999999999274</v>
      </c>
      <c r="H38" s="63">
        <f t="shared" ref="H38" si="26">ABS((V$5-$B38)*($A38-$A37))</f>
        <v>9.1439999999999575</v>
      </c>
      <c r="I38" s="63">
        <f t="shared" ref="I38" si="27">ABS((W$5-$B38)*($A38-$A37))</f>
        <v>8.8560000000000141</v>
      </c>
      <c r="J38" s="63">
        <f t="shared" ref="J38" si="28">ABS((X$5-$B38)*($A38-$A37))</f>
        <v>8.6400000000000077</v>
      </c>
      <c r="K38" s="63">
        <f t="shared" ref="K38" si="29">ABS((Y$5-$B38)*($A38-$A37))</f>
        <v>8.2800000000000278</v>
      </c>
      <c r="L38" s="65">
        <f t="shared" si="10"/>
        <v>1001.8</v>
      </c>
      <c r="M38" s="66">
        <f t="shared" si="11"/>
        <v>1001.9599999999999</v>
      </c>
      <c r="N38" s="66">
        <f t="shared" si="12"/>
        <v>1002.5999999999999</v>
      </c>
      <c r="O38" s="66">
        <f t="shared" si="13"/>
        <v>1001.3199999999999</v>
      </c>
      <c r="P38" s="67">
        <f t="shared" si="14"/>
        <v>1001.16</v>
      </c>
    </row>
    <row r="39" spans="1:16" x14ac:dyDescent="0.3">
      <c r="C39" s="63"/>
      <c r="D39" s="63"/>
      <c r="E39" s="63"/>
      <c r="F39" s="63"/>
      <c r="G39" s="63"/>
      <c r="H39" s="63"/>
      <c r="I39" s="63"/>
      <c r="J39" s="63"/>
      <c r="K39" s="63"/>
      <c r="L39" s="65"/>
      <c r="M39" s="66"/>
      <c r="N39" s="66"/>
      <c r="O39" s="66"/>
      <c r="P39" s="67"/>
    </row>
    <row r="40" spans="1:16" x14ac:dyDescent="0.3">
      <c r="C40" s="63"/>
      <c r="D40" s="63"/>
      <c r="E40" s="63"/>
      <c r="F40" s="63"/>
      <c r="G40" s="63"/>
      <c r="H40" s="63"/>
      <c r="I40" s="63"/>
      <c r="J40" s="63"/>
      <c r="K40" s="63"/>
      <c r="L40" s="65"/>
      <c r="M40" s="66"/>
      <c r="N40" s="66"/>
      <c r="O40" s="66"/>
      <c r="P40" s="67"/>
    </row>
    <row r="41" spans="1:16" x14ac:dyDescent="0.3">
      <c r="C41" s="63"/>
      <c r="D41" s="63"/>
      <c r="E41" s="63"/>
      <c r="F41" s="63"/>
      <c r="G41" s="63"/>
      <c r="H41" s="63"/>
      <c r="I41" s="63"/>
      <c r="J41" s="63"/>
      <c r="K41" s="63"/>
      <c r="L41" s="65"/>
      <c r="M41" s="66"/>
      <c r="N41" s="66"/>
      <c r="O41" s="66"/>
      <c r="P41" s="67"/>
    </row>
    <row r="42" spans="1:16" x14ac:dyDescent="0.3">
      <c r="C42" s="63"/>
      <c r="D42" s="63"/>
      <c r="E42" s="63"/>
      <c r="F42" s="63"/>
      <c r="G42" s="63"/>
      <c r="H42" s="63"/>
      <c r="I42" s="63"/>
      <c r="J42" s="63"/>
      <c r="K42" s="63"/>
      <c r="L42" s="65"/>
      <c r="M42" s="66"/>
      <c r="N42" s="66"/>
      <c r="O42" s="66"/>
      <c r="P42" s="67"/>
    </row>
    <row r="43" spans="1:16" x14ac:dyDescent="0.3">
      <c r="C43" s="63"/>
      <c r="D43" s="63"/>
      <c r="E43" s="63"/>
      <c r="F43" s="63"/>
      <c r="G43" s="63"/>
      <c r="H43" s="63"/>
      <c r="I43" s="63"/>
      <c r="J43" s="63"/>
      <c r="K43" s="63"/>
      <c r="L43" s="65"/>
      <c r="M43" s="66"/>
      <c r="N43" s="66"/>
      <c r="O43" s="66"/>
      <c r="P43" s="67"/>
    </row>
    <row r="44" spans="1:16" x14ac:dyDescent="0.3">
      <c r="C44" s="63"/>
      <c r="D44" s="63"/>
      <c r="E44" s="63"/>
      <c r="F44" s="63"/>
      <c r="G44" s="63"/>
      <c r="H44" s="63"/>
      <c r="I44" s="63"/>
      <c r="J44" s="63"/>
      <c r="K44" s="63"/>
      <c r="L44" s="65"/>
      <c r="M44" s="66"/>
      <c r="N44" s="66"/>
      <c r="O44" s="66"/>
      <c r="P44" s="67"/>
    </row>
    <row r="45" spans="1:16" x14ac:dyDescent="0.3">
      <c r="C45" s="63"/>
      <c r="D45" s="63"/>
      <c r="E45" s="63"/>
      <c r="F45" s="63"/>
      <c r="G45" s="63"/>
      <c r="H45" s="63"/>
      <c r="I45" s="63"/>
      <c r="J45" s="63"/>
      <c r="K45" s="63"/>
      <c r="L45" s="65"/>
      <c r="M45" s="66"/>
      <c r="N45" s="66"/>
      <c r="O45" s="66"/>
      <c r="P45" s="67"/>
    </row>
  </sheetData>
  <autoFilter ref="A1:B1"/>
  <mergeCells count="1">
    <mergeCell ref="L1:P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28"/>
  <sheetViews>
    <sheetView zoomScale="80" zoomScaleNormal="80" workbookViewId="0">
      <selection activeCell="C1" sqref="C1:Y1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78" t="s">
        <v>72</v>
      </c>
      <c r="M1" s="79"/>
      <c r="N1" s="79"/>
      <c r="O1" s="79"/>
      <c r="P1" s="79"/>
    </row>
    <row r="2" spans="1:26" x14ac:dyDescent="0.3">
      <c r="A2">
        <v>0.9</v>
      </c>
      <c r="B2">
        <v>1011.8</v>
      </c>
      <c r="C2" s="63">
        <f>SQRT((A3-A2)^2+(B3-B2)^2)</f>
        <v>10.198039027185569</v>
      </c>
      <c r="L2" s="69" t="s">
        <v>65</v>
      </c>
      <c r="M2" s="70" t="s">
        <v>68</v>
      </c>
      <c r="N2" s="70" t="s">
        <v>69</v>
      </c>
      <c r="O2" s="70" t="s">
        <v>70</v>
      </c>
      <c r="P2" s="70" t="s">
        <v>71</v>
      </c>
      <c r="R2" s="71">
        <v>1</v>
      </c>
      <c r="S2" s="59">
        <v>2</v>
      </c>
      <c r="T2" s="59">
        <v>3</v>
      </c>
      <c r="U2" s="59">
        <v>4</v>
      </c>
      <c r="V2" s="59">
        <v>5</v>
      </c>
      <c r="W2" s="72">
        <v>6</v>
      </c>
      <c r="X2" s="72">
        <v>7</v>
      </c>
      <c r="Y2" s="71">
        <v>8</v>
      </c>
      <c r="Z2" s="30"/>
    </row>
    <row r="3" spans="1:26" x14ac:dyDescent="0.3">
      <c r="A3">
        <v>2.9</v>
      </c>
      <c r="B3">
        <v>1001.8</v>
      </c>
      <c r="C3" s="63">
        <f>SQRT((A4-A3)^2+(B4-B3)^2)</f>
        <v>1.1000000000000001</v>
      </c>
      <c r="D3" s="63">
        <f>ABS((R$5-$B3)*($A3-$A2))</f>
        <v>9.9999999999909051E-2</v>
      </c>
      <c r="E3" s="63">
        <f t="shared" ref="E3:K9" si="0">ABS((S$5-$B3)*($A3-$A2))</f>
        <v>1.2999999999999545</v>
      </c>
      <c r="F3" s="63">
        <f t="shared" si="0"/>
        <v>1</v>
      </c>
      <c r="G3" s="63">
        <f t="shared" si="0"/>
        <v>0.6999999999998181</v>
      </c>
      <c r="H3" s="63">
        <f t="shared" si="0"/>
        <v>0.39999999999986358</v>
      </c>
      <c r="I3" s="63">
        <f t="shared" si="0"/>
        <v>0.20000000000004547</v>
      </c>
      <c r="J3" s="63">
        <f t="shared" si="0"/>
        <v>0.65000000000009095</v>
      </c>
      <c r="K3" s="63">
        <f t="shared" si="0"/>
        <v>1.4000000000000909</v>
      </c>
      <c r="L3" s="65">
        <f>$R$5</f>
        <v>1001.75</v>
      </c>
      <c r="M3" s="66">
        <f>$W$5</f>
        <v>1001.9</v>
      </c>
      <c r="N3" s="66">
        <f>$Y$5</f>
        <v>1002.5</v>
      </c>
      <c r="O3" s="66">
        <f>$T$5</f>
        <v>1001.3</v>
      </c>
      <c r="P3" s="67">
        <f>$S$5</f>
        <v>1001.15</v>
      </c>
      <c r="Q3" s="1"/>
      <c r="R3" s="15" t="s">
        <v>36</v>
      </c>
      <c r="S3" s="16">
        <v>0.2</v>
      </c>
      <c r="T3" s="16">
        <v>0.4</v>
      </c>
      <c r="U3" s="16">
        <v>0.6</v>
      </c>
      <c r="V3" s="16">
        <v>0.8</v>
      </c>
      <c r="W3" s="56">
        <v>1.2</v>
      </c>
      <c r="X3" s="56">
        <v>1.5</v>
      </c>
      <c r="Y3" s="56">
        <v>2</v>
      </c>
    </row>
    <row r="4" spans="1:26" x14ac:dyDescent="0.3">
      <c r="A4">
        <v>4</v>
      </c>
      <c r="B4">
        <v>1001.8</v>
      </c>
      <c r="C4" s="63">
        <f t="shared" ref="C4:C9" si="1">SQRT((A5-A4)^2+(B5-B4)^2)</f>
        <v>1</v>
      </c>
      <c r="D4" s="63">
        <f t="shared" ref="D4:D9" si="2">ABS((R$5-$B4)*($A4-$A3))</f>
        <v>5.4999999999949985E-2</v>
      </c>
      <c r="E4" s="63">
        <f t="shared" si="0"/>
        <v>0.7149999999999751</v>
      </c>
      <c r="F4" s="63">
        <f t="shared" si="0"/>
        <v>0.55000000000000004</v>
      </c>
      <c r="G4" s="63">
        <f t="shared" si="0"/>
        <v>0.38499999999989998</v>
      </c>
      <c r="H4" s="63">
        <f t="shared" si="0"/>
        <v>0.21999999999992498</v>
      </c>
      <c r="I4" s="63">
        <f t="shared" si="0"/>
        <v>0.11000000000002502</v>
      </c>
      <c r="J4" s="63">
        <f t="shared" si="0"/>
        <v>0.35750000000005006</v>
      </c>
      <c r="K4" s="63">
        <f t="shared" si="0"/>
        <v>0.77000000000005009</v>
      </c>
      <c r="L4" s="65">
        <f t="shared" ref="L4:L28" si="3">$R$5</f>
        <v>1001.75</v>
      </c>
      <c r="M4" s="66">
        <f t="shared" ref="M4:M28" si="4">$W$5</f>
        <v>1001.9</v>
      </c>
      <c r="N4" s="66">
        <f t="shared" ref="N4:N28" si="5">$Y$5</f>
        <v>1002.5</v>
      </c>
      <c r="O4" s="66">
        <f t="shared" ref="O4:O28" si="6">$T$5</f>
        <v>1001.3</v>
      </c>
      <c r="P4" s="67">
        <f t="shared" ref="P4:P28" si="7">$S$5</f>
        <v>1001.15</v>
      </c>
      <c r="Q4" s="5" t="s">
        <v>15</v>
      </c>
      <c r="R4" s="7">
        <f t="array" ref="R4">SUM(IF($B$2:$B$36&lt;R$5,$C2:$C36))</f>
        <v>15.086135913980172</v>
      </c>
      <c r="S4" s="7">
        <f t="array" ref="S4">SUM(IF($B$2:$B$36&lt;S$5,$C2:$C36))</f>
        <v>7.3133506895628333</v>
      </c>
      <c r="T4" s="7">
        <f t="array" ref="T4">SUM(IF($B$2:$B$36&lt;T$5,$C2:$C36))</f>
        <v>9.4240243555111896</v>
      </c>
      <c r="U4" s="7">
        <f t="array" ref="U4">SUM(IF($B$2:$B$36&lt;U$5,$C2:$C36))</f>
        <v>11.960409769278305</v>
      </c>
      <c r="V4" s="7">
        <f t="array" ref="V4">SUM(IF($B$2:$B$36&lt;V$5,$C2:$C36))</f>
        <v>14.279910139150328</v>
      </c>
      <c r="W4" s="7">
        <f t="array" ref="W4">SUM(IF($B$2:$B$36&lt;W$5,$C2:$C36))</f>
        <v>34.758657446533086</v>
      </c>
      <c r="X4" s="7">
        <f t="array" ref="X4">SUM(IF($B$2:$B$36&lt;X$5,$C2:$C36))</f>
        <v>34.758657446533086</v>
      </c>
      <c r="Y4" s="7">
        <f t="array" ref="Y4">SUM(IF($B$2:$B$36&lt;Y$5,$C2:$C36))</f>
        <v>34.758657446533086</v>
      </c>
    </row>
    <row r="5" spans="1:26" x14ac:dyDescent="0.3">
      <c r="A5">
        <v>5</v>
      </c>
      <c r="B5">
        <v>1001.8</v>
      </c>
      <c r="C5" s="63">
        <f t="shared" si="1"/>
        <v>1</v>
      </c>
      <c r="D5" s="63">
        <f t="shared" si="2"/>
        <v>4.9999999999954525E-2</v>
      </c>
      <c r="E5" s="63">
        <f t="shared" si="0"/>
        <v>0.64999999999997726</v>
      </c>
      <c r="F5" s="63">
        <f t="shared" si="0"/>
        <v>0.5</v>
      </c>
      <c r="G5" s="63">
        <f t="shared" si="0"/>
        <v>0.34999999999990905</v>
      </c>
      <c r="H5" s="63">
        <f t="shared" si="0"/>
        <v>0.19999999999993179</v>
      </c>
      <c r="I5" s="63">
        <f t="shared" si="0"/>
        <v>0.10000000000002274</v>
      </c>
      <c r="J5" s="63">
        <f t="shared" si="0"/>
        <v>0.32500000000004547</v>
      </c>
      <c r="K5" s="63">
        <f t="shared" si="0"/>
        <v>0.70000000000004547</v>
      </c>
      <c r="L5" s="65">
        <f t="shared" si="3"/>
        <v>1001.75</v>
      </c>
      <c r="M5" s="66">
        <f t="shared" si="4"/>
        <v>1001.9</v>
      </c>
      <c r="N5" s="66">
        <f t="shared" si="5"/>
        <v>1002.5</v>
      </c>
      <c r="O5" s="66">
        <f t="shared" si="6"/>
        <v>1001.3</v>
      </c>
      <c r="P5" s="67">
        <f t="shared" si="7"/>
        <v>1001.15</v>
      </c>
      <c r="Q5" s="6" t="s">
        <v>66</v>
      </c>
      <c r="R5" s="3">
        <v>1001.75</v>
      </c>
      <c r="S5" s="57">
        <f>S6+S7</f>
        <v>1001.15</v>
      </c>
      <c r="T5" s="3">
        <f t="shared" ref="T5:X5" si="8">T6+T7</f>
        <v>1001.3</v>
      </c>
      <c r="U5" s="3">
        <f t="shared" si="8"/>
        <v>1001.45</v>
      </c>
      <c r="V5" s="3">
        <f t="shared" si="8"/>
        <v>1001.6</v>
      </c>
      <c r="W5" s="3">
        <f t="shared" si="8"/>
        <v>1001.9</v>
      </c>
      <c r="X5" s="3">
        <f t="shared" si="8"/>
        <v>1002.125</v>
      </c>
      <c r="Y5" s="3">
        <f>Y6+Y7</f>
        <v>1002.5</v>
      </c>
    </row>
    <row r="6" spans="1:26" x14ac:dyDescent="0.3">
      <c r="A6">
        <v>6</v>
      </c>
      <c r="B6">
        <v>1001.8</v>
      </c>
      <c r="C6" s="63">
        <f t="shared" si="1"/>
        <v>1.2000000000000002</v>
      </c>
      <c r="D6" s="63">
        <f t="shared" si="2"/>
        <v>4.9999999999954525E-2</v>
      </c>
      <c r="E6" s="63">
        <f t="shared" si="0"/>
        <v>0.64999999999997726</v>
      </c>
      <c r="F6" s="63">
        <f t="shared" si="0"/>
        <v>0.5</v>
      </c>
      <c r="G6" s="63">
        <f t="shared" si="0"/>
        <v>0.34999999999990905</v>
      </c>
      <c r="H6" s="63">
        <f t="shared" si="0"/>
        <v>0.19999999999993179</v>
      </c>
      <c r="I6" s="63">
        <f t="shared" si="0"/>
        <v>0.10000000000002274</v>
      </c>
      <c r="J6" s="63">
        <f t="shared" si="0"/>
        <v>0.32500000000004547</v>
      </c>
      <c r="K6" s="63">
        <f t="shared" si="0"/>
        <v>0.70000000000004547</v>
      </c>
      <c r="L6" s="65">
        <f t="shared" si="3"/>
        <v>1001.75</v>
      </c>
      <c r="M6" s="66">
        <f t="shared" si="4"/>
        <v>1001.9</v>
      </c>
      <c r="N6" s="66">
        <f t="shared" si="5"/>
        <v>1002.5</v>
      </c>
      <c r="O6" s="66">
        <f t="shared" si="6"/>
        <v>1001.3</v>
      </c>
      <c r="P6" s="67">
        <f t="shared" si="7"/>
        <v>1001.15</v>
      </c>
      <c r="Q6" s="6" t="s">
        <v>4</v>
      </c>
      <c r="R6" s="34">
        <f t="shared" ref="R6:Y6" si="9">MIN($B$2:$B$32)</f>
        <v>1001</v>
      </c>
      <c r="S6" s="34">
        <f t="shared" si="9"/>
        <v>1001</v>
      </c>
      <c r="T6" s="34">
        <f t="shared" si="9"/>
        <v>1001</v>
      </c>
      <c r="U6" s="34">
        <f t="shared" si="9"/>
        <v>1001</v>
      </c>
      <c r="V6" s="34">
        <f t="shared" si="9"/>
        <v>1001</v>
      </c>
      <c r="W6" s="34">
        <f t="shared" si="9"/>
        <v>1001</v>
      </c>
      <c r="X6" s="34">
        <f t="shared" si="9"/>
        <v>1001</v>
      </c>
      <c r="Y6" s="34">
        <f t="shared" si="9"/>
        <v>1001</v>
      </c>
    </row>
    <row r="7" spans="1:26" x14ac:dyDescent="0.3">
      <c r="A7">
        <v>7.2</v>
      </c>
      <c r="B7">
        <v>1001.8</v>
      </c>
      <c r="C7" s="63">
        <f t="shared" si="1"/>
        <v>0.85440037453173701</v>
      </c>
      <c r="D7" s="63">
        <f t="shared" si="2"/>
        <v>5.9999999999945437E-2</v>
      </c>
      <c r="E7" s="63">
        <f t="shared" si="0"/>
        <v>0.77999999999997283</v>
      </c>
      <c r="F7" s="63">
        <f t="shared" si="0"/>
        <v>0.60000000000000009</v>
      </c>
      <c r="G7" s="63">
        <f t="shared" si="0"/>
        <v>0.41999999999989091</v>
      </c>
      <c r="H7" s="63">
        <f t="shared" si="0"/>
        <v>0.23999999999991817</v>
      </c>
      <c r="I7" s="63">
        <f t="shared" si="0"/>
        <v>0.12000000000002731</v>
      </c>
      <c r="J7" s="63">
        <f t="shared" si="0"/>
        <v>0.39000000000005464</v>
      </c>
      <c r="K7" s="63">
        <f t="shared" si="0"/>
        <v>0.8400000000000547</v>
      </c>
      <c r="L7" s="65">
        <f t="shared" si="3"/>
        <v>1001.75</v>
      </c>
      <c r="M7" s="66">
        <f t="shared" si="4"/>
        <v>1001.9</v>
      </c>
      <c r="N7" s="66">
        <f t="shared" si="5"/>
        <v>1002.5</v>
      </c>
      <c r="O7" s="66">
        <f t="shared" si="6"/>
        <v>1001.3</v>
      </c>
      <c r="P7" s="67">
        <f t="shared" si="7"/>
        <v>1001.15</v>
      </c>
      <c r="Q7" s="5" t="s">
        <v>5</v>
      </c>
      <c r="R7" s="68">
        <f>R5-R6</f>
        <v>0.75</v>
      </c>
      <c r="S7" s="68">
        <f>$R$7*S3</f>
        <v>0.15000000000000002</v>
      </c>
      <c r="T7" s="68">
        <f t="shared" ref="T7:Y7" si="10">$R$7*T3</f>
        <v>0.30000000000000004</v>
      </c>
      <c r="U7" s="68">
        <f t="shared" si="10"/>
        <v>0.44999999999999996</v>
      </c>
      <c r="V7" s="68">
        <f t="shared" si="10"/>
        <v>0.60000000000000009</v>
      </c>
      <c r="W7" s="68">
        <f t="shared" si="10"/>
        <v>0.89999999999999991</v>
      </c>
      <c r="X7" s="68">
        <f t="shared" si="10"/>
        <v>1.125</v>
      </c>
      <c r="Y7" s="68">
        <f t="shared" si="10"/>
        <v>1.5</v>
      </c>
    </row>
    <row r="8" spans="1:26" x14ac:dyDescent="0.3">
      <c r="A8">
        <v>8</v>
      </c>
      <c r="B8">
        <v>1001.5</v>
      </c>
      <c r="C8" s="63">
        <f t="shared" si="1"/>
        <v>0.80622577482985847</v>
      </c>
      <c r="D8" s="63">
        <f t="shared" si="2"/>
        <v>0.19999999999999996</v>
      </c>
      <c r="E8" s="63">
        <f t="shared" si="0"/>
        <v>0.28000000000001812</v>
      </c>
      <c r="F8" s="63">
        <f t="shared" si="0"/>
        <v>0.16000000000003634</v>
      </c>
      <c r="G8" s="63">
        <f t="shared" si="0"/>
        <v>3.9999999999963613E-2</v>
      </c>
      <c r="H8" s="63">
        <f t="shared" si="0"/>
        <v>8.0000000000018168E-2</v>
      </c>
      <c r="I8" s="63">
        <f t="shared" si="0"/>
        <v>0.31999999999998174</v>
      </c>
      <c r="J8" s="63">
        <f t="shared" si="0"/>
        <v>0.49999999999999989</v>
      </c>
      <c r="K8" s="63">
        <f t="shared" si="0"/>
        <v>0.79999999999999982</v>
      </c>
      <c r="L8" s="65">
        <f t="shared" si="3"/>
        <v>1001.75</v>
      </c>
      <c r="M8" s="66">
        <f t="shared" si="4"/>
        <v>1001.9</v>
      </c>
      <c r="N8" s="66">
        <f t="shared" si="5"/>
        <v>1002.5</v>
      </c>
      <c r="O8" s="66">
        <f t="shared" si="6"/>
        <v>1001.3</v>
      </c>
      <c r="P8" s="67">
        <f t="shared" si="7"/>
        <v>1001.15</v>
      </c>
      <c r="Q8" s="5" t="s">
        <v>6</v>
      </c>
      <c r="R8" s="7">
        <f t="array" ref="R8">SUM(IF($B$2:$B$35&lt;R$5,D$2:D$35))</f>
        <v>7.6299999999998018</v>
      </c>
      <c r="S8" s="7">
        <f t="array" ref="S8">SUM(IF($B$2:$B$35&lt;S$5,E$2:E$35))</f>
        <v>0.66499999999974757</v>
      </c>
      <c r="T8" s="7">
        <f t="array" ref="T8">SUM(IF($B$2:$B$35&lt;T$5,F$2:F$35))</f>
        <v>1.969999999999368</v>
      </c>
      <c r="U8" s="7">
        <f t="array" ref="U8">SUM(IF($B$2:$B$35&lt;U$5,G$2:G$35))</f>
        <v>3.5850000000004112</v>
      </c>
      <c r="V8" s="7">
        <f t="array" ref="V8">SUM(IF($B$2:$B$35&lt;V$5,H$2:H$35))</f>
        <v>5.530000000000177</v>
      </c>
      <c r="W8" s="7">
        <f t="array" ref="W8">SUM(IF($B$2:$B$35&lt;W$5,I$2:I$35))</f>
        <v>11.019999999999719</v>
      </c>
      <c r="X8" s="7">
        <f t="array" ref="X8">SUM(IF($B$2:$B$35&lt;X$5,J$2:J$35))</f>
        <v>16.960000000000321</v>
      </c>
      <c r="Y8" s="7">
        <f t="array" ref="Y8">SUM(IF($B$2:$B$36&lt;Y$5,K$2:K$36))</f>
        <v>26.860000000000326</v>
      </c>
    </row>
    <row r="9" spans="1:26" x14ac:dyDescent="0.3">
      <c r="A9">
        <v>8.8000000000000007</v>
      </c>
      <c r="B9">
        <v>1001.4</v>
      </c>
      <c r="C9" s="63">
        <f t="shared" si="1"/>
        <v>0.8246211251235146</v>
      </c>
      <c r="D9" s="63">
        <f t="shared" si="2"/>
        <v>0.28000000000001846</v>
      </c>
      <c r="E9" s="63">
        <f t="shared" si="0"/>
        <v>0.20000000000000018</v>
      </c>
      <c r="F9" s="63">
        <f t="shared" si="0"/>
        <v>8.0000000000018265E-2</v>
      </c>
      <c r="G9" s="63">
        <f t="shared" si="0"/>
        <v>4.0000000000054603E-2</v>
      </c>
      <c r="H9" s="63">
        <f t="shared" si="0"/>
        <v>0.16000000000003653</v>
      </c>
      <c r="I9" s="63">
        <f t="shared" si="0"/>
        <v>0.40000000000000036</v>
      </c>
      <c r="J9" s="63">
        <f t="shared" si="0"/>
        <v>0.58000000000001872</v>
      </c>
      <c r="K9" s="63">
        <f t="shared" si="0"/>
        <v>0.88000000000001899</v>
      </c>
      <c r="L9" s="65">
        <f t="shared" si="3"/>
        <v>1001.75</v>
      </c>
      <c r="M9" s="66">
        <f t="shared" si="4"/>
        <v>1001.9</v>
      </c>
      <c r="N9" s="66">
        <f t="shared" si="5"/>
        <v>1002.5</v>
      </c>
      <c r="O9" s="66">
        <f t="shared" si="6"/>
        <v>1001.3</v>
      </c>
      <c r="P9" s="67">
        <f t="shared" si="7"/>
        <v>1001.15</v>
      </c>
      <c r="Q9" s="5" t="s">
        <v>8</v>
      </c>
      <c r="R9" s="60">
        <f>(1/R$10)*R8*R11^0.5*R12^(2/3)</f>
        <v>21.88051363019116</v>
      </c>
      <c r="S9" s="60">
        <f>(1/S$10)*S8*S11^0.5*S12^(2/3)</f>
        <v>0.60747317180519145</v>
      </c>
      <c r="T9" s="60">
        <f t="shared" ref="T9:Y9" si="11">(1/T$10)*T8*T11^0.5*T12^(2/3)</f>
        <v>3.1346428813112093</v>
      </c>
      <c r="U9" s="60">
        <f>(1/U$10)*U8*U11^0.5*U12^(2/3)</f>
        <v>7.2535930615838575</v>
      </c>
      <c r="V9" s="60">
        <f t="shared" si="11"/>
        <v>13.272728042627961</v>
      </c>
      <c r="W9" s="60">
        <f>(1/W$10)*W8*W11^0.5*W12^(2/3)</f>
        <v>23.147066278886602</v>
      </c>
      <c r="X9" s="60">
        <f>(1/X$10)*X8*X11^0.5*X12^(2/3)</f>
        <v>47.486450780300792</v>
      </c>
      <c r="Y9" s="60">
        <f t="shared" si="11"/>
        <v>102.18095991092137</v>
      </c>
    </row>
    <row r="10" spans="1:26" x14ac:dyDescent="0.3">
      <c r="A10">
        <v>9.6</v>
      </c>
      <c r="B10">
        <v>1001.2</v>
      </c>
      <c r="C10" s="63">
        <f t="shared" ref="C10:C15" si="12">SQRT((A11-A10)^2+(B11-B10)^2)</f>
        <v>1.4035668847618219</v>
      </c>
      <c r="D10" s="63">
        <f t="shared" ref="D10:D15" si="13">ABS((R$5-$B10)*($A10-$A9))</f>
        <v>0.43999999999996303</v>
      </c>
      <c r="E10" s="63">
        <f t="shared" ref="E10:E15" si="14">ABS((S$5-$B10)*($A10-$A9))</f>
        <v>4.000000000005452E-2</v>
      </c>
      <c r="F10" s="63">
        <f t="shared" ref="F10:F15" si="15">ABS((T$5-$B10)*($A10-$A9))</f>
        <v>7.9999999999927129E-2</v>
      </c>
      <c r="G10" s="63">
        <f t="shared" ref="G10:G15" si="16">ABS((U$5-$B10)*($A10-$A9))</f>
        <v>0.19999999999999973</v>
      </c>
      <c r="H10" s="63">
        <f t="shared" ref="H10:H15" si="17">ABS((V$5-$B10)*($A10-$A9))</f>
        <v>0.31999999999998141</v>
      </c>
      <c r="I10" s="63">
        <f t="shared" ref="I10:I15" si="18">ABS((W$5-$B10)*($A10-$A9))</f>
        <v>0.55999999999994465</v>
      </c>
      <c r="J10" s="63">
        <f t="shared" ref="J10:J15" si="19">ABS((X$5-$B10)*($A10-$A9))</f>
        <v>0.73999999999996269</v>
      </c>
      <c r="K10" s="63">
        <f t="shared" ref="K10:K15" si="20">ABS((Y$5-$B10)*($A10-$A9))</f>
        <v>1.0399999999999623</v>
      </c>
      <c r="L10" s="65">
        <f t="shared" si="3"/>
        <v>1001.75</v>
      </c>
      <c r="M10" s="66">
        <f t="shared" si="4"/>
        <v>1001.9</v>
      </c>
      <c r="N10" s="66">
        <f t="shared" si="5"/>
        <v>1002.5</v>
      </c>
      <c r="O10" s="66">
        <f t="shared" si="6"/>
        <v>1001.3</v>
      </c>
      <c r="P10" s="67">
        <f t="shared" si="7"/>
        <v>1001.15</v>
      </c>
      <c r="Q10" s="5" t="s">
        <v>9</v>
      </c>
      <c r="R10" s="8">
        <v>3.5000000000000003E-2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</row>
    <row r="11" spans="1:26" x14ac:dyDescent="0.3">
      <c r="A11">
        <v>11</v>
      </c>
      <c r="B11">
        <v>1001.1</v>
      </c>
      <c r="C11" s="63">
        <f t="shared" si="12"/>
        <v>1</v>
      </c>
      <c r="D11" s="63">
        <f t="shared" si="13"/>
        <v>0.90999999999996839</v>
      </c>
      <c r="E11" s="63">
        <f t="shared" si="14"/>
        <v>6.9999999999936349E-2</v>
      </c>
      <c r="F11" s="63">
        <f t="shared" si="15"/>
        <v>0.27999999999990455</v>
      </c>
      <c r="G11" s="63">
        <f t="shared" si="16"/>
        <v>0.49000000000003197</v>
      </c>
      <c r="H11" s="63">
        <f t="shared" si="17"/>
        <v>0.70000000000000018</v>
      </c>
      <c r="I11" s="63">
        <f t="shared" si="18"/>
        <v>1.1199999999999366</v>
      </c>
      <c r="J11" s="63">
        <f t="shared" si="19"/>
        <v>1.4349999999999685</v>
      </c>
      <c r="K11" s="63">
        <f t="shared" si="20"/>
        <v>1.9599999999999687</v>
      </c>
      <c r="L11" s="65">
        <f t="shared" si="3"/>
        <v>1001.75</v>
      </c>
      <c r="M11" s="66">
        <f t="shared" si="4"/>
        <v>1001.9</v>
      </c>
      <c r="N11" s="66">
        <f t="shared" si="5"/>
        <v>1002.5</v>
      </c>
      <c r="O11" s="66">
        <f t="shared" si="6"/>
        <v>1001.3</v>
      </c>
      <c r="P11" s="67">
        <f t="shared" si="7"/>
        <v>1001.15</v>
      </c>
      <c r="Q11" s="5" t="s">
        <v>10</v>
      </c>
      <c r="R11" s="8">
        <v>2.5000000000000001E-2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</row>
    <row r="12" spans="1:26" x14ac:dyDescent="0.3">
      <c r="A12">
        <v>12</v>
      </c>
      <c r="B12">
        <v>1001.1</v>
      </c>
      <c r="C12" s="63">
        <f t="shared" si="12"/>
        <v>0.70710678118655002</v>
      </c>
      <c r="D12" s="63">
        <f t="shared" si="13"/>
        <v>0.64999999999997726</v>
      </c>
      <c r="E12" s="63">
        <f t="shared" si="14"/>
        <v>4.9999999999954525E-2</v>
      </c>
      <c r="F12" s="63">
        <f t="shared" si="15"/>
        <v>0.19999999999993179</v>
      </c>
      <c r="G12" s="63">
        <f t="shared" si="16"/>
        <v>0.35000000000002274</v>
      </c>
      <c r="H12" s="63">
        <f t="shared" si="17"/>
        <v>0.5</v>
      </c>
      <c r="I12" s="63">
        <f t="shared" si="18"/>
        <v>0.79999999999995453</v>
      </c>
      <c r="J12" s="63">
        <f t="shared" si="19"/>
        <v>1.0249999999999773</v>
      </c>
      <c r="K12" s="63">
        <f t="shared" si="20"/>
        <v>1.3999999999999773</v>
      </c>
      <c r="L12" s="65">
        <f t="shared" si="3"/>
        <v>1001.75</v>
      </c>
      <c r="M12" s="66">
        <f t="shared" si="4"/>
        <v>1001.9</v>
      </c>
      <c r="N12" s="66">
        <f t="shared" si="5"/>
        <v>1002.5</v>
      </c>
      <c r="O12" s="66">
        <f t="shared" si="6"/>
        <v>1001.3</v>
      </c>
      <c r="P12" s="67">
        <f t="shared" si="7"/>
        <v>1001.15</v>
      </c>
      <c r="Q12" s="5" t="s">
        <v>2</v>
      </c>
      <c r="R12" s="7">
        <f t="shared" ref="R12:Y12" si="21">R8/R4</f>
        <v>0.50576237967796356</v>
      </c>
      <c r="S12" s="7">
        <f t="shared" si="21"/>
        <v>9.0929592771859677E-2</v>
      </c>
      <c r="T12" s="7">
        <f t="shared" si="21"/>
        <v>0.20904020678249921</v>
      </c>
      <c r="U12" s="7">
        <f t="shared" si="21"/>
        <v>0.29973889433193984</v>
      </c>
      <c r="V12" s="7">
        <f t="shared" si="21"/>
        <v>0.38725733888471225</v>
      </c>
      <c r="W12" s="7">
        <f t="shared" si="21"/>
        <v>0.31704331552365184</v>
      </c>
      <c r="X12" s="7">
        <f t="shared" si="21"/>
        <v>0.48793599194930798</v>
      </c>
      <c r="Y12" s="7">
        <f t="shared" si="21"/>
        <v>0.77275711932537283</v>
      </c>
    </row>
    <row r="13" spans="1:26" x14ac:dyDescent="0.3">
      <c r="A13">
        <v>12.7</v>
      </c>
      <c r="B13">
        <v>1001</v>
      </c>
      <c r="C13" s="63">
        <f t="shared" si="12"/>
        <v>0.80000000000000071</v>
      </c>
      <c r="D13" s="63">
        <f t="shared" si="13"/>
        <v>0.52499999999999947</v>
      </c>
      <c r="E13" s="63">
        <f t="shared" si="14"/>
        <v>0.10499999999998398</v>
      </c>
      <c r="F13" s="63">
        <f t="shared" si="15"/>
        <v>0.20999999999996796</v>
      </c>
      <c r="G13" s="63">
        <f t="shared" si="16"/>
        <v>0.31500000000003153</v>
      </c>
      <c r="H13" s="63">
        <f t="shared" si="17"/>
        <v>0.42000000000001547</v>
      </c>
      <c r="I13" s="63">
        <f t="shared" si="18"/>
        <v>0.62999999999998346</v>
      </c>
      <c r="J13" s="63">
        <f t="shared" si="19"/>
        <v>0.7874999999999992</v>
      </c>
      <c r="K13" s="63">
        <f t="shared" si="20"/>
        <v>1.0499999999999989</v>
      </c>
      <c r="L13" s="65">
        <f t="shared" si="3"/>
        <v>1001.75</v>
      </c>
      <c r="M13" s="66">
        <f t="shared" si="4"/>
        <v>1001.9</v>
      </c>
      <c r="N13" s="66">
        <f t="shared" si="5"/>
        <v>1002.5</v>
      </c>
      <c r="O13" s="66">
        <f t="shared" si="6"/>
        <v>1001.3</v>
      </c>
      <c r="P13" s="67">
        <f t="shared" si="7"/>
        <v>1001.15</v>
      </c>
    </row>
    <row r="14" spans="1:26" x14ac:dyDescent="0.3">
      <c r="A14">
        <v>13.5</v>
      </c>
      <c r="B14">
        <v>1001</v>
      </c>
      <c r="C14" s="63">
        <f t="shared" si="12"/>
        <v>0.80000000000000071</v>
      </c>
      <c r="D14" s="63">
        <f t="shared" si="13"/>
        <v>0.60000000000000053</v>
      </c>
      <c r="E14" s="63">
        <f t="shared" si="14"/>
        <v>0.11999999999998191</v>
      </c>
      <c r="F14" s="63">
        <f t="shared" si="15"/>
        <v>0.23999999999996383</v>
      </c>
      <c r="G14" s="63">
        <f t="shared" si="16"/>
        <v>0.36000000000003668</v>
      </c>
      <c r="H14" s="63">
        <f t="shared" si="17"/>
        <v>0.48000000000001863</v>
      </c>
      <c r="I14" s="63">
        <f t="shared" si="18"/>
        <v>0.71999999999998243</v>
      </c>
      <c r="J14" s="63">
        <f t="shared" si="19"/>
        <v>0.9000000000000008</v>
      </c>
      <c r="K14" s="63">
        <f t="shared" si="20"/>
        <v>1.2000000000000011</v>
      </c>
      <c r="L14" s="65">
        <f t="shared" si="3"/>
        <v>1001.75</v>
      </c>
      <c r="M14" s="66">
        <f t="shared" si="4"/>
        <v>1001.9</v>
      </c>
      <c r="N14" s="66">
        <f t="shared" si="5"/>
        <v>1002.5</v>
      </c>
      <c r="O14" s="66">
        <f t="shared" si="6"/>
        <v>1001.3</v>
      </c>
      <c r="P14" s="67">
        <f t="shared" si="7"/>
        <v>1001.15</v>
      </c>
    </row>
    <row r="15" spans="1:26" x14ac:dyDescent="0.3">
      <c r="A15">
        <v>14.3</v>
      </c>
      <c r="B15">
        <v>1001</v>
      </c>
      <c r="C15" s="63">
        <f t="shared" si="12"/>
        <v>0.79999999999999893</v>
      </c>
      <c r="D15" s="63">
        <f t="shared" si="13"/>
        <v>0.60000000000000053</v>
      </c>
      <c r="E15" s="63">
        <f t="shared" si="14"/>
        <v>0.11999999999998191</v>
      </c>
      <c r="F15" s="63">
        <f t="shared" si="15"/>
        <v>0.23999999999996383</v>
      </c>
      <c r="G15" s="63">
        <f t="shared" si="16"/>
        <v>0.36000000000003668</v>
      </c>
      <c r="H15" s="63">
        <f t="shared" si="17"/>
        <v>0.48000000000001863</v>
      </c>
      <c r="I15" s="63">
        <f t="shared" si="18"/>
        <v>0.71999999999998243</v>
      </c>
      <c r="J15" s="63">
        <f t="shared" si="19"/>
        <v>0.9000000000000008</v>
      </c>
      <c r="K15" s="63">
        <f t="shared" si="20"/>
        <v>1.2000000000000011</v>
      </c>
      <c r="L15" s="65">
        <f t="shared" si="3"/>
        <v>1001.75</v>
      </c>
      <c r="M15" s="66">
        <f t="shared" si="4"/>
        <v>1001.9</v>
      </c>
      <c r="N15" s="66">
        <f t="shared" si="5"/>
        <v>1002.5</v>
      </c>
      <c r="O15" s="66">
        <f t="shared" si="6"/>
        <v>1001.3</v>
      </c>
      <c r="P15" s="67">
        <f t="shared" si="7"/>
        <v>1001.15</v>
      </c>
    </row>
    <row r="16" spans="1:26" x14ac:dyDescent="0.3">
      <c r="A16">
        <v>15.1</v>
      </c>
      <c r="B16">
        <v>1001</v>
      </c>
      <c r="C16" s="63">
        <f t="shared" ref="C16:C20" si="22">SQRT((A17-A16)^2+(B17-B16)^2)</f>
        <v>1.6031219541881407</v>
      </c>
      <c r="D16" s="63">
        <f t="shared" ref="D16:D20" si="23">ABS((R$5-$B16)*($A16-$A15))</f>
        <v>0.5999999999999992</v>
      </c>
      <c r="E16" s="63">
        <f t="shared" ref="E16:E20" si="24">ABS((S$5-$B16)*($A16-$A15))</f>
        <v>0.11999999999998165</v>
      </c>
      <c r="F16" s="63">
        <f t="shared" ref="F16:F20" si="25">ABS((T$5-$B16)*($A16-$A15))</f>
        <v>0.2399999999999633</v>
      </c>
      <c r="G16" s="63">
        <f t="shared" ref="G16:G20" si="26">ABS((U$5-$B16)*($A16-$A15))</f>
        <v>0.3600000000000359</v>
      </c>
      <c r="H16" s="63">
        <f t="shared" ref="H16:H20" si="27">ABS((V$5-$B16)*($A16-$A15))</f>
        <v>0.48000000000001752</v>
      </c>
      <c r="I16" s="63">
        <f t="shared" ref="I16:I20" si="28">ABS((W$5-$B16)*($A16-$A15))</f>
        <v>0.71999999999998088</v>
      </c>
      <c r="J16" s="63">
        <f t="shared" ref="J16:J20" si="29">ABS((X$5-$B16)*($A16-$A15))</f>
        <v>0.8999999999999988</v>
      </c>
      <c r="K16" s="63">
        <f t="shared" ref="K16:K20" si="30">ABS((Y$5-$B16)*($A16-$A15))</f>
        <v>1.1999999999999984</v>
      </c>
      <c r="L16" s="65">
        <f t="shared" si="3"/>
        <v>1001.75</v>
      </c>
      <c r="M16" s="66">
        <f t="shared" si="4"/>
        <v>1001.9</v>
      </c>
      <c r="N16" s="66">
        <f t="shared" si="5"/>
        <v>1002.5</v>
      </c>
      <c r="O16" s="66">
        <f t="shared" si="6"/>
        <v>1001.3</v>
      </c>
      <c r="P16" s="67">
        <f t="shared" si="7"/>
        <v>1001.15</v>
      </c>
    </row>
    <row r="17" spans="1:16" x14ac:dyDescent="0.3">
      <c r="A17">
        <v>16.7</v>
      </c>
      <c r="B17">
        <v>1001.1</v>
      </c>
      <c r="C17" s="63">
        <f t="shared" si="22"/>
        <v>1.6031219541881425</v>
      </c>
      <c r="D17" s="63">
        <f t="shared" si="23"/>
        <v>1.0399999999999634</v>
      </c>
      <c r="E17" s="63">
        <f t="shared" si="24"/>
        <v>7.9999999999927227E-2</v>
      </c>
      <c r="F17" s="63">
        <f t="shared" si="25"/>
        <v>0.31999999999989082</v>
      </c>
      <c r="G17" s="63">
        <f t="shared" si="26"/>
        <v>0.56000000000003625</v>
      </c>
      <c r="H17" s="63">
        <f t="shared" si="27"/>
        <v>0.79999999999999982</v>
      </c>
      <c r="I17" s="63">
        <f t="shared" si="28"/>
        <v>1.279999999999927</v>
      </c>
      <c r="J17" s="63">
        <f t="shared" si="29"/>
        <v>1.6399999999999633</v>
      </c>
      <c r="K17" s="63">
        <f t="shared" si="30"/>
        <v>2.2399999999999629</v>
      </c>
      <c r="L17" s="65">
        <f t="shared" si="3"/>
        <v>1001.75</v>
      </c>
      <c r="M17" s="66">
        <f t="shared" si="4"/>
        <v>1001.9</v>
      </c>
      <c r="N17" s="66">
        <f t="shared" si="5"/>
        <v>1002.5</v>
      </c>
      <c r="O17" s="66">
        <f t="shared" si="6"/>
        <v>1001.3</v>
      </c>
      <c r="P17" s="67">
        <f t="shared" si="7"/>
        <v>1001.15</v>
      </c>
    </row>
    <row r="18" spans="1:16" x14ac:dyDescent="0.3">
      <c r="A18">
        <v>18.3</v>
      </c>
      <c r="B18">
        <v>1001.2</v>
      </c>
      <c r="C18" s="63">
        <f t="shared" si="22"/>
        <v>0.70710678118653392</v>
      </c>
      <c r="D18" s="63">
        <f t="shared" si="23"/>
        <v>0.87999999999992806</v>
      </c>
      <c r="E18" s="63">
        <f t="shared" si="24"/>
        <v>8.0000000000109206E-2</v>
      </c>
      <c r="F18" s="63">
        <f t="shared" si="25"/>
        <v>0.15999999999985462</v>
      </c>
      <c r="G18" s="63">
        <f t="shared" si="26"/>
        <v>0.40000000000000036</v>
      </c>
      <c r="H18" s="63">
        <f t="shared" si="27"/>
        <v>0.63999999999996415</v>
      </c>
      <c r="I18" s="63">
        <f t="shared" si="28"/>
        <v>1.1199999999998917</v>
      </c>
      <c r="J18" s="63">
        <f t="shared" si="29"/>
        <v>1.4799999999999285</v>
      </c>
      <c r="K18" s="63">
        <f t="shared" si="30"/>
        <v>2.079999999999929</v>
      </c>
      <c r="L18" s="65">
        <f t="shared" si="3"/>
        <v>1001.75</v>
      </c>
      <c r="M18" s="66">
        <f t="shared" si="4"/>
        <v>1001.9</v>
      </c>
      <c r="N18" s="66">
        <f t="shared" si="5"/>
        <v>1002.5</v>
      </c>
      <c r="O18" s="66">
        <f t="shared" si="6"/>
        <v>1001.3</v>
      </c>
      <c r="P18" s="67">
        <f t="shared" si="7"/>
        <v>1001.15</v>
      </c>
    </row>
    <row r="19" spans="1:16" x14ac:dyDescent="0.3">
      <c r="A19">
        <v>19</v>
      </c>
      <c r="B19">
        <v>1001.3</v>
      </c>
      <c r="C19" s="63">
        <f t="shared" si="22"/>
        <v>0.90553851381374273</v>
      </c>
      <c r="D19" s="63">
        <f t="shared" si="23"/>
        <v>0.31500000000003153</v>
      </c>
      <c r="E19" s="63">
        <f t="shared" si="24"/>
        <v>0.10499999999998398</v>
      </c>
      <c r="F19" s="63">
        <f t="shared" si="25"/>
        <v>0</v>
      </c>
      <c r="G19" s="63">
        <f t="shared" si="26"/>
        <v>0.10500000000006356</v>
      </c>
      <c r="H19" s="63">
        <f t="shared" si="27"/>
        <v>0.21000000000004754</v>
      </c>
      <c r="I19" s="63">
        <f t="shared" si="28"/>
        <v>0.42000000000001547</v>
      </c>
      <c r="J19" s="63">
        <f t="shared" si="29"/>
        <v>0.57750000000003121</v>
      </c>
      <c r="K19" s="63">
        <f t="shared" si="30"/>
        <v>0.84000000000003094</v>
      </c>
      <c r="L19" s="65">
        <f t="shared" si="3"/>
        <v>1001.75</v>
      </c>
      <c r="M19" s="66">
        <f t="shared" si="4"/>
        <v>1001.9</v>
      </c>
      <c r="N19" s="66">
        <f t="shared" si="5"/>
        <v>1002.5</v>
      </c>
      <c r="O19" s="66">
        <f t="shared" si="6"/>
        <v>1001.3</v>
      </c>
      <c r="P19" s="67">
        <f t="shared" si="7"/>
        <v>1001.15</v>
      </c>
    </row>
    <row r="20" spans="1:16" x14ac:dyDescent="0.3">
      <c r="A20">
        <v>19.899999999999999</v>
      </c>
      <c r="B20">
        <v>1001.4</v>
      </c>
      <c r="C20" s="63">
        <f t="shared" si="22"/>
        <v>0.80622577482985847</v>
      </c>
      <c r="D20" s="63">
        <f t="shared" si="23"/>
        <v>0.31500000000001999</v>
      </c>
      <c r="E20" s="63">
        <f t="shared" si="24"/>
        <v>0.22499999999999964</v>
      </c>
      <c r="F20" s="63">
        <f t="shared" si="25"/>
        <v>9.0000000000020328E-2</v>
      </c>
      <c r="G20" s="63">
        <f t="shared" si="26"/>
        <v>4.5000000000061317E-2</v>
      </c>
      <c r="H20" s="63">
        <f t="shared" si="27"/>
        <v>0.18000000000004066</v>
      </c>
      <c r="I20" s="63">
        <f t="shared" si="28"/>
        <v>0.44999999999999929</v>
      </c>
      <c r="J20" s="63">
        <f t="shared" si="29"/>
        <v>0.6525000000000194</v>
      </c>
      <c r="K20" s="63">
        <f t="shared" si="30"/>
        <v>0.99000000000001886</v>
      </c>
      <c r="L20" s="65">
        <f t="shared" si="3"/>
        <v>1001.75</v>
      </c>
      <c r="M20" s="66">
        <f t="shared" si="4"/>
        <v>1001.9</v>
      </c>
      <c r="N20" s="66">
        <f t="shared" si="5"/>
        <v>1002.5</v>
      </c>
      <c r="O20" s="66">
        <f t="shared" si="6"/>
        <v>1001.3</v>
      </c>
      <c r="P20" s="67">
        <f t="shared" si="7"/>
        <v>1001.15</v>
      </c>
    </row>
    <row r="21" spans="1:16" x14ac:dyDescent="0.3">
      <c r="A21">
        <v>20.7</v>
      </c>
      <c r="B21">
        <v>1001.5</v>
      </c>
      <c r="C21" s="63">
        <f t="shared" ref="C21:C28" si="31">SQRT((A22-A21)^2+(B22-B21)^2)</f>
        <v>1.5132745950421616</v>
      </c>
      <c r="D21" s="63">
        <f t="shared" ref="D21:D28" si="32">ABS((R$5-$B21)*($A21-$A20))</f>
        <v>0.20000000000000018</v>
      </c>
      <c r="E21" s="63">
        <f t="shared" ref="E21:E28" si="33">ABS((S$5-$B21)*($A21-$A20))</f>
        <v>0.28000000000001846</v>
      </c>
      <c r="F21" s="63">
        <f t="shared" ref="F21:F28" si="34">ABS((T$5-$B21)*($A21-$A20))</f>
        <v>0.16000000000003653</v>
      </c>
      <c r="G21" s="63">
        <f t="shared" ref="G21:G28" si="35">ABS((U$5-$B21)*($A21-$A20))</f>
        <v>3.9999999999963655E-2</v>
      </c>
      <c r="H21" s="63">
        <f t="shared" ref="H21:H28" si="36">ABS((V$5-$B21)*($A21-$A20))</f>
        <v>8.0000000000018265E-2</v>
      </c>
      <c r="I21" s="63">
        <f t="shared" ref="I21:I28" si="37">ABS((W$5-$B21)*($A21-$A20))</f>
        <v>0.31999999999998208</v>
      </c>
      <c r="J21" s="63">
        <f t="shared" ref="J21:J28" si="38">ABS((X$5-$B21)*($A21-$A20))</f>
        <v>0.50000000000000044</v>
      </c>
      <c r="K21" s="63">
        <f t="shared" ref="K21:K28" si="39">ABS((Y$5-$B21)*($A21-$A20))</f>
        <v>0.80000000000000071</v>
      </c>
      <c r="L21" s="65">
        <f t="shared" si="3"/>
        <v>1001.75</v>
      </c>
      <c r="M21" s="66">
        <f t="shared" si="4"/>
        <v>1001.9</v>
      </c>
      <c r="N21" s="66">
        <f t="shared" si="5"/>
        <v>1002.5</v>
      </c>
      <c r="O21" s="66">
        <f t="shared" si="6"/>
        <v>1001.3</v>
      </c>
      <c r="P21" s="67">
        <f t="shared" si="7"/>
        <v>1001.15</v>
      </c>
    </row>
    <row r="22" spans="1:16" x14ac:dyDescent="0.3">
      <c r="A22">
        <v>22.2</v>
      </c>
      <c r="B22">
        <v>1001.7</v>
      </c>
      <c r="C22" s="63">
        <f t="shared" si="31"/>
        <v>0.80622577482984437</v>
      </c>
      <c r="D22" s="63">
        <f t="shared" si="32"/>
        <v>7.4999999999931788E-2</v>
      </c>
      <c r="E22" s="63">
        <f t="shared" si="33"/>
        <v>0.82500000000010232</v>
      </c>
      <c r="F22" s="63">
        <f t="shared" si="34"/>
        <v>0.60000000000013642</v>
      </c>
      <c r="G22" s="63">
        <f t="shared" si="35"/>
        <v>0.375</v>
      </c>
      <c r="H22" s="63">
        <f t="shared" si="36"/>
        <v>0.15000000000003411</v>
      </c>
      <c r="I22" s="63">
        <f t="shared" si="37"/>
        <v>0.29999999999989768</v>
      </c>
      <c r="J22" s="63">
        <f t="shared" si="38"/>
        <v>0.63749999999993179</v>
      </c>
      <c r="K22" s="63">
        <f t="shared" si="39"/>
        <v>1.1999999999999318</v>
      </c>
      <c r="L22" s="65">
        <f t="shared" si="3"/>
        <v>1001.75</v>
      </c>
      <c r="M22" s="66">
        <f t="shared" si="4"/>
        <v>1001.9</v>
      </c>
      <c r="N22" s="66">
        <f t="shared" si="5"/>
        <v>1002.5</v>
      </c>
      <c r="O22" s="66">
        <f t="shared" si="6"/>
        <v>1001.3</v>
      </c>
      <c r="P22" s="67">
        <f t="shared" si="7"/>
        <v>1001.15</v>
      </c>
    </row>
    <row r="23" spans="1:16" x14ac:dyDescent="0.3">
      <c r="A23">
        <v>23</v>
      </c>
      <c r="B23">
        <v>1001.8</v>
      </c>
      <c r="C23" s="63">
        <f t="shared" si="31"/>
        <v>1</v>
      </c>
      <c r="D23" s="63">
        <f t="shared" si="32"/>
        <v>3.9999999999963655E-2</v>
      </c>
      <c r="E23" s="63">
        <f t="shared" si="33"/>
        <v>0.51999999999998225</v>
      </c>
      <c r="F23" s="63">
        <f t="shared" si="34"/>
        <v>0.40000000000000036</v>
      </c>
      <c r="G23" s="63">
        <f t="shared" si="35"/>
        <v>0.27999999999992747</v>
      </c>
      <c r="H23" s="63">
        <f t="shared" si="36"/>
        <v>0.15999999999994557</v>
      </c>
      <c r="I23" s="63">
        <f t="shared" si="37"/>
        <v>8.0000000000018265E-2</v>
      </c>
      <c r="J23" s="63">
        <f t="shared" si="38"/>
        <v>0.26000000000003659</v>
      </c>
      <c r="K23" s="63">
        <f t="shared" si="39"/>
        <v>0.56000000000003691</v>
      </c>
      <c r="L23" s="65">
        <f t="shared" si="3"/>
        <v>1001.75</v>
      </c>
      <c r="M23" s="66">
        <f t="shared" si="4"/>
        <v>1001.9</v>
      </c>
      <c r="N23" s="66">
        <f t="shared" si="5"/>
        <v>1002.5</v>
      </c>
      <c r="O23" s="66">
        <f t="shared" si="6"/>
        <v>1001.3</v>
      </c>
      <c r="P23" s="67">
        <f t="shared" si="7"/>
        <v>1001.15</v>
      </c>
    </row>
    <row r="24" spans="1:16" x14ac:dyDescent="0.3">
      <c r="A24">
        <v>24</v>
      </c>
      <c r="B24">
        <v>1001.8</v>
      </c>
      <c r="C24" s="63">
        <f t="shared" si="31"/>
        <v>1</v>
      </c>
      <c r="D24" s="63">
        <f t="shared" si="32"/>
        <v>4.9999999999954525E-2</v>
      </c>
      <c r="E24" s="63">
        <f t="shared" si="33"/>
        <v>0.64999999999997726</v>
      </c>
      <c r="F24" s="63">
        <f t="shared" si="34"/>
        <v>0.5</v>
      </c>
      <c r="G24" s="63">
        <f t="shared" si="35"/>
        <v>0.34999999999990905</v>
      </c>
      <c r="H24" s="63">
        <f t="shared" si="36"/>
        <v>0.19999999999993179</v>
      </c>
      <c r="I24" s="63">
        <f t="shared" si="37"/>
        <v>0.10000000000002274</v>
      </c>
      <c r="J24" s="63">
        <f t="shared" si="38"/>
        <v>0.32500000000004547</v>
      </c>
      <c r="K24" s="63">
        <f t="shared" si="39"/>
        <v>0.70000000000004547</v>
      </c>
      <c r="L24" s="65">
        <f t="shared" si="3"/>
        <v>1001.75</v>
      </c>
      <c r="M24" s="66">
        <f t="shared" si="4"/>
        <v>1001.9</v>
      </c>
      <c r="N24" s="66">
        <f t="shared" si="5"/>
        <v>1002.5</v>
      </c>
      <c r="O24" s="66">
        <f t="shared" si="6"/>
        <v>1001.3</v>
      </c>
      <c r="P24" s="67">
        <f t="shared" si="7"/>
        <v>1001.15</v>
      </c>
    </row>
    <row r="25" spans="1:16" x14ac:dyDescent="0.3">
      <c r="A25">
        <v>25</v>
      </c>
      <c r="B25">
        <v>1001.8</v>
      </c>
      <c r="C25" s="63">
        <f t="shared" si="31"/>
        <v>1</v>
      </c>
      <c r="D25" s="63">
        <f t="shared" si="32"/>
        <v>4.9999999999954525E-2</v>
      </c>
      <c r="E25" s="63">
        <f t="shared" si="33"/>
        <v>0.64999999999997726</v>
      </c>
      <c r="F25" s="63">
        <f t="shared" si="34"/>
        <v>0.5</v>
      </c>
      <c r="G25" s="63">
        <f t="shared" si="35"/>
        <v>0.34999999999990905</v>
      </c>
      <c r="H25" s="63">
        <f t="shared" si="36"/>
        <v>0.19999999999993179</v>
      </c>
      <c r="I25" s="63">
        <f t="shared" si="37"/>
        <v>0.10000000000002274</v>
      </c>
      <c r="J25" s="63">
        <f t="shared" si="38"/>
        <v>0.32500000000004547</v>
      </c>
      <c r="K25" s="63">
        <f t="shared" si="39"/>
        <v>0.70000000000004547</v>
      </c>
      <c r="L25" s="65">
        <f t="shared" si="3"/>
        <v>1001.75</v>
      </c>
      <c r="M25" s="66">
        <f t="shared" si="4"/>
        <v>1001.9</v>
      </c>
      <c r="N25" s="66">
        <f t="shared" si="5"/>
        <v>1002.5</v>
      </c>
      <c r="O25" s="66">
        <f t="shared" si="6"/>
        <v>1001.3</v>
      </c>
      <c r="P25" s="67">
        <f t="shared" si="7"/>
        <v>1001.15</v>
      </c>
    </row>
    <row r="26" spans="1:16" x14ac:dyDescent="0.3">
      <c r="A26">
        <v>26</v>
      </c>
      <c r="B26">
        <v>1001.8</v>
      </c>
      <c r="C26" s="63">
        <f t="shared" si="31"/>
        <v>1.3000000000000007</v>
      </c>
      <c r="D26" s="63">
        <f t="shared" si="32"/>
        <v>4.9999999999954525E-2</v>
      </c>
      <c r="E26" s="63">
        <f t="shared" si="33"/>
        <v>0.64999999999997726</v>
      </c>
      <c r="F26" s="63">
        <f t="shared" si="34"/>
        <v>0.5</v>
      </c>
      <c r="G26" s="63">
        <f t="shared" si="35"/>
        <v>0.34999999999990905</v>
      </c>
      <c r="H26" s="63">
        <f t="shared" si="36"/>
        <v>0.19999999999993179</v>
      </c>
      <c r="I26" s="63">
        <f t="shared" si="37"/>
        <v>0.10000000000002274</v>
      </c>
      <c r="J26" s="63">
        <f t="shared" si="38"/>
        <v>0.32500000000004547</v>
      </c>
      <c r="K26" s="63">
        <f t="shared" si="39"/>
        <v>0.70000000000004547</v>
      </c>
      <c r="L26" s="65">
        <f t="shared" si="3"/>
        <v>1001.75</v>
      </c>
      <c r="M26" s="66">
        <f t="shared" si="4"/>
        <v>1001.9</v>
      </c>
      <c r="N26" s="66">
        <f t="shared" si="5"/>
        <v>1002.5</v>
      </c>
      <c r="O26" s="66">
        <f t="shared" si="6"/>
        <v>1001.3</v>
      </c>
      <c r="P26" s="67">
        <f t="shared" si="7"/>
        <v>1001.15</v>
      </c>
    </row>
    <row r="27" spans="1:16" x14ac:dyDescent="0.3">
      <c r="A27">
        <v>27.3</v>
      </c>
      <c r="B27">
        <v>1001.8</v>
      </c>
      <c r="C27" s="63">
        <f t="shared" si="31"/>
        <v>10.218121158021175</v>
      </c>
      <c r="D27" s="63">
        <f t="shared" si="32"/>
        <v>6.4999999999940924E-2</v>
      </c>
      <c r="E27" s="63">
        <f t="shared" si="33"/>
        <v>0.84499999999997089</v>
      </c>
      <c r="F27" s="63">
        <f t="shared" si="34"/>
        <v>0.65000000000000036</v>
      </c>
      <c r="G27" s="63">
        <f t="shared" si="35"/>
        <v>0.454999999999882</v>
      </c>
      <c r="H27" s="63">
        <f t="shared" si="36"/>
        <v>0.25999999999991147</v>
      </c>
      <c r="I27" s="63">
        <f t="shared" si="37"/>
        <v>0.13000000000002962</v>
      </c>
      <c r="J27" s="63">
        <f t="shared" si="38"/>
        <v>0.42250000000005933</v>
      </c>
      <c r="K27" s="63">
        <f t="shared" si="39"/>
        <v>0.91000000000005965</v>
      </c>
      <c r="L27" s="65">
        <f t="shared" si="3"/>
        <v>1001.75</v>
      </c>
      <c r="M27" s="66">
        <f t="shared" si="4"/>
        <v>1001.9</v>
      </c>
      <c r="N27" s="66">
        <f t="shared" si="5"/>
        <v>1002.5</v>
      </c>
      <c r="O27" s="66">
        <f t="shared" si="6"/>
        <v>1001.3</v>
      </c>
      <c r="P27" s="67">
        <f t="shared" si="7"/>
        <v>1001.15</v>
      </c>
    </row>
    <row r="28" spans="1:16" x14ac:dyDescent="0.3">
      <c r="A28">
        <v>29.4</v>
      </c>
      <c r="B28">
        <v>1011.8</v>
      </c>
      <c r="C28" s="63">
        <f t="shared" si="31"/>
        <v>1012.2270496286887</v>
      </c>
      <c r="D28" s="63">
        <f t="shared" si="32"/>
        <v>21.104999999999883</v>
      </c>
      <c r="E28" s="63">
        <f t="shared" si="33"/>
        <v>22.364999999999931</v>
      </c>
      <c r="F28" s="63">
        <f t="shared" si="34"/>
        <v>22.049999999999976</v>
      </c>
      <c r="G28" s="63">
        <f t="shared" si="35"/>
        <v>21.734999999999786</v>
      </c>
      <c r="H28" s="63">
        <f t="shared" si="36"/>
        <v>21.419999999999835</v>
      </c>
      <c r="I28" s="63">
        <f t="shared" si="37"/>
        <v>20.789999999999932</v>
      </c>
      <c r="J28" s="63">
        <f t="shared" si="38"/>
        <v>20.317499999999885</v>
      </c>
      <c r="K28" s="63">
        <f t="shared" si="39"/>
        <v>19.529999999999884</v>
      </c>
      <c r="L28" s="65">
        <f t="shared" si="3"/>
        <v>1001.75</v>
      </c>
      <c r="M28" s="66">
        <f t="shared" si="4"/>
        <v>1001.9</v>
      </c>
      <c r="N28" s="66">
        <f t="shared" si="5"/>
        <v>1002.5</v>
      </c>
      <c r="O28" s="66">
        <f t="shared" si="6"/>
        <v>1001.3</v>
      </c>
      <c r="P28" s="67">
        <f t="shared" si="7"/>
        <v>1001.15</v>
      </c>
    </row>
  </sheetData>
  <autoFilter ref="A1:B1">
    <sortState ref="A2:B40">
      <sortCondition ref="A1"/>
    </sortState>
  </autoFilter>
  <mergeCells count="1">
    <mergeCell ref="L1:P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32"/>
  <sheetViews>
    <sheetView topLeftCell="N1" zoomScale="70" zoomScaleNormal="70" workbookViewId="0">
      <selection activeCell="AA10" sqref="AA10"/>
    </sheetView>
  </sheetViews>
  <sheetFormatPr defaultRowHeight="14.4" x14ac:dyDescent="0.3"/>
  <cols>
    <col min="27" max="27" width="9.33203125" bestFit="1" customWidth="1"/>
  </cols>
  <sheetData>
    <row r="1" spans="1:27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62" t="s">
        <v>73</v>
      </c>
      <c r="M1" s="78" t="s">
        <v>72</v>
      </c>
      <c r="N1" s="79"/>
      <c r="O1" s="79"/>
      <c r="P1" s="79"/>
      <c r="Q1" s="79"/>
    </row>
    <row r="2" spans="1:27" x14ac:dyDescent="0.3">
      <c r="A2">
        <v>0.7</v>
      </c>
      <c r="B2">
        <v>1011.8</v>
      </c>
      <c r="C2" s="63">
        <f>SQRT((A3-A2)^2+(B3-B2)^2)</f>
        <v>1</v>
      </c>
      <c r="M2" s="69" t="s">
        <v>65</v>
      </c>
      <c r="N2" s="70" t="s">
        <v>68</v>
      </c>
      <c r="O2" s="70" t="s">
        <v>69</v>
      </c>
      <c r="P2" s="70" t="s">
        <v>70</v>
      </c>
      <c r="Q2" s="70" t="s">
        <v>71</v>
      </c>
      <c r="S2" s="72">
        <v>1</v>
      </c>
      <c r="T2" s="71">
        <v>2</v>
      </c>
      <c r="U2" s="59">
        <v>3</v>
      </c>
      <c r="V2" s="59">
        <v>4</v>
      </c>
      <c r="W2" s="71">
        <v>5</v>
      </c>
      <c r="X2" s="72">
        <v>6</v>
      </c>
      <c r="Y2" s="72">
        <v>7</v>
      </c>
      <c r="Z2" s="71">
        <v>8</v>
      </c>
      <c r="AA2" s="72">
        <v>9</v>
      </c>
    </row>
    <row r="3" spans="1:27" x14ac:dyDescent="0.3">
      <c r="A3">
        <v>1.7</v>
      </c>
      <c r="B3">
        <v>1011.8</v>
      </c>
      <c r="C3" s="63">
        <f>SQRT((A4-A3)^2+(B4-B3)^2)</f>
        <v>9.950376877284576</v>
      </c>
      <c r="D3" s="63">
        <f t="shared" ref="D3:L3" si="0">ABS((S$5-$B3)*($A3-$A2))</f>
        <v>10</v>
      </c>
      <c r="E3" s="63">
        <f t="shared" si="0"/>
        <v>10.639999999999986</v>
      </c>
      <c r="F3" s="63">
        <f t="shared" si="0"/>
        <v>10.480000000000018</v>
      </c>
      <c r="G3" s="63">
        <f t="shared" si="0"/>
        <v>10.319999999999936</v>
      </c>
      <c r="H3" s="63">
        <f t="shared" si="0"/>
        <v>10.159999999999968</v>
      </c>
      <c r="I3" s="63">
        <f t="shared" si="0"/>
        <v>9.8400000000000318</v>
      </c>
      <c r="J3" s="63">
        <f t="shared" si="0"/>
        <v>9.6000000000000227</v>
      </c>
      <c r="K3" s="63">
        <f t="shared" si="0"/>
        <v>9.2000000000000455</v>
      </c>
      <c r="L3" s="63">
        <f t="shared" si="0"/>
        <v>8.4000000000000909</v>
      </c>
      <c r="M3" s="65">
        <f>$S$5</f>
        <v>1001.8</v>
      </c>
      <c r="N3" s="66">
        <f>$X$5</f>
        <v>1001.9599999999999</v>
      </c>
      <c r="O3" s="66">
        <f>$Z$5</f>
        <v>1002.5999999999999</v>
      </c>
      <c r="P3" s="66">
        <f>$U$5</f>
        <v>1001.3199999999999</v>
      </c>
      <c r="Q3" s="67">
        <f>$T$5</f>
        <v>1001.16</v>
      </c>
      <c r="R3" s="1"/>
      <c r="S3" s="15" t="s">
        <v>36</v>
      </c>
      <c r="T3" s="16">
        <v>0.2</v>
      </c>
      <c r="U3" s="16">
        <v>0.4</v>
      </c>
      <c r="V3" s="16">
        <v>0.6</v>
      </c>
      <c r="W3" s="16">
        <v>0.8</v>
      </c>
      <c r="X3" s="56">
        <v>1.2</v>
      </c>
      <c r="Y3" s="56">
        <v>1.5</v>
      </c>
      <c r="Z3" s="56">
        <v>2</v>
      </c>
      <c r="AA3" s="56">
        <v>3</v>
      </c>
    </row>
    <row r="4" spans="1:27" x14ac:dyDescent="0.3">
      <c r="A4">
        <v>2.7</v>
      </c>
      <c r="B4">
        <v>1001.9</v>
      </c>
      <c r="C4" s="63">
        <f t="shared" ref="C4:C12" si="1">SQRT((A5-A4)^2+(B5-B4)^2)</f>
        <v>1.3038404810405313</v>
      </c>
      <c r="D4" s="63">
        <f t="shared" ref="D4:D12" si="2">ABS((S$5-$B4)*($A4-$A3))</f>
        <v>0.10000000000002277</v>
      </c>
      <c r="E4" s="63">
        <f t="shared" ref="E4:E12" si="3">ABS((T$5-$B4)*($A4-$A3))</f>
        <v>0.74000000000000921</v>
      </c>
      <c r="F4" s="63">
        <f t="shared" ref="F4:F12" si="4">ABS((U$5-$B4)*($A4-$A3))</f>
        <v>0.58000000000004104</v>
      </c>
      <c r="G4" s="63">
        <f t="shared" ref="G4:G12" si="5">ABS((V$5-$B4)*($A4-$A3))</f>
        <v>0.41999999999995918</v>
      </c>
      <c r="H4" s="63">
        <f t="shared" ref="H4:H12" si="6">ABS((W$5-$B4)*($A4-$A3))</f>
        <v>0.25999999999999096</v>
      </c>
      <c r="I4" s="63">
        <f t="shared" ref="I4:I12" si="7">ABS((X$5-$B4)*($A4-$A3))</f>
        <v>5.9999999999945444E-2</v>
      </c>
      <c r="J4" s="63">
        <f t="shared" ref="J4:J12" si="8">ABS((Y$5-$B4)*($A4-$A3))</f>
        <v>0.29999999999995458</v>
      </c>
      <c r="K4" s="63">
        <f t="shared" ref="K4:K12" si="9">ABS((Z$5-$B4)*($A4-$A3))</f>
        <v>0.6999999999999319</v>
      </c>
      <c r="L4" s="63">
        <f t="shared" ref="L4:L12" si="10">ABS((AA$5-$B4)*($A4-$A3))</f>
        <v>1.4999999999998868</v>
      </c>
      <c r="M4" s="65">
        <f t="shared" ref="M4:M32" si="11">$S$5</f>
        <v>1001.8</v>
      </c>
      <c r="N4" s="66">
        <f t="shared" ref="N4:N32" si="12">$X$5</f>
        <v>1001.9599999999999</v>
      </c>
      <c r="O4" s="66">
        <f t="shared" ref="O4:O32" si="13">$Z$5</f>
        <v>1002.5999999999999</v>
      </c>
      <c r="P4" s="66">
        <f t="shared" ref="P4:P32" si="14">$U$5</f>
        <v>1001.3199999999999</v>
      </c>
      <c r="Q4" s="67">
        <f t="shared" ref="Q4:Q32" si="15">$T$5</f>
        <v>1001.16</v>
      </c>
      <c r="R4" s="5" t="s">
        <v>15</v>
      </c>
      <c r="S4" s="7">
        <f t="array" ref="S4">SUM(IF($B$2:$B$36&lt;S$5,$C2:$C36))</f>
        <v>13.012545002406481</v>
      </c>
      <c r="T4" s="7">
        <f t="array" ref="T4">SUM(IF($B$2:$B$36&lt;T$5,$C2:$C36))</f>
        <v>6.2145141469889023</v>
      </c>
      <c r="U4" s="7">
        <f t="array" ref="U4">SUM(IF($B$2:$B$36&lt;U$5,$C2:$C36))</f>
        <v>8.0393429060783639</v>
      </c>
      <c r="V4" s="7">
        <f t="array" ref="V4">SUM(IF($B$2:$B$36&lt;V$5,$C2:$C36))</f>
        <v>10.458156014934254</v>
      </c>
      <c r="W4" s="7">
        <f t="array" ref="W4">SUM(IF($B$2:$B$36&lt;W$5,$C2:$C36))</f>
        <v>13.012545002406481</v>
      </c>
      <c r="X4" s="7">
        <f t="array" ref="X4">SUM(IF($B$2:$B$36&lt;X$5,$C2:$C36))</f>
        <v>34.748555930254255</v>
      </c>
      <c r="Y4" s="7">
        <f t="array" ref="Y4">SUM(IF($B$2:$B$36&lt;Y$5,$C2:$C36))</f>
        <v>34.748555930254255</v>
      </c>
      <c r="Z4" s="7">
        <f t="array" ref="Z4">SUM(IF($B$2:$B$36&lt;Z$5,$C2:$C36))</f>
        <v>34.748555930254255</v>
      </c>
      <c r="AA4" s="7">
        <f t="array" ref="AA4">SUM(IF($B$2:$B$36&lt;AA$5,$C2:$C36))</f>
        <v>34.748555930254255</v>
      </c>
    </row>
    <row r="5" spans="1:27" x14ac:dyDescent="0.3">
      <c r="A5">
        <v>4</v>
      </c>
      <c r="B5">
        <v>1001.8</v>
      </c>
      <c r="C5" s="63">
        <f t="shared" si="1"/>
        <v>1</v>
      </c>
      <c r="D5" s="63">
        <f t="shared" si="2"/>
        <v>0</v>
      </c>
      <c r="E5" s="63">
        <f t="shared" si="3"/>
        <v>0.8319999999999822</v>
      </c>
      <c r="F5" s="63">
        <f t="shared" si="4"/>
        <v>0.62400000000002354</v>
      </c>
      <c r="G5" s="63">
        <f t="shared" si="5"/>
        <v>0.41599999999991716</v>
      </c>
      <c r="H5" s="63">
        <f t="shared" si="6"/>
        <v>0.20799999999995858</v>
      </c>
      <c r="I5" s="63">
        <f t="shared" si="7"/>
        <v>0.20799999999995858</v>
      </c>
      <c r="J5" s="63">
        <f t="shared" si="8"/>
        <v>0.51999999999997037</v>
      </c>
      <c r="K5" s="63">
        <f t="shared" si="9"/>
        <v>1.0399999999999407</v>
      </c>
      <c r="L5" s="63">
        <f t="shared" si="10"/>
        <v>2.0799999999998815</v>
      </c>
      <c r="M5" s="65">
        <f t="shared" si="11"/>
        <v>1001.8</v>
      </c>
      <c r="N5" s="66">
        <f t="shared" si="12"/>
        <v>1001.9599999999999</v>
      </c>
      <c r="O5" s="66">
        <f t="shared" si="13"/>
        <v>1002.5999999999999</v>
      </c>
      <c r="P5" s="66">
        <f t="shared" si="14"/>
        <v>1001.3199999999999</v>
      </c>
      <c r="Q5" s="67">
        <f t="shared" si="15"/>
        <v>1001.16</v>
      </c>
      <c r="R5" s="6" t="s">
        <v>66</v>
      </c>
      <c r="S5" s="57">
        <v>1001.8</v>
      </c>
      <c r="T5" s="57">
        <f>T6+T7</f>
        <v>1001.16</v>
      </c>
      <c r="U5" s="57">
        <f t="shared" ref="U5:Y5" si="16">U6+U7</f>
        <v>1001.3199999999999</v>
      </c>
      <c r="V5" s="57">
        <f t="shared" si="16"/>
        <v>1001.48</v>
      </c>
      <c r="W5" s="57">
        <f t="shared" si="16"/>
        <v>1001.64</v>
      </c>
      <c r="X5" s="57">
        <f t="shared" si="16"/>
        <v>1001.9599999999999</v>
      </c>
      <c r="Y5" s="57">
        <f t="shared" si="16"/>
        <v>1002.1999999999999</v>
      </c>
      <c r="Z5" s="57">
        <f>Z6+Z7</f>
        <v>1002.5999999999999</v>
      </c>
      <c r="AA5" s="57">
        <f>AA6+AA7</f>
        <v>1003.3999999999999</v>
      </c>
    </row>
    <row r="6" spans="1:27" x14ac:dyDescent="0.3">
      <c r="A6">
        <v>5</v>
      </c>
      <c r="B6">
        <v>1001.8</v>
      </c>
      <c r="C6" s="63">
        <f t="shared" si="1"/>
        <v>1</v>
      </c>
      <c r="D6" s="63">
        <f t="shared" si="2"/>
        <v>0</v>
      </c>
      <c r="E6" s="63">
        <f t="shared" si="3"/>
        <v>0.63999999999998636</v>
      </c>
      <c r="F6" s="63">
        <f t="shared" si="4"/>
        <v>0.48000000000001819</v>
      </c>
      <c r="G6" s="63">
        <f t="shared" si="5"/>
        <v>0.31999999999993634</v>
      </c>
      <c r="H6" s="63">
        <f t="shared" si="6"/>
        <v>0.15999999999996817</v>
      </c>
      <c r="I6" s="63">
        <f t="shared" si="7"/>
        <v>0.15999999999996817</v>
      </c>
      <c r="J6" s="63">
        <f t="shared" si="8"/>
        <v>0.39999999999997726</v>
      </c>
      <c r="K6" s="63">
        <f t="shared" si="9"/>
        <v>0.79999999999995453</v>
      </c>
      <c r="L6" s="63">
        <f t="shared" si="10"/>
        <v>1.5999999999999091</v>
      </c>
      <c r="M6" s="65">
        <f t="shared" si="11"/>
        <v>1001.8</v>
      </c>
      <c r="N6" s="66">
        <f t="shared" si="12"/>
        <v>1001.9599999999999</v>
      </c>
      <c r="O6" s="66">
        <f t="shared" si="13"/>
        <v>1002.5999999999999</v>
      </c>
      <c r="P6" s="66">
        <f t="shared" si="14"/>
        <v>1001.3199999999999</v>
      </c>
      <c r="Q6" s="67">
        <f t="shared" si="15"/>
        <v>1001.16</v>
      </c>
      <c r="R6" s="6" t="s">
        <v>4</v>
      </c>
      <c r="S6" s="34">
        <f t="shared" ref="S6:AA6" si="17">MIN($B$2:$B$32)</f>
        <v>1001</v>
      </c>
      <c r="T6" s="34">
        <f t="shared" si="17"/>
        <v>1001</v>
      </c>
      <c r="U6" s="34">
        <f t="shared" si="17"/>
        <v>1001</v>
      </c>
      <c r="V6" s="34">
        <f t="shared" si="17"/>
        <v>1001</v>
      </c>
      <c r="W6" s="34">
        <f t="shared" si="17"/>
        <v>1001</v>
      </c>
      <c r="X6" s="34">
        <f t="shared" si="17"/>
        <v>1001</v>
      </c>
      <c r="Y6" s="34">
        <f t="shared" si="17"/>
        <v>1001</v>
      </c>
      <c r="Z6" s="34">
        <f t="shared" si="17"/>
        <v>1001</v>
      </c>
      <c r="AA6" s="34">
        <f t="shared" si="17"/>
        <v>1001</v>
      </c>
    </row>
    <row r="7" spans="1:27" x14ac:dyDescent="0.3">
      <c r="A7">
        <v>6</v>
      </c>
      <c r="B7">
        <v>1001.8</v>
      </c>
      <c r="C7" s="63">
        <f t="shared" si="1"/>
        <v>1</v>
      </c>
      <c r="D7" s="63">
        <f t="shared" si="2"/>
        <v>0</v>
      </c>
      <c r="E7" s="63">
        <f t="shared" si="3"/>
        <v>0.63999999999998636</v>
      </c>
      <c r="F7" s="63">
        <f t="shared" si="4"/>
        <v>0.48000000000001819</v>
      </c>
      <c r="G7" s="63">
        <f t="shared" si="5"/>
        <v>0.31999999999993634</v>
      </c>
      <c r="H7" s="63">
        <f t="shared" si="6"/>
        <v>0.15999999999996817</v>
      </c>
      <c r="I7" s="63">
        <f t="shared" si="7"/>
        <v>0.15999999999996817</v>
      </c>
      <c r="J7" s="63">
        <f t="shared" si="8"/>
        <v>0.39999999999997726</v>
      </c>
      <c r="K7" s="63">
        <f t="shared" si="9"/>
        <v>0.79999999999995453</v>
      </c>
      <c r="L7" s="63">
        <f t="shared" si="10"/>
        <v>1.5999999999999091</v>
      </c>
      <c r="M7" s="65">
        <f t="shared" si="11"/>
        <v>1001.8</v>
      </c>
      <c r="N7" s="66">
        <f t="shared" si="12"/>
        <v>1001.9599999999999</v>
      </c>
      <c r="O7" s="66">
        <f t="shared" si="13"/>
        <v>1002.5999999999999</v>
      </c>
      <c r="P7" s="66">
        <f t="shared" si="14"/>
        <v>1001.3199999999999</v>
      </c>
      <c r="Q7" s="67">
        <f t="shared" si="15"/>
        <v>1001.16</v>
      </c>
      <c r="R7" s="5" t="s">
        <v>5</v>
      </c>
      <c r="S7" s="68">
        <f>S5-S6</f>
        <v>0.79999999999995453</v>
      </c>
      <c r="T7" s="68">
        <f>$S$7*T3</f>
        <v>0.15999999999999093</v>
      </c>
      <c r="U7" s="68">
        <f t="shared" ref="U7:Z7" si="18">$S$7*U3</f>
        <v>0.31999999999998185</v>
      </c>
      <c r="V7" s="68">
        <f t="shared" si="18"/>
        <v>0.47999999999997267</v>
      </c>
      <c r="W7" s="68">
        <f t="shared" si="18"/>
        <v>0.63999999999996371</v>
      </c>
      <c r="X7" s="68">
        <f t="shared" si="18"/>
        <v>0.95999999999994534</v>
      </c>
      <c r="Y7" s="68">
        <f t="shared" si="18"/>
        <v>1.1999999999999318</v>
      </c>
      <c r="Z7" s="68">
        <f t="shared" si="18"/>
        <v>1.5999999999999091</v>
      </c>
      <c r="AA7" s="68">
        <f>$S$7*AA3</f>
        <v>2.3999999999998636</v>
      </c>
    </row>
    <row r="8" spans="1:27" x14ac:dyDescent="0.3">
      <c r="A8">
        <v>7</v>
      </c>
      <c r="B8">
        <v>1001.8</v>
      </c>
      <c r="C8" s="63">
        <f t="shared" si="1"/>
        <v>1</v>
      </c>
      <c r="D8" s="63">
        <f t="shared" si="2"/>
        <v>0</v>
      </c>
      <c r="E8" s="63">
        <f t="shared" si="3"/>
        <v>0.63999999999998636</v>
      </c>
      <c r="F8" s="63">
        <f t="shared" si="4"/>
        <v>0.48000000000001819</v>
      </c>
      <c r="G8" s="63">
        <f t="shared" si="5"/>
        <v>0.31999999999993634</v>
      </c>
      <c r="H8" s="63">
        <f t="shared" si="6"/>
        <v>0.15999999999996817</v>
      </c>
      <c r="I8" s="63">
        <f t="shared" si="7"/>
        <v>0.15999999999996817</v>
      </c>
      <c r="J8" s="63">
        <f t="shared" si="8"/>
        <v>0.39999999999997726</v>
      </c>
      <c r="K8" s="63">
        <f t="shared" si="9"/>
        <v>0.79999999999995453</v>
      </c>
      <c r="L8" s="63">
        <f t="shared" si="10"/>
        <v>1.5999999999999091</v>
      </c>
      <c r="M8" s="65">
        <f t="shared" si="11"/>
        <v>1001.8</v>
      </c>
      <c r="N8" s="66">
        <f t="shared" si="12"/>
        <v>1001.9599999999999</v>
      </c>
      <c r="O8" s="66">
        <f t="shared" si="13"/>
        <v>1002.5999999999999</v>
      </c>
      <c r="P8" s="66">
        <f t="shared" si="14"/>
        <v>1001.3199999999999</v>
      </c>
      <c r="Q8" s="67">
        <f t="shared" si="15"/>
        <v>1001.16</v>
      </c>
      <c r="R8" s="5" t="s">
        <v>6</v>
      </c>
      <c r="S8" s="7">
        <f t="array" ref="S8">SUM(IF($B$2:$B$35&lt;S$5,D$2:D$35))</f>
        <v>7.3799999999993142</v>
      </c>
      <c r="T8" s="7">
        <f t="array" ref="T8">SUM(IF($B$2:$B$35&lt;T$5,E$2:E$35))</f>
        <v>0.77599999999976033</v>
      </c>
      <c r="U8" s="7">
        <f t="array" ref="U8">SUM(IF($B$2:$B$35&lt;U$5,F$2:F$35))</f>
        <v>2.0159999999993259</v>
      </c>
      <c r="V8" s="7">
        <f t="array" ref="V8">SUM(IF($B$2:$B$35&lt;V$5,G$2:G$35))</f>
        <v>3.496000000000083</v>
      </c>
      <c r="W8" s="7">
        <f t="array" ref="W8">SUM(IF($B$2:$B$35&lt;W$5,H$2:H$35))</f>
        <v>5.3799999999997121</v>
      </c>
      <c r="X8" s="7">
        <f t="array" ref="X8">SUM(IF($B$2:$B$35&lt;X$5,I$2:I$35))</f>
        <v>11.239999999998453</v>
      </c>
      <c r="Y8" s="7">
        <f t="array" ref="Y8">SUM(IF($B$2:$B$35&lt;Y$5,J$2:J$35))</f>
        <v>17.359999999998681</v>
      </c>
      <c r="Z8" s="7">
        <f t="array" ref="Z8">SUM(IF($B$2:$B$36&lt;Z$5,K$2:K$36))</f>
        <v>27.559999999998105</v>
      </c>
      <c r="AA8" s="7">
        <f t="array" ref="AA8">SUM(IF($B$2:$B$36&lt;AA$5,L$2:L$36))</f>
        <v>47.959999999996938</v>
      </c>
    </row>
    <row r="9" spans="1:27" x14ac:dyDescent="0.3">
      <c r="A9">
        <v>8</v>
      </c>
      <c r="B9">
        <v>1001.8</v>
      </c>
      <c r="C9" s="63">
        <f t="shared" si="1"/>
        <v>0.7280109889280324</v>
      </c>
      <c r="D9" s="63">
        <f t="shared" si="2"/>
        <v>0</v>
      </c>
      <c r="E9" s="63">
        <f t="shared" si="3"/>
        <v>0.63999999999998636</v>
      </c>
      <c r="F9" s="63">
        <f t="shared" si="4"/>
        <v>0.48000000000001819</v>
      </c>
      <c r="G9" s="63">
        <f t="shared" si="5"/>
        <v>0.31999999999993634</v>
      </c>
      <c r="H9" s="63">
        <f t="shared" si="6"/>
        <v>0.15999999999996817</v>
      </c>
      <c r="I9" s="63">
        <f t="shared" si="7"/>
        <v>0.15999999999996817</v>
      </c>
      <c r="J9" s="63">
        <f t="shared" si="8"/>
        <v>0.39999999999997726</v>
      </c>
      <c r="K9" s="63">
        <f t="shared" si="9"/>
        <v>0.79999999999995453</v>
      </c>
      <c r="L9" s="63">
        <f t="shared" si="10"/>
        <v>1.5999999999999091</v>
      </c>
      <c r="M9" s="65">
        <f t="shared" si="11"/>
        <v>1001.8</v>
      </c>
      <c r="N9" s="66">
        <f t="shared" si="12"/>
        <v>1001.9599999999999</v>
      </c>
      <c r="O9" s="66">
        <f t="shared" si="13"/>
        <v>1002.5999999999999</v>
      </c>
      <c r="P9" s="66">
        <f t="shared" si="14"/>
        <v>1001.3199999999999</v>
      </c>
      <c r="Q9" s="67">
        <f t="shared" si="15"/>
        <v>1001.16</v>
      </c>
      <c r="R9" s="5" t="s">
        <v>8</v>
      </c>
      <c r="S9" s="60">
        <f>(1/S$10)*S8*S11^0.5*S12^(2/3)</f>
        <v>22.843066288052519</v>
      </c>
      <c r="T9" s="60">
        <f>(1/T$10)*T8*T11^0.5*T12^(2/3)</f>
        <v>0.87579011982227095</v>
      </c>
      <c r="U9" s="60">
        <f t="shared" ref="U9:W9" si="19">(1/U$10)*U8*U11^0.5*U12^(2/3)</f>
        <v>3.6216443859133398</v>
      </c>
      <c r="V9" s="60">
        <f>(1/V$10)*V8*V11^0.5*V12^(2/3)</f>
        <v>7.6070730895298491</v>
      </c>
      <c r="W9" s="60">
        <f t="shared" si="19"/>
        <v>13.488518640342839</v>
      </c>
      <c r="X9" s="60">
        <f>(1/X$10)*X8*X11^0.5*X12^(2/3)</f>
        <v>23.926984671035488</v>
      </c>
      <c r="Y9" s="60">
        <f>(1/Y$10)*Y8*Y11^0.5*Y12^(2/3)</f>
        <v>49.377260067878062</v>
      </c>
      <c r="Z9" s="60">
        <f>(1/Z$10)*Z8*Z11^0.5*Z12^(2/3)</f>
        <v>106.67831353502444</v>
      </c>
      <c r="AA9" s="60">
        <f>(1/AA$10)*AA8*AA11^0.5*AA12^(2/3)</f>
        <v>268.58148867839003</v>
      </c>
    </row>
    <row r="10" spans="1:27" x14ac:dyDescent="0.3">
      <c r="A10">
        <v>8.6999999999999993</v>
      </c>
      <c r="B10">
        <v>1001.6</v>
      </c>
      <c r="C10" s="63">
        <f t="shared" si="1"/>
        <v>0.70710678118655179</v>
      </c>
      <c r="D10" s="63">
        <f t="shared" si="2"/>
        <v>0.13999999999995211</v>
      </c>
      <c r="E10" s="63">
        <f t="shared" si="3"/>
        <v>0.30800000000003791</v>
      </c>
      <c r="F10" s="63">
        <f t="shared" si="4"/>
        <v>0.19600000000006029</v>
      </c>
      <c r="G10" s="63">
        <f t="shared" si="5"/>
        <v>8.40000000000031E-2</v>
      </c>
      <c r="H10" s="63">
        <f t="shared" si="6"/>
        <v>2.7999999999974507E-2</v>
      </c>
      <c r="I10" s="63">
        <f t="shared" si="7"/>
        <v>0.25199999999992972</v>
      </c>
      <c r="J10" s="63">
        <f t="shared" si="8"/>
        <v>0.41999999999993592</v>
      </c>
      <c r="K10" s="63">
        <f t="shared" si="9"/>
        <v>0.69999999999991969</v>
      </c>
      <c r="L10" s="63">
        <f t="shared" si="10"/>
        <v>1.2599999999998872</v>
      </c>
      <c r="M10" s="65">
        <f t="shared" si="11"/>
        <v>1001.8</v>
      </c>
      <c r="N10" s="66">
        <f t="shared" si="12"/>
        <v>1001.9599999999999</v>
      </c>
      <c r="O10" s="66">
        <f t="shared" si="13"/>
        <v>1002.5999999999999</v>
      </c>
      <c r="P10" s="66">
        <f t="shared" si="14"/>
        <v>1001.3199999999999</v>
      </c>
      <c r="Q10" s="67">
        <f t="shared" si="15"/>
        <v>1001.16</v>
      </c>
      <c r="R10" s="5" t="s">
        <v>9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  <c r="Z10" s="8">
        <v>3.5000000000000003E-2</v>
      </c>
      <c r="AA10" s="8">
        <v>3.5000000000000003E-2</v>
      </c>
    </row>
    <row r="11" spans="1:27" x14ac:dyDescent="0.3">
      <c r="A11">
        <v>9.4</v>
      </c>
      <c r="B11">
        <v>1001.5</v>
      </c>
      <c r="C11" s="63">
        <f t="shared" si="1"/>
        <v>0.70710678118655002</v>
      </c>
      <c r="D11" s="63">
        <f t="shared" si="2"/>
        <v>0.20999999999996849</v>
      </c>
      <c r="E11" s="63">
        <f t="shared" si="3"/>
        <v>0.23800000000002264</v>
      </c>
      <c r="F11" s="63">
        <f t="shared" si="4"/>
        <v>0.12600000000004477</v>
      </c>
      <c r="G11" s="63">
        <f t="shared" si="5"/>
        <v>1.3999999999987288E-2</v>
      </c>
      <c r="H11" s="63">
        <f t="shared" si="6"/>
        <v>9.7999999999990595E-2</v>
      </c>
      <c r="I11" s="63">
        <f t="shared" si="7"/>
        <v>0.32199999999994638</v>
      </c>
      <c r="J11" s="63">
        <f t="shared" si="8"/>
        <v>0.48999999999995297</v>
      </c>
      <c r="K11" s="63">
        <f t="shared" si="9"/>
        <v>0.76999999999993751</v>
      </c>
      <c r="L11" s="63">
        <f t="shared" si="10"/>
        <v>1.3299999999999066</v>
      </c>
      <c r="M11" s="65">
        <f t="shared" si="11"/>
        <v>1001.8</v>
      </c>
      <c r="N11" s="66">
        <f t="shared" si="12"/>
        <v>1001.9599999999999</v>
      </c>
      <c r="O11" s="66">
        <f t="shared" si="13"/>
        <v>1002.5999999999999</v>
      </c>
      <c r="P11" s="66">
        <f t="shared" si="14"/>
        <v>1001.3199999999999</v>
      </c>
      <c r="Q11" s="67">
        <f t="shared" si="15"/>
        <v>1001.16</v>
      </c>
      <c r="R11" s="5" t="s">
        <v>10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  <c r="Z11" s="8">
        <v>2.5000000000000001E-2</v>
      </c>
      <c r="AA11" s="8">
        <v>2.5000000000000001E-2</v>
      </c>
    </row>
    <row r="12" spans="1:27" x14ac:dyDescent="0.3">
      <c r="A12">
        <v>10.1</v>
      </c>
      <c r="B12">
        <v>1001.4</v>
      </c>
      <c r="C12" s="63">
        <f t="shared" si="1"/>
        <v>1.5132745950421465</v>
      </c>
      <c r="D12" s="63">
        <f t="shared" si="2"/>
        <v>0.27999999999998382</v>
      </c>
      <c r="E12" s="63">
        <f t="shared" si="3"/>
        <v>0.1680000000000062</v>
      </c>
      <c r="F12" s="63">
        <f t="shared" si="4"/>
        <v>5.6000000000028589E-2</v>
      </c>
      <c r="G12" s="63">
        <f t="shared" si="5"/>
        <v>5.6000000000028589E-2</v>
      </c>
      <c r="H12" s="63">
        <f t="shared" si="6"/>
        <v>0.1680000000000062</v>
      </c>
      <c r="I12" s="63">
        <f t="shared" si="7"/>
        <v>0.39199999999996138</v>
      </c>
      <c r="J12" s="63">
        <f t="shared" si="8"/>
        <v>0.55999999999996763</v>
      </c>
      <c r="K12" s="63">
        <f t="shared" si="9"/>
        <v>0.83999999999995145</v>
      </c>
      <c r="L12" s="63">
        <f t="shared" si="10"/>
        <v>1.3999999999999191</v>
      </c>
      <c r="M12" s="65">
        <f t="shared" si="11"/>
        <v>1001.8</v>
      </c>
      <c r="N12" s="66">
        <f t="shared" si="12"/>
        <v>1001.9599999999999</v>
      </c>
      <c r="O12" s="66">
        <f t="shared" si="13"/>
        <v>1002.5999999999999</v>
      </c>
      <c r="P12" s="66">
        <f t="shared" si="14"/>
        <v>1001.3199999999999</v>
      </c>
      <c r="Q12" s="67">
        <f t="shared" si="15"/>
        <v>1001.16</v>
      </c>
      <c r="R12" s="5" t="s">
        <v>2</v>
      </c>
      <c r="S12" s="7">
        <f t="shared" ref="S12:Z12" si="20">S8/S4</f>
        <v>0.56714501265006112</v>
      </c>
      <c r="T12" s="7">
        <f t="shared" si="20"/>
        <v>0.12486897312411027</v>
      </c>
      <c r="U12" s="7">
        <f t="shared" si="20"/>
        <v>0.2507667633476704</v>
      </c>
      <c r="V12" s="7">
        <f t="shared" si="20"/>
        <v>0.33428455217227521</v>
      </c>
      <c r="W12" s="7">
        <f t="shared" si="20"/>
        <v>0.41344717724355684</v>
      </c>
      <c r="X12" s="7">
        <f t="shared" si="20"/>
        <v>0.3234666793796806</v>
      </c>
      <c r="Y12" s="7">
        <f t="shared" si="20"/>
        <v>0.49958910623056957</v>
      </c>
      <c r="Z12" s="7">
        <f t="shared" si="20"/>
        <v>0.79312648431535693</v>
      </c>
      <c r="AA12" s="7">
        <f>AA8/AA4</f>
        <v>1.3802012404849313</v>
      </c>
    </row>
    <row r="13" spans="1:27" x14ac:dyDescent="0.3">
      <c r="A13">
        <v>11.6</v>
      </c>
      <c r="B13">
        <v>1001.2</v>
      </c>
      <c r="C13" s="63">
        <f t="shared" ref="C13:C32" si="21">SQRT((A14-A13)^2+(B14-B13)^2)</f>
        <v>0.60827625302982535</v>
      </c>
      <c r="D13" s="63">
        <f t="shared" ref="D13:D32" si="22">ABS((S$5-$B13)*($A13-$A12))</f>
        <v>0.89999999999986358</v>
      </c>
      <c r="E13" s="63">
        <f t="shared" ref="E13:E32" si="23">ABS((T$5-$B13)*($A13-$A12))</f>
        <v>6.0000000000115961E-2</v>
      </c>
      <c r="F13" s="63">
        <f t="shared" ref="F13:F32" si="24">ABS((U$5-$B13)*($A13-$A12))</f>
        <v>0.17999999999983629</v>
      </c>
      <c r="G13" s="63">
        <f t="shared" ref="G13:G32" si="25">ABS((V$5-$B13)*($A13-$A12))</f>
        <v>0.41999999999995907</v>
      </c>
      <c r="H13" s="63">
        <f t="shared" ref="H13:H32" si="26">ABS((W$5-$B13)*($A13-$A12))</f>
        <v>0.65999999999991132</v>
      </c>
      <c r="I13" s="63">
        <f t="shared" ref="I13:I32" si="27">ABS((X$5-$B13)*($A13-$A12))</f>
        <v>1.1399999999998158</v>
      </c>
      <c r="J13" s="63">
        <f t="shared" ref="J13:J32" si="28">ABS((Y$5-$B13)*($A13-$A12))</f>
        <v>1.4999999999998295</v>
      </c>
      <c r="K13" s="63">
        <f t="shared" ref="K13:L32" si="29">ABS((Z$5-$B13)*($A13-$A12))</f>
        <v>2.0999999999997954</v>
      </c>
      <c r="L13" s="63">
        <f t="shared" si="29"/>
        <v>3.2999999999997272</v>
      </c>
      <c r="M13" s="65">
        <f t="shared" si="11"/>
        <v>1001.8</v>
      </c>
      <c r="N13" s="66">
        <f t="shared" si="12"/>
        <v>1001.9599999999999</v>
      </c>
      <c r="O13" s="66">
        <f t="shared" si="13"/>
        <v>1002.5999999999999</v>
      </c>
      <c r="P13" s="66">
        <f t="shared" si="14"/>
        <v>1001.3199999999999</v>
      </c>
      <c r="Q13" s="67">
        <f t="shared" si="15"/>
        <v>1001.16</v>
      </c>
    </row>
    <row r="14" spans="1:27" x14ac:dyDescent="0.3">
      <c r="A14">
        <v>12.2</v>
      </c>
      <c r="B14">
        <v>1001.1</v>
      </c>
      <c r="C14" s="63">
        <f t="shared" si="21"/>
        <v>1.3038404810405322</v>
      </c>
      <c r="D14" s="63">
        <f t="shared" si="22"/>
        <v>0.41999999999995885</v>
      </c>
      <c r="E14" s="63">
        <f t="shared" si="23"/>
        <v>3.5999999999967239E-2</v>
      </c>
      <c r="F14" s="63">
        <f t="shared" si="24"/>
        <v>0.13199999999994808</v>
      </c>
      <c r="G14" s="63">
        <f t="shared" si="25"/>
        <v>0.22799999999999715</v>
      </c>
      <c r="H14" s="63">
        <f t="shared" si="26"/>
        <v>0.32399999999997797</v>
      </c>
      <c r="I14" s="63">
        <f t="shared" si="27"/>
        <v>0.51599999999993962</v>
      </c>
      <c r="J14" s="63">
        <f t="shared" si="28"/>
        <v>0.65999999999994508</v>
      </c>
      <c r="K14" s="63">
        <f t="shared" si="29"/>
        <v>0.8999999999999313</v>
      </c>
      <c r="L14" s="63">
        <f t="shared" si="29"/>
        <v>1.3799999999999037</v>
      </c>
      <c r="M14" s="65">
        <f t="shared" si="11"/>
        <v>1001.8</v>
      </c>
      <c r="N14" s="66">
        <f t="shared" si="12"/>
        <v>1001.9599999999999</v>
      </c>
      <c r="O14" s="66">
        <f t="shared" si="13"/>
        <v>1002.5999999999999</v>
      </c>
      <c r="P14" s="66">
        <f t="shared" si="14"/>
        <v>1001.3199999999999</v>
      </c>
      <c r="Q14" s="67">
        <f t="shared" si="15"/>
        <v>1001.16</v>
      </c>
    </row>
    <row r="15" spans="1:27" x14ac:dyDescent="0.3">
      <c r="A15">
        <v>13.5</v>
      </c>
      <c r="B15">
        <v>1001</v>
      </c>
      <c r="C15" s="63">
        <f t="shared" si="21"/>
        <v>0.80000000000000071</v>
      </c>
      <c r="D15" s="63">
        <f t="shared" si="22"/>
        <v>1.0399999999999414</v>
      </c>
      <c r="E15" s="63">
        <f t="shared" si="23"/>
        <v>0.20799999999995872</v>
      </c>
      <c r="F15" s="63">
        <f t="shared" si="24"/>
        <v>0.41599999999991744</v>
      </c>
      <c r="G15" s="63">
        <f t="shared" si="25"/>
        <v>0.62400000000002398</v>
      </c>
      <c r="H15" s="63">
        <f t="shared" si="26"/>
        <v>0.83199999999998275</v>
      </c>
      <c r="I15" s="63">
        <f t="shared" si="27"/>
        <v>1.2479999999999001</v>
      </c>
      <c r="J15" s="63">
        <f t="shared" si="28"/>
        <v>1.5599999999999121</v>
      </c>
      <c r="K15" s="63">
        <f t="shared" si="29"/>
        <v>2.0799999999998828</v>
      </c>
      <c r="L15" s="63">
        <f t="shared" si="29"/>
        <v>3.1199999999998242</v>
      </c>
      <c r="M15" s="65">
        <f t="shared" si="11"/>
        <v>1001.8</v>
      </c>
      <c r="N15" s="66">
        <f t="shared" si="12"/>
        <v>1001.9599999999999</v>
      </c>
      <c r="O15" s="66">
        <f t="shared" si="13"/>
        <v>1002.5999999999999</v>
      </c>
      <c r="P15" s="66">
        <f t="shared" si="14"/>
        <v>1001.3199999999999</v>
      </c>
      <c r="Q15" s="67">
        <f t="shared" si="15"/>
        <v>1001.16</v>
      </c>
    </row>
    <row r="16" spans="1:27" x14ac:dyDescent="0.3">
      <c r="A16">
        <v>14.3</v>
      </c>
      <c r="B16">
        <v>1001</v>
      </c>
      <c r="C16" s="63">
        <f t="shared" si="21"/>
        <v>0.59999999999999964</v>
      </c>
      <c r="D16" s="63">
        <f t="shared" si="22"/>
        <v>0.63999999999996415</v>
      </c>
      <c r="E16" s="63">
        <f t="shared" si="23"/>
        <v>0.12799999999997463</v>
      </c>
      <c r="F16" s="63">
        <f t="shared" si="24"/>
        <v>0.25599999999994927</v>
      </c>
      <c r="G16" s="63">
        <f t="shared" si="25"/>
        <v>0.38400000000001488</v>
      </c>
      <c r="H16" s="63">
        <f t="shared" si="26"/>
        <v>0.51199999999998957</v>
      </c>
      <c r="I16" s="63">
        <f t="shared" si="27"/>
        <v>0.76799999999993884</v>
      </c>
      <c r="J16" s="63">
        <f t="shared" si="28"/>
        <v>0.95999999999994623</v>
      </c>
      <c r="K16" s="63">
        <f t="shared" si="29"/>
        <v>1.2799999999999283</v>
      </c>
      <c r="L16" s="63">
        <f t="shared" si="29"/>
        <v>1.9199999999998925</v>
      </c>
      <c r="M16" s="65">
        <f t="shared" si="11"/>
        <v>1001.8</v>
      </c>
      <c r="N16" s="66">
        <f t="shared" si="12"/>
        <v>1001.9599999999999</v>
      </c>
      <c r="O16" s="66">
        <f t="shared" si="13"/>
        <v>1002.5999999999999</v>
      </c>
      <c r="P16" s="66">
        <f t="shared" si="14"/>
        <v>1001.3199999999999</v>
      </c>
      <c r="Q16" s="67">
        <f t="shared" si="15"/>
        <v>1001.16</v>
      </c>
    </row>
    <row r="17" spans="1:17" x14ac:dyDescent="0.3">
      <c r="A17">
        <v>14.9</v>
      </c>
      <c r="B17">
        <v>1001</v>
      </c>
      <c r="C17" s="63">
        <f t="shared" si="21"/>
        <v>0.69999999999999929</v>
      </c>
      <c r="D17" s="63">
        <f t="shared" si="22"/>
        <v>0.47999999999997245</v>
      </c>
      <c r="E17" s="63">
        <f t="shared" si="23"/>
        <v>9.5999999999980851E-2</v>
      </c>
      <c r="F17" s="63">
        <f t="shared" si="24"/>
        <v>0.1919999999999617</v>
      </c>
      <c r="G17" s="63">
        <f t="shared" si="25"/>
        <v>0.28800000000001075</v>
      </c>
      <c r="H17" s="63">
        <f t="shared" si="26"/>
        <v>0.38399999999999157</v>
      </c>
      <c r="I17" s="63">
        <f t="shared" si="27"/>
        <v>0.57599999999995333</v>
      </c>
      <c r="J17" s="63">
        <f t="shared" si="28"/>
        <v>0.71999999999995867</v>
      </c>
      <c r="K17" s="63">
        <f t="shared" si="29"/>
        <v>0.9599999999999449</v>
      </c>
      <c r="L17" s="63">
        <f t="shared" si="29"/>
        <v>1.4399999999999173</v>
      </c>
      <c r="M17" s="65">
        <f t="shared" si="11"/>
        <v>1001.8</v>
      </c>
      <c r="N17" s="66">
        <f t="shared" si="12"/>
        <v>1001.9599999999999</v>
      </c>
      <c r="O17" s="66">
        <f t="shared" si="13"/>
        <v>1002.5999999999999</v>
      </c>
      <c r="P17" s="66">
        <f t="shared" si="14"/>
        <v>1001.3199999999999</v>
      </c>
      <c r="Q17" s="67">
        <f t="shared" si="15"/>
        <v>1001.16</v>
      </c>
    </row>
    <row r="18" spans="1:17" x14ac:dyDescent="0.3">
      <c r="A18">
        <v>15.6</v>
      </c>
      <c r="B18">
        <v>1001</v>
      </c>
      <c r="C18" s="63">
        <f t="shared" si="21"/>
        <v>0.70000000000000107</v>
      </c>
      <c r="D18" s="63">
        <f t="shared" si="22"/>
        <v>0.55999999999996763</v>
      </c>
      <c r="E18" s="63">
        <f t="shared" si="23"/>
        <v>0.1119999999999776</v>
      </c>
      <c r="F18" s="63">
        <f t="shared" si="24"/>
        <v>0.22399999999995521</v>
      </c>
      <c r="G18" s="63">
        <f t="shared" si="25"/>
        <v>0.3360000000000124</v>
      </c>
      <c r="H18" s="63">
        <f t="shared" si="26"/>
        <v>0.44799999999999002</v>
      </c>
      <c r="I18" s="63">
        <f t="shared" si="27"/>
        <v>0.6719999999999452</v>
      </c>
      <c r="J18" s="63">
        <f t="shared" si="28"/>
        <v>0.83999999999995145</v>
      </c>
      <c r="K18" s="63">
        <f t="shared" si="29"/>
        <v>1.1199999999999353</v>
      </c>
      <c r="L18" s="63">
        <f t="shared" si="29"/>
        <v>1.6799999999999029</v>
      </c>
      <c r="M18" s="65">
        <f t="shared" si="11"/>
        <v>1001.8</v>
      </c>
      <c r="N18" s="66">
        <f t="shared" si="12"/>
        <v>1001.9599999999999</v>
      </c>
      <c r="O18" s="66">
        <f t="shared" si="13"/>
        <v>1002.5999999999999</v>
      </c>
      <c r="P18" s="66">
        <f t="shared" si="14"/>
        <v>1001.3199999999999</v>
      </c>
      <c r="Q18" s="67">
        <f t="shared" si="15"/>
        <v>1001.16</v>
      </c>
    </row>
    <row r="19" spans="1:17" x14ac:dyDescent="0.3">
      <c r="A19">
        <v>16.3</v>
      </c>
      <c r="B19">
        <v>1001</v>
      </c>
      <c r="C19" s="63">
        <f t="shared" si="21"/>
        <v>1.4035668847618201</v>
      </c>
      <c r="D19" s="63">
        <f t="shared" si="22"/>
        <v>0.55999999999996897</v>
      </c>
      <c r="E19" s="63">
        <f t="shared" si="23"/>
        <v>0.11199999999997788</v>
      </c>
      <c r="F19" s="63">
        <f t="shared" si="24"/>
        <v>0.22399999999995576</v>
      </c>
      <c r="G19" s="63">
        <f t="shared" si="25"/>
        <v>0.33600000000001323</v>
      </c>
      <c r="H19" s="63">
        <f t="shared" si="26"/>
        <v>0.44799999999999113</v>
      </c>
      <c r="I19" s="63">
        <f t="shared" si="27"/>
        <v>0.67199999999994686</v>
      </c>
      <c r="J19" s="63">
        <f t="shared" si="28"/>
        <v>0.83999999999995356</v>
      </c>
      <c r="K19" s="63">
        <f t="shared" si="29"/>
        <v>1.1199999999999379</v>
      </c>
      <c r="L19" s="63">
        <f t="shared" si="29"/>
        <v>1.6799999999999071</v>
      </c>
      <c r="M19" s="65">
        <f t="shared" si="11"/>
        <v>1001.8</v>
      </c>
      <c r="N19" s="66">
        <f t="shared" si="12"/>
        <v>1001.9599999999999</v>
      </c>
      <c r="O19" s="66">
        <f t="shared" si="13"/>
        <v>1002.5999999999999</v>
      </c>
      <c r="P19" s="66">
        <f t="shared" si="14"/>
        <v>1001.3199999999999</v>
      </c>
      <c r="Q19" s="67">
        <f t="shared" si="15"/>
        <v>1001.16</v>
      </c>
    </row>
    <row r="20" spans="1:17" x14ac:dyDescent="0.3">
      <c r="A20">
        <v>17.7</v>
      </c>
      <c r="B20">
        <v>1001.1</v>
      </c>
      <c r="C20" s="63">
        <f t="shared" si="21"/>
        <v>0.70710678118655002</v>
      </c>
      <c r="D20" s="63">
        <f t="shared" si="22"/>
        <v>0.9799999999999035</v>
      </c>
      <c r="E20" s="63">
        <f t="shared" si="23"/>
        <v>8.3999999999923511E-2</v>
      </c>
      <c r="F20" s="63">
        <f t="shared" si="24"/>
        <v>0.3079999999998787</v>
      </c>
      <c r="G20" s="63">
        <f t="shared" si="25"/>
        <v>0.53199999999999315</v>
      </c>
      <c r="H20" s="63">
        <f t="shared" si="26"/>
        <v>0.75599999999994827</v>
      </c>
      <c r="I20" s="63">
        <f t="shared" si="27"/>
        <v>1.2039999999998587</v>
      </c>
      <c r="J20" s="63">
        <f t="shared" si="28"/>
        <v>1.539999999999871</v>
      </c>
      <c r="K20" s="63">
        <f t="shared" si="29"/>
        <v>2.0999999999998389</v>
      </c>
      <c r="L20" s="63">
        <f t="shared" si="29"/>
        <v>3.2199999999997737</v>
      </c>
      <c r="M20" s="65">
        <f t="shared" si="11"/>
        <v>1001.8</v>
      </c>
      <c r="N20" s="66">
        <f t="shared" si="12"/>
        <v>1001.9599999999999</v>
      </c>
      <c r="O20" s="66">
        <f t="shared" si="13"/>
        <v>1002.5999999999999</v>
      </c>
      <c r="P20" s="66">
        <f t="shared" si="14"/>
        <v>1001.3199999999999</v>
      </c>
      <c r="Q20" s="67">
        <f t="shared" si="15"/>
        <v>1001.16</v>
      </c>
    </row>
    <row r="21" spans="1:17" x14ac:dyDescent="0.3">
      <c r="A21">
        <v>18.399999999999999</v>
      </c>
      <c r="B21">
        <v>1001.2</v>
      </c>
      <c r="C21" s="63">
        <f t="shared" si="21"/>
        <v>1.2165525060596356</v>
      </c>
      <c r="D21" s="63">
        <f t="shared" si="22"/>
        <v>0.41999999999993592</v>
      </c>
      <c r="E21" s="63">
        <f t="shared" si="23"/>
        <v>2.8000000000054086E-2</v>
      </c>
      <c r="F21" s="63">
        <f t="shared" si="24"/>
        <v>8.3999999999923511E-2</v>
      </c>
      <c r="G21" s="63">
        <f t="shared" si="25"/>
        <v>0.19599999999998069</v>
      </c>
      <c r="H21" s="63">
        <f t="shared" si="26"/>
        <v>0.30799999999995831</v>
      </c>
      <c r="I21" s="63">
        <f t="shared" si="27"/>
        <v>0.53199999999991354</v>
      </c>
      <c r="J21" s="63">
        <f t="shared" si="28"/>
        <v>0.69999999999991969</v>
      </c>
      <c r="K21" s="63">
        <f t="shared" si="29"/>
        <v>0.9799999999999035</v>
      </c>
      <c r="L21" s="63">
        <f t="shared" si="29"/>
        <v>1.539999999999871</v>
      </c>
      <c r="M21" s="65">
        <f t="shared" si="11"/>
        <v>1001.8</v>
      </c>
      <c r="N21" s="66">
        <f t="shared" si="12"/>
        <v>1001.9599999999999</v>
      </c>
      <c r="O21" s="66">
        <f t="shared" si="13"/>
        <v>1002.5999999999999</v>
      </c>
      <c r="P21" s="66">
        <f t="shared" si="14"/>
        <v>1001.3199999999999</v>
      </c>
      <c r="Q21" s="67">
        <f t="shared" si="15"/>
        <v>1001.16</v>
      </c>
    </row>
    <row r="22" spans="1:17" x14ac:dyDescent="0.3">
      <c r="A22">
        <v>19.600000000000001</v>
      </c>
      <c r="B22">
        <v>1001.4</v>
      </c>
      <c r="C22" s="63">
        <f t="shared" si="21"/>
        <v>0.90553851381374273</v>
      </c>
      <c r="D22" s="63">
        <f t="shared" si="22"/>
        <v>0.47999999999997384</v>
      </c>
      <c r="E22" s="63">
        <f t="shared" si="23"/>
        <v>0.28800000000001158</v>
      </c>
      <c r="F22" s="63">
        <f t="shared" si="24"/>
        <v>9.6000000000049338E-2</v>
      </c>
      <c r="G22" s="63">
        <f t="shared" si="25"/>
        <v>9.6000000000049338E-2</v>
      </c>
      <c r="H22" s="63">
        <f t="shared" si="26"/>
        <v>0.28800000000001158</v>
      </c>
      <c r="I22" s="63">
        <f t="shared" si="27"/>
        <v>0.67199999999993609</v>
      </c>
      <c r="J22" s="63">
        <f t="shared" si="28"/>
        <v>0.95999999999994767</v>
      </c>
      <c r="K22" s="63">
        <f t="shared" si="29"/>
        <v>1.4399999999999216</v>
      </c>
      <c r="L22" s="63">
        <f t="shared" si="29"/>
        <v>2.3999999999998693</v>
      </c>
      <c r="M22" s="65">
        <f t="shared" si="11"/>
        <v>1001.8</v>
      </c>
      <c r="N22" s="66">
        <f t="shared" si="12"/>
        <v>1001.9599999999999</v>
      </c>
      <c r="O22" s="66">
        <f t="shared" si="13"/>
        <v>1002.5999999999999</v>
      </c>
      <c r="P22" s="66">
        <f t="shared" si="14"/>
        <v>1001.3199999999999</v>
      </c>
      <c r="Q22" s="67">
        <f t="shared" si="15"/>
        <v>1001.16</v>
      </c>
    </row>
    <row r="23" spans="1:17" x14ac:dyDescent="0.3">
      <c r="A23">
        <v>20.5</v>
      </c>
      <c r="B23">
        <v>1001.5</v>
      </c>
      <c r="C23" s="63">
        <f t="shared" si="21"/>
        <v>1.1401754250991274</v>
      </c>
      <c r="D23" s="63">
        <f t="shared" si="22"/>
        <v>0.26999999999995866</v>
      </c>
      <c r="E23" s="63">
        <f t="shared" si="23"/>
        <v>0.30600000000002814</v>
      </c>
      <c r="F23" s="63">
        <f t="shared" si="24"/>
        <v>0.16200000000005704</v>
      </c>
      <c r="G23" s="63">
        <f t="shared" si="25"/>
        <v>1.7999999999983602E-2</v>
      </c>
      <c r="H23" s="63">
        <f t="shared" si="26"/>
        <v>0.12599999999998751</v>
      </c>
      <c r="I23" s="63">
        <f t="shared" si="27"/>
        <v>0.41399999999992976</v>
      </c>
      <c r="J23" s="63">
        <f t="shared" si="28"/>
        <v>0.62999999999993761</v>
      </c>
      <c r="K23" s="63">
        <f t="shared" si="29"/>
        <v>0.98999999999991661</v>
      </c>
      <c r="L23" s="63">
        <f t="shared" si="29"/>
        <v>1.7099999999998745</v>
      </c>
      <c r="M23" s="65">
        <f t="shared" si="11"/>
        <v>1001.8</v>
      </c>
      <c r="N23" s="66">
        <f t="shared" si="12"/>
        <v>1001.9599999999999</v>
      </c>
      <c r="O23" s="66">
        <f t="shared" si="13"/>
        <v>1002.5999999999999</v>
      </c>
      <c r="P23" s="66">
        <f t="shared" si="14"/>
        <v>1001.3199999999999</v>
      </c>
      <c r="Q23" s="67">
        <f t="shared" si="15"/>
        <v>1001.16</v>
      </c>
    </row>
    <row r="24" spans="1:17" x14ac:dyDescent="0.3">
      <c r="A24">
        <v>21.6</v>
      </c>
      <c r="B24">
        <v>1001.8</v>
      </c>
      <c r="C24" s="63">
        <f t="shared" si="21"/>
        <v>0.39999999999999858</v>
      </c>
      <c r="D24" s="63">
        <f t="shared" si="22"/>
        <v>0</v>
      </c>
      <c r="E24" s="63">
        <f t="shared" si="23"/>
        <v>0.70399999999998586</v>
      </c>
      <c r="F24" s="63">
        <f t="shared" si="24"/>
        <v>0.52800000000002068</v>
      </c>
      <c r="G24" s="63">
        <f t="shared" si="25"/>
        <v>0.35199999999993042</v>
      </c>
      <c r="H24" s="63">
        <f t="shared" si="26"/>
        <v>0.17599999999996521</v>
      </c>
      <c r="I24" s="63">
        <f t="shared" si="27"/>
        <v>0.17599999999996521</v>
      </c>
      <c r="J24" s="63">
        <f t="shared" si="28"/>
        <v>0.43999999999997558</v>
      </c>
      <c r="K24" s="63">
        <f t="shared" si="29"/>
        <v>0.87999999999995115</v>
      </c>
      <c r="L24" s="63">
        <f t="shared" si="29"/>
        <v>1.7599999999999023</v>
      </c>
      <c r="M24" s="65">
        <f t="shared" si="11"/>
        <v>1001.8</v>
      </c>
      <c r="N24" s="66">
        <f t="shared" si="12"/>
        <v>1001.9599999999999</v>
      </c>
      <c r="O24" s="66">
        <f t="shared" si="13"/>
        <v>1002.5999999999999</v>
      </c>
      <c r="P24" s="66">
        <f t="shared" si="14"/>
        <v>1001.3199999999999</v>
      </c>
      <c r="Q24" s="67">
        <f t="shared" si="15"/>
        <v>1001.16</v>
      </c>
    </row>
    <row r="25" spans="1:17" x14ac:dyDescent="0.3">
      <c r="A25">
        <v>22</v>
      </c>
      <c r="B25">
        <v>1001.8</v>
      </c>
      <c r="C25" s="63">
        <f t="shared" si="21"/>
        <v>1</v>
      </c>
      <c r="D25" s="63">
        <f t="shared" si="22"/>
        <v>0</v>
      </c>
      <c r="E25" s="63">
        <f t="shared" si="23"/>
        <v>0.25599999999999362</v>
      </c>
      <c r="F25" s="63">
        <f t="shared" si="24"/>
        <v>0.19200000000000658</v>
      </c>
      <c r="G25" s="63">
        <f t="shared" si="25"/>
        <v>0.12799999999997408</v>
      </c>
      <c r="H25" s="63">
        <f t="shared" si="26"/>
        <v>6.3999999999987039E-2</v>
      </c>
      <c r="I25" s="63">
        <f t="shared" si="27"/>
        <v>6.3999999999987039E-2</v>
      </c>
      <c r="J25" s="63">
        <f t="shared" si="28"/>
        <v>0.15999999999999034</v>
      </c>
      <c r="K25" s="63">
        <f t="shared" si="29"/>
        <v>0.31999999999998069</v>
      </c>
      <c r="L25" s="63">
        <f t="shared" si="29"/>
        <v>0.63999999999996138</v>
      </c>
      <c r="M25" s="65">
        <f t="shared" si="11"/>
        <v>1001.8</v>
      </c>
      <c r="N25" s="66">
        <f t="shared" si="12"/>
        <v>1001.9599999999999</v>
      </c>
      <c r="O25" s="66">
        <f t="shared" si="13"/>
        <v>1002.5999999999999</v>
      </c>
      <c r="P25" s="66">
        <f t="shared" si="14"/>
        <v>1001.3199999999999</v>
      </c>
      <c r="Q25" s="67">
        <f t="shared" si="15"/>
        <v>1001.16</v>
      </c>
    </row>
    <row r="26" spans="1:17" x14ac:dyDescent="0.3">
      <c r="A26">
        <v>23</v>
      </c>
      <c r="B26">
        <v>1001.8</v>
      </c>
      <c r="C26" s="63">
        <f t="shared" si="21"/>
        <v>1</v>
      </c>
      <c r="D26" s="63">
        <f t="shared" si="22"/>
        <v>0</v>
      </c>
      <c r="E26" s="63">
        <f t="shared" si="23"/>
        <v>0.63999999999998636</v>
      </c>
      <c r="F26" s="63">
        <f t="shared" si="24"/>
        <v>0.48000000000001819</v>
      </c>
      <c r="G26" s="63">
        <f t="shared" si="25"/>
        <v>0.31999999999993634</v>
      </c>
      <c r="H26" s="63">
        <f t="shared" si="26"/>
        <v>0.15999999999996817</v>
      </c>
      <c r="I26" s="63">
        <f t="shared" si="27"/>
        <v>0.15999999999996817</v>
      </c>
      <c r="J26" s="63">
        <f t="shared" si="28"/>
        <v>0.39999999999997726</v>
      </c>
      <c r="K26" s="63">
        <f t="shared" si="29"/>
        <v>0.79999999999995453</v>
      </c>
      <c r="L26" s="63">
        <f t="shared" si="29"/>
        <v>1.5999999999999091</v>
      </c>
      <c r="M26" s="65">
        <f t="shared" si="11"/>
        <v>1001.8</v>
      </c>
      <c r="N26" s="66">
        <f t="shared" si="12"/>
        <v>1001.9599999999999</v>
      </c>
      <c r="O26" s="66">
        <f t="shared" si="13"/>
        <v>1002.5999999999999</v>
      </c>
      <c r="P26" s="66">
        <f t="shared" si="14"/>
        <v>1001.3199999999999</v>
      </c>
      <c r="Q26" s="67">
        <f t="shared" si="15"/>
        <v>1001.16</v>
      </c>
    </row>
    <row r="27" spans="1:17" x14ac:dyDescent="0.3">
      <c r="A27">
        <v>24</v>
      </c>
      <c r="B27">
        <v>1001.8</v>
      </c>
      <c r="C27" s="63">
        <f t="shared" si="21"/>
        <v>1</v>
      </c>
      <c r="D27" s="63">
        <f t="shared" si="22"/>
        <v>0</v>
      </c>
      <c r="E27" s="63">
        <f t="shared" si="23"/>
        <v>0.63999999999998636</v>
      </c>
      <c r="F27" s="63">
        <f t="shared" si="24"/>
        <v>0.48000000000001819</v>
      </c>
      <c r="G27" s="63">
        <f t="shared" si="25"/>
        <v>0.31999999999993634</v>
      </c>
      <c r="H27" s="63">
        <f t="shared" si="26"/>
        <v>0.15999999999996817</v>
      </c>
      <c r="I27" s="63">
        <f t="shared" si="27"/>
        <v>0.15999999999996817</v>
      </c>
      <c r="J27" s="63">
        <f t="shared" si="28"/>
        <v>0.39999999999997726</v>
      </c>
      <c r="K27" s="63">
        <f t="shared" si="29"/>
        <v>0.79999999999995453</v>
      </c>
      <c r="L27" s="63">
        <f t="shared" si="29"/>
        <v>1.5999999999999091</v>
      </c>
      <c r="M27" s="65">
        <f t="shared" si="11"/>
        <v>1001.8</v>
      </c>
      <c r="N27" s="66">
        <f t="shared" si="12"/>
        <v>1001.9599999999999</v>
      </c>
      <c r="O27" s="66">
        <f t="shared" si="13"/>
        <v>1002.5999999999999</v>
      </c>
      <c r="P27" s="66">
        <f t="shared" si="14"/>
        <v>1001.3199999999999</v>
      </c>
      <c r="Q27" s="67">
        <f t="shared" si="15"/>
        <v>1001.16</v>
      </c>
    </row>
    <row r="28" spans="1:17" x14ac:dyDescent="0.3">
      <c r="A28">
        <v>25</v>
      </c>
      <c r="B28">
        <v>1001.8</v>
      </c>
      <c r="C28" s="63">
        <f t="shared" si="21"/>
        <v>1</v>
      </c>
      <c r="D28" s="63">
        <f t="shared" si="22"/>
        <v>0</v>
      </c>
      <c r="E28" s="63">
        <f t="shared" si="23"/>
        <v>0.63999999999998636</v>
      </c>
      <c r="F28" s="63">
        <f t="shared" si="24"/>
        <v>0.48000000000001819</v>
      </c>
      <c r="G28" s="63">
        <f t="shared" si="25"/>
        <v>0.31999999999993634</v>
      </c>
      <c r="H28" s="63">
        <f t="shared" si="26"/>
        <v>0.15999999999996817</v>
      </c>
      <c r="I28" s="63">
        <f t="shared" si="27"/>
        <v>0.15999999999996817</v>
      </c>
      <c r="J28" s="63">
        <f t="shared" si="28"/>
        <v>0.39999999999997726</v>
      </c>
      <c r="K28" s="63">
        <f t="shared" si="29"/>
        <v>0.79999999999995453</v>
      </c>
      <c r="L28" s="63">
        <f t="shared" si="29"/>
        <v>1.5999999999999091</v>
      </c>
      <c r="M28" s="65">
        <f t="shared" si="11"/>
        <v>1001.8</v>
      </c>
      <c r="N28" s="66">
        <f t="shared" si="12"/>
        <v>1001.9599999999999</v>
      </c>
      <c r="O28" s="66">
        <f t="shared" si="13"/>
        <v>1002.5999999999999</v>
      </c>
      <c r="P28" s="66">
        <f t="shared" si="14"/>
        <v>1001.3199999999999</v>
      </c>
      <c r="Q28" s="67">
        <f t="shared" si="15"/>
        <v>1001.16</v>
      </c>
    </row>
    <row r="29" spans="1:17" x14ac:dyDescent="0.3">
      <c r="A29">
        <v>26</v>
      </c>
      <c r="B29">
        <v>1001.8</v>
      </c>
      <c r="C29" s="63">
        <f t="shared" si="21"/>
        <v>1.2041594578792307</v>
      </c>
      <c r="D29" s="63">
        <f t="shared" si="22"/>
        <v>0</v>
      </c>
      <c r="E29" s="63">
        <f t="shared" si="23"/>
        <v>0.63999999999998636</v>
      </c>
      <c r="F29" s="63">
        <f t="shared" si="24"/>
        <v>0.48000000000001819</v>
      </c>
      <c r="G29" s="63">
        <f t="shared" si="25"/>
        <v>0.31999999999993634</v>
      </c>
      <c r="H29" s="63">
        <f t="shared" si="26"/>
        <v>0.15999999999996817</v>
      </c>
      <c r="I29" s="63">
        <f t="shared" si="27"/>
        <v>0.15999999999996817</v>
      </c>
      <c r="J29" s="63">
        <f t="shared" si="28"/>
        <v>0.39999999999997726</v>
      </c>
      <c r="K29" s="63">
        <f t="shared" si="29"/>
        <v>0.79999999999995453</v>
      </c>
      <c r="L29" s="63">
        <f t="shared" si="29"/>
        <v>1.5999999999999091</v>
      </c>
      <c r="M29" s="65">
        <f t="shared" si="11"/>
        <v>1001.8</v>
      </c>
      <c r="N29" s="66">
        <f t="shared" si="12"/>
        <v>1001.9599999999999</v>
      </c>
      <c r="O29" s="66">
        <f t="shared" si="13"/>
        <v>1002.5999999999999</v>
      </c>
      <c r="P29" s="66">
        <f t="shared" si="14"/>
        <v>1001.3199999999999</v>
      </c>
      <c r="Q29" s="67">
        <f t="shared" si="15"/>
        <v>1001.16</v>
      </c>
    </row>
    <row r="30" spans="1:17" x14ac:dyDescent="0.3">
      <c r="A30">
        <v>27.2</v>
      </c>
      <c r="B30">
        <v>1001.9</v>
      </c>
      <c r="C30" s="63">
        <f t="shared" si="21"/>
        <v>10.099999999999978</v>
      </c>
      <c r="D30" s="63">
        <f t="shared" si="22"/>
        <v>0.12000000000002721</v>
      </c>
      <c r="E30" s="63">
        <f t="shared" si="23"/>
        <v>0.88800000000001034</v>
      </c>
      <c r="F30" s="63">
        <f t="shared" si="24"/>
        <v>0.69600000000004869</v>
      </c>
      <c r="G30" s="63">
        <f t="shared" si="25"/>
        <v>0.5039999999999506</v>
      </c>
      <c r="H30" s="63">
        <f t="shared" si="26"/>
        <v>0.3119999999999889</v>
      </c>
      <c r="I30" s="63">
        <f t="shared" si="27"/>
        <v>7.1999999999934478E-2</v>
      </c>
      <c r="J30" s="63">
        <f t="shared" si="28"/>
        <v>0.3599999999999452</v>
      </c>
      <c r="K30" s="63">
        <f t="shared" si="29"/>
        <v>0.8399999999999177</v>
      </c>
      <c r="L30" s="63">
        <f t="shared" si="29"/>
        <v>1.7999999999998626</v>
      </c>
      <c r="M30" s="65">
        <f t="shared" si="11"/>
        <v>1001.8</v>
      </c>
      <c r="N30" s="66">
        <f t="shared" si="12"/>
        <v>1001.9599999999999</v>
      </c>
      <c r="O30" s="66">
        <f t="shared" si="13"/>
        <v>1002.5999999999999</v>
      </c>
      <c r="P30" s="66">
        <f t="shared" si="14"/>
        <v>1001.3199999999999</v>
      </c>
      <c r="Q30" s="67">
        <f t="shared" si="15"/>
        <v>1001.16</v>
      </c>
    </row>
    <row r="31" spans="1:17" x14ac:dyDescent="0.3">
      <c r="A31">
        <v>29.2</v>
      </c>
      <c r="B31">
        <v>1011.8</v>
      </c>
      <c r="C31" s="63">
        <f t="shared" si="21"/>
        <v>1.8000000000000007</v>
      </c>
      <c r="D31" s="63">
        <f t="shared" si="22"/>
        <v>20</v>
      </c>
      <c r="E31" s="63">
        <f t="shared" si="23"/>
        <v>21.279999999999973</v>
      </c>
      <c r="F31" s="63">
        <f t="shared" si="24"/>
        <v>20.960000000000036</v>
      </c>
      <c r="G31" s="63">
        <f t="shared" si="25"/>
        <v>20.639999999999873</v>
      </c>
      <c r="H31" s="63">
        <f t="shared" si="26"/>
        <v>20.319999999999936</v>
      </c>
      <c r="I31" s="63">
        <f t="shared" si="27"/>
        <v>19.680000000000064</v>
      </c>
      <c r="J31" s="63">
        <f t="shared" si="28"/>
        <v>19.200000000000045</v>
      </c>
      <c r="K31" s="63">
        <f t="shared" si="29"/>
        <v>18.400000000000091</v>
      </c>
      <c r="L31" s="63">
        <f t="shared" si="29"/>
        <v>16.800000000000182</v>
      </c>
      <c r="M31" s="65">
        <f t="shared" si="11"/>
        <v>1001.8</v>
      </c>
      <c r="N31" s="66">
        <f t="shared" si="12"/>
        <v>1001.9599999999999</v>
      </c>
      <c r="O31" s="66">
        <f t="shared" si="13"/>
        <v>1002.5999999999999</v>
      </c>
      <c r="P31" s="66">
        <f t="shared" si="14"/>
        <v>1001.3199999999999</v>
      </c>
      <c r="Q31" s="67">
        <f t="shared" si="15"/>
        <v>1001.16</v>
      </c>
    </row>
    <row r="32" spans="1:17" x14ac:dyDescent="0.3">
      <c r="A32">
        <v>31</v>
      </c>
      <c r="B32">
        <v>1011.8</v>
      </c>
      <c r="C32" s="63">
        <f t="shared" si="21"/>
        <v>1012.2747848287045</v>
      </c>
      <c r="D32" s="63">
        <f t="shared" si="22"/>
        <v>18.000000000000007</v>
      </c>
      <c r="E32" s="63">
        <f t="shared" si="23"/>
        <v>19.151999999999983</v>
      </c>
      <c r="F32" s="63">
        <f t="shared" si="24"/>
        <v>18.86400000000004</v>
      </c>
      <c r="G32" s="63">
        <f t="shared" si="25"/>
        <v>18.575999999999894</v>
      </c>
      <c r="H32" s="63">
        <f t="shared" si="26"/>
        <v>18.287999999999951</v>
      </c>
      <c r="I32" s="63">
        <f t="shared" si="27"/>
        <v>17.712000000000064</v>
      </c>
      <c r="J32" s="63">
        <f t="shared" si="28"/>
        <v>17.280000000000047</v>
      </c>
      <c r="K32" s="63">
        <f t="shared" si="29"/>
        <v>16.560000000000088</v>
      </c>
      <c r="L32" s="63">
        <f t="shared" si="29"/>
        <v>15.12000000000017</v>
      </c>
      <c r="M32" s="65">
        <f t="shared" si="11"/>
        <v>1001.8</v>
      </c>
      <c r="N32" s="66">
        <f t="shared" si="12"/>
        <v>1001.9599999999999</v>
      </c>
      <c r="O32" s="66">
        <f t="shared" si="13"/>
        <v>1002.5999999999999</v>
      </c>
      <c r="P32" s="66">
        <f t="shared" si="14"/>
        <v>1001.3199999999999</v>
      </c>
      <c r="Q32" s="67">
        <f t="shared" si="15"/>
        <v>1001.16</v>
      </c>
    </row>
  </sheetData>
  <autoFilter ref="A1:B1"/>
  <mergeCells count="1">
    <mergeCell ref="M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A31"/>
  <sheetViews>
    <sheetView topLeftCell="C1" zoomScale="80" zoomScaleNormal="80" workbookViewId="0">
      <selection activeCell="C1" sqref="C1:Z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62" t="s">
        <v>73</v>
      </c>
      <c r="M1" s="78" t="s">
        <v>72</v>
      </c>
      <c r="N1" s="79"/>
      <c r="O1" s="79"/>
      <c r="P1" s="79"/>
      <c r="Q1" s="79"/>
    </row>
    <row r="2" spans="1:27" x14ac:dyDescent="0.3">
      <c r="A2">
        <v>3.4</v>
      </c>
      <c r="B2">
        <v>1012.4</v>
      </c>
      <c r="C2" s="63">
        <f>SQRT((A3-A2)^2+(B3-B2)^2)</f>
        <v>7.0710678118654755</v>
      </c>
      <c r="M2" s="69" t="s">
        <v>65</v>
      </c>
      <c r="N2" s="70" t="s">
        <v>68</v>
      </c>
      <c r="O2" s="70" t="s">
        <v>69</v>
      </c>
      <c r="P2" s="70" t="s">
        <v>70</v>
      </c>
      <c r="Q2" s="70" t="s">
        <v>71</v>
      </c>
      <c r="S2" s="72">
        <v>1</v>
      </c>
      <c r="T2" s="71">
        <v>2</v>
      </c>
      <c r="U2" s="59">
        <v>3</v>
      </c>
      <c r="V2" s="59">
        <v>4</v>
      </c>
      <c r="W2" s="71">
        <v>5</v>
      </c>
      <c r="X2" s="72">
        <v>6</v>
      </c>
      <c r="Y2" s="72">
        <v>7</v>
      </c>
      <c r="Z2" s="71">
        <v>8</v>
      </c>
      <c r="AA2" s="72">
        <v>9</v>
      </c>
    </row>
    <row r="3" spans="1:27" x14ac:dyDescent="0.3">
      <c r="A3">
        <v>4.4000000000000004</v>
      </c>
      <c r="B3">
        <v>1005.4</v>
      </c>
      <c r="C3" s="63">
        <f>SQRT((A4-A3)^2+(B4-B3)^2)</f>
        <v>3.1622776601683795</v>
      </c>
      <c r="D3" s="63">
        <f t="shared" ref="D3:L3" si="0">ABS((S$5-$B3)*($A3-$A2))</f>
        <v>3.0000000000000013</v>
      </c>
      <c r="E3" s="63">
        <f t="shared" si="0"/>
        <v>3.6399999999999881</v>
      </c>
      <c r="F3" s="63">
        <f t="shared" si="0"/>
        <v>3.4800000000000195</v>
      </c>
      <c r="G3" s="63">
        <f t="shared" si="0"/>
        <v>3.3199999999999377</v>
      </c>
      <c r="H3" s="63">
        <f t="shared" si="0"/>
        <v>3.1599999999999695</v>
      </c>
      <c r="I3" s="63">
        <f t="shared" si="0"/>
        <v>2.8400000000000332</v>
      </c>
      <c r="J3" s="63">
        <f t="shared" si="0"/>
        <v>2.6000000000000241</v>
      </c>
      <c r="K3" s="63">
        <f t="shared" si="0"/>
        <v>2.2000000000000464</v>
      </c>
      <c r="L3" s="63">
        <f t="shared" si="0"/>
        <v>3.7199999999999154</v>
      </c>
      <c r="M3" s="65">
        <f>$S$5</f>
        <v>1002.4</v>
      </c>
      <c r="N3" s="66">
        <f>$X$5</f>
        <v>1002.56</v>
      </c>
      <c r="O3" s="66">
        <f>$Z$5</f>
        <v>1003.1999999999999</v>
      </c>
      <c r="P3" s="66">
        <f>$U$5</f>
        <v>1001.92</v>
      </c>
      <c r="Q3" s="67">
        <f>$T$5</f>
        <v>1001.76</v>
      </c>
      <c r="R3" s="1"/>
      <c r="S3" s="15" t="s">
        <v>36</v>
      </c>
      <c r="T3" s="16">
        <v>0.2</v>
      </c>
      <c r="U3" s="16">
        <v>0.4</v>
      </c>
      <c r="V3" s="16">
        <v>0.6</v>
      </c>
      <c r="W3" s="16">
        <v>0.8</v>
      </c>
      <c r="X3" s="56">
        <v>1.2</v>
      </c>
      <c r="Y3" s="56">
        <v>1.5</v>
      </c>
      <c r="Z3" s="56">
        <v>2</v>
      </c>
      <c r="AA3" s="56">
        <v>0.1</v>
      </c>
    </row>
    <row r="4" spans="1:27" x14ac:dyDescent="0.3">
      <c r="A4">
        <v>5.4</v>
      </c>
      <c r="B4">
        <v>1002.4</v>
      </c>
      <c r="C4" s="63">
        <f t="shared" ref="C4:C12" si="1">SQRT((A5-A4)^2+(B5-B4)^2)</f>
        <v>1</v>
      </c>
      <c r="D4" s="63">
        <f t="shared" ref="D4:D12" si="2">ABS((S$5-$B4)*($A4-$A3))</f>
        <v>0</v>
      </c>
      <c r="E4" s="63">
        <f t="shared" ref="E4:E12" si="3">ABS((T$5-$B4)*($A4-$A3))</f>
        <v>0.63999999999998636</v>
      </c>
      <c r="F4" s="63">
        <f t="shared" ref="F4:F12" si="4">ABS((U$5-$B4)*($A4-$A3))</f>
        <v>0.48000000000001819</v>
      </c>
      <c r="G4" s="63">
        <f t="shared" ref="G4:G12" si="5">ABS((V$5-$B4)*($A4-$A3))</f>
        <v>0.31999999999993634</v>
      </c>
      <c r="H4" s="63">
        <f t="shared" ref="H4:H12" si="6">ABS((W$5-$B4)*($A4-$A3))</f>
        <v>0.15999999999996817</v>
      </c>
      <c r="I4" s="63">
        <f t="shared" ref="I4:I12" si="7">ABS((X$5-$B4)*($A4-$A3))</f>
        <v>0.15999999999996817</v>
      </c>
      <c r="J4" s="63">
        <f t="shared" ref="J4:J12" si="8">ABS((Y$5-$B4)*($A4-$A3))</f>
        <v>0.39999999999997726</v>
      </c>
      <c r="K4" s="63">
        <f t="shared" ref="K4:K12" si="9">ABS((Z$5-$B4)*($A4-$A3))</f>
        <v>0.79999999999995453</v>
      </c>
      <c r="L4" s="63">
        <f t="shared" ref="L4:L12" si="10">ABS((AA$5-$B4)*($A4-$A3))</f>
        <v>0.7199999999999136</v>
      </c>
      <c r="M4" s="65">
        <f t="shared" ref="M4:M31" si="11">$S$5</f>
        <v>1002.4</v>
      </c>
      <c r="N4" s="66">
        <f t="shared" ref="N4:N31" si="12">$X$5</f>
        <v>1002.56</v>
      </c>
      <c r="O4" s="66">
        <f t="shared" ref="O4:O31" si="13">$Z$5</f>
        <v>1003.1999999999999</v>
      </c>
      <c r="P4" s="66">
        <f t="shared" ref="P4:P31" si="14">$U$5</f>
        <v>1001.92</v>
      </c>
      <c r="Q4" s="67">
        <f t="shared" ref="Q4:Q31" si="15">$T$5</f>
        <v>1001.76</v>
      </c>
      <c r="R4" s="5" t="s">
        <v>15</v>
      </c>
      <c r="S4" s="7">
        <f t="array" ref="S4">SUM(IF($B$2:$B$36&lt;S$5,$C2:$C36))</f>
        <v>15.795289221655313</v>
      </c>
      <c r="T4" s="7">
        <f t="array" ref="T4">SUM(IF($B$2:$B$36&lt;T$5,$C2:$C36))</f>
        <v>7.4186773244895612</v>
      </c>
      <c r="U4" s="7">
        <f t="array" ref="U4">SUM(IF($B$2:$B$36&lt;U$5,$C2:$C36))</f>
        <v>10.742893162792864</v>
      </c>
      <c r="V4" s="7">
        <f t="array" ref="V4">SUM(IF($B$2:$B$36&lt;V$5,$C2:$C36))</f>
        <v>12.355344712452579</v>
      </c>
      <c r="W4" s="7">
        <f t="array" ref="W4">SUM(IF($B$2:$B$36&lt;W$5,$C2:$C36))</f>
        <v>15.795289221655313</v>
      </c>
      <c r="X4" s="7">
        <f t="array" ref="X4">SUM(IF($B$2:$B$36&lt;X$5,$C2:$C36))</f>
        <v>28.518929860371614</v>
      </c>
      <c r="Y4" s="7">
        <f t="array" ref="Y4">SUM(IF($B$2:$B$36&lt;Y$5,$C2:$C36))</f>
        <v>28.518929860371614</v>
      </c>
      <c r="Z4" s="7">
        <f t="array" ref="Z4">SUM(IF($B$2:$B$36&lt;Z$5,$C2:$C36))</f>
        <v>28.518929860371614</v>
      </c>
      <c r="AA4" s="7">
        <f t="array" ref="AA4">SUM(IF($B$2:$B$36&lt;AA$5,$C2:$C36))</f>
        <v>4.1062257748298574</v>
      </c>
    </row>
    <row r="5" spans="1:27" x14ac:dyDescent="0.3">
      <c r="A5">
        <v>6.4</v>
      </c>
      <c r="B5">
        <v>1002.4</v>
      </c>
      <c r="C5" s="63">
        <f t="shared" si="1"/>
        <v>1</v>
      </c>
      <c r="D5" s="63">
        <f t="shared" si="2"/>
        <v>0</v>
      </c>
      <c r="E5" s="63">
        <f t="shared" si="3"/>
        <v>0.63999999999998636</v>
      </c>
      <c r="F5" s="63">
        <f t="shared" si="4"/>
        <v>0.48000000000001819</v>
      </c>
      <c r="G5" s="63">
        <f t="shared" si="5"/>
        <v>0.31999999999993634</v>
      </c>
      <c r="H5" s="63">
        <f t="shared" si="6"/>
        <v>0.15999999999996817</v>
      </c>
      <c r="I5" s="63">
        <f t="shared" si="7"/>
        <v>0.15999999999996817</v>
      </c>
      <c r="J5" s="63">
        <f t="shared" si="8"/>
        <v>0.39999999999997726</v>
      </c>
      <c r="K5" s="63">
        <f t="shared" si="9"/>
        <v>0.79999999999995453</v>
      </c>
      <c r="L5" s="63">
        <f t="shared" si="10"/>
        <v>0.7199999999999136</v>
      </c>
      <c r="M5" s="65">
        <f t="shared" si="11"/>
        <v>1002.4</v>
      </c>
      <c r="N5" s="66">
        <f t="shared" si="12"/>
        <v>1002.56</v>
      </c>
      <c r="O5" s="66">
        <f t="shared" si="13"/>
        <v>1003.1999999999999</v>
      </c>
      <c r="P5" s="66">
        <f t="shared" si="14"/>
        <v>1001.92</v>
      </c>
      <c r="Q5" s="67">
        <f t="shared" si="15"/>
        <v>1001.76</v>
      </c>
      <c r="R5" s="6" t="s">
        <v>66</v>
      </c>
      <c r="S5" s="57">
        <v>1002.4</v>
      </c>
      <c r="T5" s="57">
        <f>T6+T7</f>
        <v>1001.76</v>
      </c>
      <c r="U5" s="57">
        <f t="shared" ref="U5:Y5" si="16">U6+U7</f>
        <v>1001.92</v>
      </c>
      <c r="V5" s="57">
        <f t="shared" si="16"/>
        <v>1002.08</v>
      </c>
      <c r="W5" s="57">
        <f t="shared" si="16"/>
        <v>1002.24</v>
      </c>
      <c r="X5" s="57">
        <f t="shared" si="16"/>
        <v>1002.56</v>
      </c>
      <c r="Y5" s="57">
        <f t="shared" si="16"/>
        <v>1002.8</v>
      </c>
      <c r="Z5" s="57">
        <f>Z6+Z7</f>
        <v>1003.1999999999999</v>
      </c>
      <c r="AA5" s="57">
        <f>AA6+AA7</f>
        <v>1001.6800000000001</v>
      </c>
    </row>
    <row r="6" spans="1:27" x14ac:dyDescent="0.3">
      <c r="A6">
        <v>7.4</v>
      </c>
      <c r="B6">
        <v>1002.4</v>
      </c>
      <c r="C6" s="63">
        <f t="shared" si="1"/>
        <v>1.4000000000000004</v>
      </c>
      <c r="D6" s="63">
        <f t="shared" si="2"/>
        <v>0</v>
      </c>
      <c r="E6" s="63">
        <f t="shared" si="3"/>
        <v>0.63999999999998636</v>
      </c>
      <c r="F6" s="63">
        <f t="shared" si="4"/>
        <v>0.48000000000001819</v>
      </c>
      <c r="G6" s="63">
        <f t="shared" si="5"/>
        <v>0.31999999999993634</v>
      </c>
      <c r="H6" s="63">
        <f t="shared" si="6"/>
        <v>0.15999999999996817</v>
      </c>
      <c r="I6" s="63">
        <f t="shared" si="7"/>
        <v>0.15999999999996817</v>
      </c>
      <c r="J6" s="63">
        <f t="shared" si="8"/>
        <v>0.39999999999997726</v>
      </c>
      <c r="K6" s="63">
        <f t="shared" si="9"/>
        <v>0.79999999999995453</v>
      </c>
      <c r="L6" s="63">
        <f t="shared" si="10"/>
        <v>0.7199999999999136</v>
      </c>
      <c r="M6" s="65">
        <f t="shared" si="11"/>
        <v>1002.4</v>
      </c>
      <c r="N6" s="66">
        <f t="shared" si="12"/>
        <v>1002.56</v>
      </c>
      <c r="O6" s="66">
        <f t="shared" si="13"/>
        <v>1003.1999999999999</v>
      </c>
      <c r="P6" s="66">
        <f t="shared" si="14"/>
        <v>1001.92</v>
      </c>
      <c r="Q6" s="67">
        <f t="shared" si="15"/>
        <v>1001.76</v>
      </c>
      <c r="R6" s="6" t="s">
        <v>4</v>
      </c>
      <c r="S6" s="34">
        <f>MIN($B$2:$B$32)</f>
        <v>1001.6</v>
      </c>
      <c r="T6" s="34">
        <f t="shared" ref="T6:AA6" si="17">MIN($B$2:$B$32)</f>
        <v>1001.6</v>
      </c>
      <c r="U6" s="34">
        <f t="shared" si="17"/>
        <v>1001.6</v>
      </c>
      <c r="V6" s="34">
        <f t="shared" si="17"/>
        <v>1001.6</v>
      </c>
      <c r="W6" s="34">
        <f t="shared" si="17"/>
        <v>1001.6</v>
      </c>
      <c r="X6" s="34">
        <f t="shared" si="17"/>
        <v>1001.6</v>
      </c>
      <c r="Y6" s="34">
        <f t="shared" si="17"/>
        <v>1001.6</v>
      </c>
      <c r="Z6" s="34">
        <f t="shared" si="17"/>
        <v>1001.6</v>
      </c>
      <c r="AA6" s="34">
        <f t="shared" si="17"/>
        <v>1001.6</v>
      </c>
    </row>
    <row r="7" spans="1:27" x14ac:dyDescent="0.3">
      <c r="A7">
        <v>8.8000000000000007</v>
      </c>
      <c r="B7">
        <v>1002.4</v>
      </c>
      <c r="C7" s="63">
        <f t="shared" si="1"/>
        <v>0.8246211251235146</v>
      </c>
      <c r="D7" s="63">
        <f t="shared" si="2"/>
        <v>0</v>
      </c>
      <c r="E7" s="63">
        <f t="shared" si="3"/>
        <v>0.89599999999998114</v>
      </c>
      <c r="F7" s="63">
        <f t="shared" si="4"/>
        <v>0.67200000000002569</v>
      </c>
      <c r="G7" s="63">
        <f t="shared" si="5"/>
        <v>0.44799999999991097</v>
      </c>
      <c r="H7" s="63">
        <f t="shared" si="6"/>
        <v>0.22399999999995548</v>
      </c>
      <c r="I7" s="63">
        <f t="shared" si="7"/>
        <v>0.22399999999995548</v>
      </c>
      <c r="J7" s="63">
        <f t="shared" si="8"/>
        <v>0.5599999999999683</v>
      </c>
      <c r="K7" s="63">
        <f t="shared" si="9"/>
        <v>1.1199999999999366</v>
      </c>
      <c r="L7" s="63">
        <f t="shared" si="10"/>
        <v>1.0079999999998792</v>
      </c>
      <c r="M7" s="65">
        <f t="shared" si="11"/>
        <v>1002.4</v>
      </c>
      <c r="N7" s="66">
        <f t="shared" si="12"/>
        <v>1002.56</v>
      </c>
      <c r="O7" s="66">
        <f t="shared" si="13"/>
        <v>1003.1999999999999</v>
      </c>
      <c r="P7" s="66">
        <f t="shared" si="14"/>
        <v>1001.92</v>
      </c>
      <c r="Q7" s="67">
        <f t="shared" si="15"/>
        <v>1001.76</v>
      </c>
      <c r="R7" s="5" t="s">
        <v>5</v>
      </c>
      <c r="S7" s="68">
        <f>S5-S6</f>
        <v>0.79999999999995453</v>
      </c>
      <c r="T7" s="68">
        <f>$S$7*T3</f>
        <v>0.15999999999999093</v>
      </c>
      <c r="U7" s="68">
        <f t="shared" ref="U7:Z7" si="18">$S$7*U3</f>
        <v>0.31999999999998185</v>
      </c>
      <c r="V7" s="68">
        <f t="shared" si="18"/>
        <v>0.47999999999997267</v>
      </c>
      <c r="W7" s="68">
        <f t="shared" si="18"/>
        <v>0.63999999999996371</v>
      </c>
      <c r="X7" s="68">
        <f t="shared" si="18"/>
        <v>0.95999999999994534</v>
      </c>
      <c r="Y7" s="68">
        <f t="shared" si="18"/>
        <v>1.1999999999999318</v>
      </c>
      <c r="Z7" s="68">
        <f t="shared" si="18"/>
        <v>1.5999999999999091</v>
      </c>
      <c r="AA7" s="68">
        <f>$S$7*AA3</f>
        <v>7.9999999999995464E-2</v>
      </c>
    </row>
    <row r="8" spans="1:27" x14ac:dyDescent="0.3">
      <c r="A8">
        <v>9.6</v>
      </c>
      <c r="B8">
        <v>1002.2</v>
      </c>
      <c r="C8" s="63">
        <f t="shared" si="1"/>
        <v>0.80622577482985847</v>
      </c>
      <c r="D8" s="63">
        <f t="shared" si="2"/>
        <v>0.15999999999994521</v>
      </c>
      <c r="E8" s="63">
        <f t="shared" si="3"/>
        <v>0.35200000000004317</v>
      </c>
      <c r="F8" s="63">
        <f t="shared" si="4"/>
        <v>0.22400000000006881</v>
      </c>
      <c r="G8" s="63">
        <f t="shared" si="5"/>
        <v>9.6000000000003513E-2</v>
      </c>
      <c r="H8" s="63">
        <f t="shared" si="6"/>
        <v>3.199999999997085E-2</v>
      </c>
      <c r="I8" s="63">
        <f t="shared" si="7"/>
        <v>0.2879999999999196</v>
      </c>
      <c r="J8" s="63">
        <f t="shared" si="8"/>
        <v>0.4799999999999266</v>
      </c>
      <c r="K8" s="63">
        <f t="shared" si="9"/>
        <v>0.79999999999990801</v>
      </c>
      <c r="L8" s="63">
        <f t="shared" si="10"/>
        <v>0.41599999999998488</v>
      </c>
      <c r="M8" s="65">
        <f t="shared" si="11"/>
        <v>1002.4</v>
      </c>
      <c r="N8" s="66">
        <f t="shared" si="12"/>
        <v>1002.56</v>
      </c>
      <c r="O8" s="66">
        <f t="shared" si="13"/>
        <v>1003.1999999999999</v>
      </c>
      <c r="P8" s="66">
        <f t="shared" si="14"/>
        <v>1001.92</v>
      </c>
      <c r="Q8" s="67">
        <f t="shared" si="15"/>
        <v>1001.76</v>
      </c>
      <c r="R8" s="5" t="s">
        <v>6</v>
      </c>
      <c r="S8" s="7">
        <f t="array" ref="S8">SUM(IF($B$2:$B$35&lt;S$5,D$2:D$35))</f>
        <v>8.8799999999994039</v>
      </c>
      <c r="T8" s="7">
        <f t="array" ref="T8">SUM(IF($B$2:$B$35&lt;T$5,E$2:E$35))</f>
        <v>0.85399999999968945</v>
      </c>
      <c r="U8" s="7">
        <f t="array" ref="U8">SUM(IF($B$2:$B$35&lt;U$5,F$2:F$35))</f>
        <v>2.2639999999994305</v>
      </c>
      <c r="V8" s="7">
        <f t="array" ref="V8">SUM(IF($B$2:$B$35&lt;V$5,G$2:G$35))</f>
        <v>4.1120000000003758</v>
      </c>
      <c r="W8" s="7">
        <f t="array" ref="W8">SUM(IF($B$2:$B$35&lt;W$5,H$2:H$35))</f>
        <v>6.3839999999999018</v>
      </c>
      <c r="X8" s="7">
        <f t="array" ref="X8">SUM(IF($B$2:$B$35&lt;X$5,I$2:I$35))</f>
        <v>12.767999999998628</v>
      </c>
      <c r="Y8" s="7">
        <f t="array" ref="Y8">SUM(IF($B$2:$B$35&lt;Y$5,J$2:J$35))</f>
        <v>18.59999999999885</v>
      </c>
      <c r="Z8" s="7">
        <f t="array" ref="Z8">SUM(IF($B$2:$B$36&lt;Z$5,K$2:K$36))</f>
        <v>28.319999999998299</v>
      </c>
      <c r="AA8" s="7">
        <f t="array" ref="AA8">SUM(IF($B$2:$B$36&lt;AA$5,L$2:L$36))</f>
        <v>0.32800000000016771</v>
      </c>
    </row>
    <row r="9" spans="1:27" x14ac:dyDescent="0.3">
      <c r="A9">
        <v>10.4</v>
      </c>
      <c r="B9">
        <v>1002.1</v>
      </c>
      <c r="C9" s="63">
        <f t="shared" si="1"/>
        <v>0.90553851381374451</v>
      </c>
      <c r="D9" s="63">
        <f t="shared" si="2"/>
        <v>0.23999999999996383</v>
      </c>
      <c r="E9" s="63">
        <f t="shared" si="3"/>
        <v>0.27200000000002572</v>
      </c>
      <c r="F9" s="63">
        <f t="shared" si="4"/>
        <v>0.14400000000005106</v>
      </c>
      <c r="G9" s="63">
        <f t="shared" si="5"/>
        <v>1.5999999999985463E-2</v>
      </c>
      <c r="H9" s="63">
        <f t="shared" si="6"/>
        <v>0.11199999999998919</v>
      </c>
      <c r="I9" s="63">
        <f t="shared" si="7"/>
        <v>0.36799999999993849</v>
      </c>
      <c r="J9" s="63">
        <f t="shared" si="8"/>
        <v>0.55999999999994587</v>
      </c>
      <c r="K9" s="63">
        <f t="shared" si="9"/>
        <v>0.87999999999992806</v>
      </c>
      <c r="L9" s="63">
        <f t="shared" si="10"/>
        <v>0.33599999999996755</v>
      </c>
      <c r="M9" s="65">
        <f t="shared" si="11"/>
        <v>1002.4</v>
      </c>
      <c r="N9" s="66">
        <f t="shared" si="12"/>
        <v>1002.56</v>
      </c>
      <c r="O9" s="66">
        <f t="shared" si="13"/>
        <v>1003.1999999999999</v>
      </c>
      <c r="P9" s="66">
        <f t="shared" si="14"/>
        <v>1001.92</v>
      </c>
      <c r="Q9" s="67">
        <f t="shared" si="15"/>
        <v>1001.76</v>
      </c>
      <c r="R9" s="5" t="s">
        <v>8</v>
      </c>
      <c r="S9" s="60">
        <f>(1/S$10)*S8*S11^0.5*S12^(2/3)</f>
        <v>27.325734724854456</v>
      </c>
      <c r="T9" s="60">
        <f>(1/T$10)*T8*T11^0.5*T12^(2/3)</f>
        <v>0.91295090451085104</v>
      </c>
      <c r="U9" s="60">
        <f t="shared" ref="U9:W9" si="19">(1/U$10)*U8*U11^0.5*U12^(2/3)</f>
        <v>3.6220003923811919</v>
      </c>
      <c r="V9" s="60">
        <f>(1/V$10)*V8*V11^0.5*V12^(2/3)</f>
        <v>8.9211441909523739</v>
      </c>
      <c r="W9" s="60">
        <f t="shared" si="19"/>
        <v>15.765401502643861</v>
      </c>
      <c r="X9" s="60">
        <f>(1/X$10)*X8*X11^0.5*X12^(2/3)</f>
        <v>33.756022415424219</v>
      </c>
      <c r="Y9" s="60">
        <f>(1/Y$10)*Y8*Y11^0.5*Y12^(2/3)</f>
        <v>63.192865683393265</v>
      </c>
      <c r="Z9" s="60">
        <f>(1/Z$10)*Z8*Z11^0.5*Z12^(2/3)</f>
        <v>127.34108862745498</v>
      </c>
      <c r="AA9" s="60">
        <f>(1/AA$10)*AA8*AA11^0.5*AA12^(2/3)</f>
        <v>0.27482937466017449</v>
      </c>
    </row>
    <row r="10" spans="1:27" x14ac:dyDescent="0.3">
      <c r="A10">
        <v>11.3</v>
      </c>
      <c r="B10">
        <v>1002</v>
      </c>
      <c r="C10" s="63">
        <f t="shared" si="1"/>
        <v>0.8062257748298568</v>
      </c>
      <c r="D10" s="63">
        <f t="shared" si="2"/>
        <v>0.35999999999997967</v>
      </c>
      <c r="E10" s="63">
        <f t="shared" si="3"/>
        <v>0.21600000000000827</v>
      </c>
      <c r="F10" s="63">
        <f t="shared" si="4"/>
        <v>7.2000000000036868E-2</v>
      </c>
      <c r="G10" s="63">
        <f t="shared" si="5"/>
        <v>7.2000000000036868E-2</v>
      </c>
      <c r="H10" s="63">
        <f t="shared" si="6"/>
        <v>0.21600000000000827</v>
      </c>
      <c r="I10" s="63">
        <f t="shared" si="7"/>
        <v>0.50399999999995104</v>
      </c>
      <c r="J10" s="63">
        <f t="shared" si="8"/>
        <v>0.71999999999995934</v>
      </c>
      <c r="K10" s="63">
        <f t="shared" si="9"/>
        <v>1.079999999999939</v>
      </c>
      <c r="L10" s="63">
        <f t="shared" si="10"/>
        <v>0.2879999999999428</v>
      </c>
      <c r="M10" s="65">
        <f t="shared" si="11"/>
        <v>1002.4</v>
      </c>
      <c r="N10" s="66">
        <f t="shared" si="12"/>
        <v>1002.56</v>
      </c>
      <c r="O10" s="66">
        <f t="shared" si="13"/>
        <v>1003.1999999999999</v>
      </c>
      <c r="P10" s="66">
        <f t="shared" si="14"/>
        <v>1001.92</v>
      </c>
      <c r="Q10" s="67">
        <f t="shared" si="15"/>
        <v>1001.76</v>
      </c>
      <c r="R10" s="5" t="s">
        <v>9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  <c r="Z10" s="8">
        <v>3.5000000000000003E-2</v>
      </c>
      <c r="AA10" s="8">
        <v>3.5000000000000003E-2</v>
      </c>
    </row>
    <row r="11" spans="1:27" x14ac:dyDescent="0.3">
      <c r="A11">
        <v>12.1</v>
      </c>
      <c r="B11">
        <v>1001.9</v>
      </c>
      <c r="C11" s="63">
        <f t="shared" si="1"/>
        <v>0.80622577482985847</v>
      </c>
      <c r="D11" s="63">
        <f t="shared" si="2"/>
        <v>0.39999999999999947</v>
      </c>
      <c r="E11" s="63">
        <f t="shared" si="3"/>
        <v>0.11199999999998894</v>
      </c>
      <c r="F11" s="63">
        <f t="shared" si="4"/>
        <v>1.5999999999985425E-2</v>
      </c>
      <c r="G11" s="63">
        <f t="shared" si="5"/>
        <v>0.14400000000005073</v>
      </c>
      <c r="H11" s="63">
        <f t="shared" si="6"/>
        <v>0.27200000000002511</v>
      </c>
      <c r="I11" s="63">
        <f t="shared" si="7"/>
        <v>0.52799999999997382</v>
      </c>
      <c r="J11" s="63">
        <f t="shared" si="8"/>
        <v>0.71999999999998088</v>
      </c>
      <c r="K11" s="63">
        <f t="shared" si="9"/>
        <v>1.0399999999999623</v>
      </c>
      <c r="L11" s="63">
        <f t="shared" si="10"/>
        <v>0.17599999999993066</v>
      </c>
      <c r="M11" s="65">
        <f t="shared" si="11"/>
        <v>1002.4</v>
      </c>
      <c r="N11" s="66">
        <f t="shared" si="12"/>
        <v>1002.56</v>
      </c>
      <c r="O11" s="66">
        <f t="shared" si="13"/>
        <v>1003.1999999999999</v>
      </c>
      <c r="P11" s="66">
        <f t="shared" si="14"/>
        <v>1001.92</v>
      </c>
      <c r="Q11" s="67">
        <f t="shared" si="15"/>
        <v>1001.76</v>
      </c>
      <c r="R11" s="5" t="s">
        <v>10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  <c r="Z11" s="8">
        <v>2.5000000000000001E-2</v>
      </c>
      <c r="AA11" s="8">
        <v>2.5000000000000001E-2</v>
      </c>
    </row>
    <row r="12" spans="1:27" x14ac:dyDescent="0.3">
      <c r="A12">
        <v>12.9</v>
      </c>
      <c r="B12">
        <v>1001.8</v>
      </c>
      <c r="C12" s="63">
        <f t="shared" si="1"/>
        <v>0.8062257748298427</v>
      </c>
      <c r="D12" s="63">
        <f t="shared" si="2"/>
        <v>0.48000000000001863</v>
      </c>
      <c r="E12" s="63">
        <f t="shared" si="3"/>
        <v>3.1999999999970927E-2</v>
      </c>
      <c r="F12" s="63">
        <f t="shared" si="4"/>
        <v>9.6000000000003721E-2</v>
      </c>
      <c r="G12" s="63">
        <f t="shared" si="5"/>
        <v>0.22400000000006931</v>
      </c>
      <c r="H12" s="63">
        <f t="shared" si="6"/>
        <v>0.35200000000004394</v>
      </c>
      <c r="I12" s="63">
        <f t="shared" si="7"/>
        <v>0.60799999999999321</v>
      </c>
      <c r="J12" s="63">
        <f t="shared" si="8"/>
        <v>0.80000000000000071</v>
      </c>
      <c r="K12" s="63">
        <f t="shared" si="9"/>
        <v>1.1199999999999828</v>
      </c>
      <c r="L12" s="63">
        <f t="shared" si="10"/>
        <v>9.599999999991278E-2</v>
      </c>
      <c r="M12" s="65">
        <f t="shared" si="11"/>
        <v>1002.4</v>
      </c>
      <c r="N12" s="66">
        <f t="shared" si="12"/>
        <v>1002.56</v>
      </c>
      <c r="O12" s="66">
        <f t="shared" si="13"/>
        <v>1003.1999999999999</v>
      </c>
      <c r="P12" s="66">
        <f t="shared" si="14"/>
        <v>1001.92</v>
      </c>
      <c r="Q12" s="67">
        <f t="shared" si="15"/>
        <v>1001.76</v>
      </c>
      <c r="R12" s="5" t="s">
        <v>2</v>
      </c>
      <c r="S12" s="7">
        <f t="shared" ref="S12:Z12" si="20">S8/S4</f>
        <v>0.5621929345760216</v>
      </c>
      <c r="T12" s="7">
        <f t="shared" si="20"/>
        <v>0.1151148597851233</v>
      </c>
      <c r="U12" s="7">
        <f t="shared" si="20"/>
        <v>0.21074397424341984</v>
      </c>
      <c r="V12" s="7">
        <f t="shared" si="20"/>
        <v>0.33281143470291163</v>
      </c>
      <c r="W12" s="7">
        <f t="shared" si="20"/>
        <v>0.40417113674926886</v>
      </c>
      <c r="X12" s="7">
        <f t="shared" si="20"/>
        <v>0.44770263339159722</v>
      </c>
      <c r="Y12" s="7">
        <f t="shared" si="20"/>
        <v>0.6521983851099693</v>
      </c>
      <c r="Z12" s="7">
        <f t="shared" si="20"/>
        <v>0.99302463797389051</v>
      </c>
      <c r="AA12" s="7">
        <f>AA8/AA4</f>
        <v>7.9878705650022003E-2</v>
      </c>
    </row>
    <row r="13" spans="1:27" x14ac:dyDescent="0.3">
      <c r="A13">
        <v>13.7</v>
      </c>
      <c r="B13">
        <v>1001.7</v>
      </c>
      <c r="C13" s="63">
        <f t="shared" ref="C13:C31" si="21">SQRT((A14-A13)^2+(B14-B13)^2)</f>
        <v>0.90000000000000036</v>
      </c>
      <c r="D13" s="63">
        <f t="shared" ref="D13:L28" si="22">ABS((S$5-$B13)*($A13-$A12))</f>
        <v>0.55999999999994465</v>
      </c>
      <c r="E13" s="63">
        <f t="shared" si="22"/>
        <v>4.7999999999956279E-2</v>
      </c>
      <c r="F13" s="63">
        <f t="shared" si="22"/>
        <v>0.17599999999993066</v>
      </c>
      <c r="G13" s="63">
        <f t="shared" si="22"/>
        <v>0.30399999999999594</v>
      </c>
      <c r="H13" s="63">
        <f t="shared" si="22"/>
        <v>0.4319999999999703</v>
      </c>
      <c r="I13" s="63">
        <f t="shared" si="22"/>
        <v>0.68799999999991901</v>
      </c>
      <c r="J13" s="63">
        <f t="shared" si="22"/>
        <v>0.87999999999992606</v>
      </c>
      <c r="K13" s="63">
        <f t="shared" si="22"/>
        <v>1.1999999999999074</v>
      </c>
      <c r="L13" s="63">
        <f t="shared" si="22"/>
        <v>1.5999999999985425E-2</v>
      </c>
      <c r="M13" s="65">
        <f t="shared" si="11"/>
        <v>1002.4</v>
      </c>
      <c r="N13" s="66">
        <f t="shared" si="12"/>
        <v>1002.56</v>
      </c>
      <c r="O13" s="66">
        <f t="shared" si="13"/>
        <v>1003.1999999999999</v>
      </c>
      <c r="P13" s="66">
        <f t="shared" si="14"/>
        <v>1001.92</v>
      </c>
      <c r="Q13" s="67">
        <f t="shared" si="15"/>
        <v>1001.76</v>
      </c>
    </row>
    <row r="14" spans="1:27" x14ac:dyDescent="0.3">
      <c r="A14">
        <v>14.6</v>
      </c>
      <c r="B14">
        <v>1001.7</v>
      </c>
      <c r="C14" s="63">
        <f t="shared" si="21"/>
        <v>0.80622577482985847</v>
      </c>
      <c r="D14" s="63">
        <f t="shared" si="22"/>
        <v>0.62999999999993883</v>
      </c>
      <c r="E14" s="63">
        <f t="shared" ref="E14:E31" si="23">ABS((T$5-$B14)*($A14-$A13))</f>
        <v>5.3999999999950907E-2</v>
      </c>
      <c r="F14" s="63">
        <f t="shared" ref="F14:F31" si="24">ABS((U$5-$B14)*($A14-$A13))</f>
        <v>0.19799999999992232</v>
      </c>
      <c r="G14" s="63">
        <f t="shared" ref="G14:G31" si="25">ABS((V$5-$B14)*($A14-$A13))</f>
        <v>0.34199999999999603</v>
      </c>
      <c r="H14" s="63">
        <f t="shared" ref="H14:H31" si="26">ABS((W$5-$B14)*($A14-$A13))</f>
        <v>0.48599999999996746</v>
      </c>
      <c r="I14" s="63">
        <f t="shared" ref="I14:I31" si="27">ABS((X$5-$B14)*($A14-$A13))</f>
        <v>0.77399999999991032</v>
      </c>
      <c r="J14" s="63">
        <f t="shared" ref="J14:J31" si="28">ABS((Y$5-$B14)*($A14-$A13))</f>
        <v>0.9899999999999185</v>
      </c>
      <c r="K14" s="63">
        <f t="shared" ref="K14:K31" si="29">ABS((Z$5-$B14)*($A14-$A13))</f>
        <v>1.3499999999998982</v>
      </c>
      <c r="L14" s="63">
        <f t="shared" ref="L14:L31" si="30">ABS((AA$5-$B14)*($A14-$A13))</f>
        <v>1.7999999999983637E-2</v>
      </c>
      <c r="M14" s="65">
        <f t="shared" si="11"/>
        <v>1002.4</v>
      </c>
      <c r="N14" s="66">
        <f t="shared" si="12"/>
        <v>1002.56</v>
      </c>
      <c r="O14" s="66">
        <f t="shared" si="13"/>
        <v>1003.1999999999999</v>
      </c>
      <c r="P14" s="66">
        <f t="shared" si="14"/>
        <v>1001.92</v>
      </c>
      <c r="Q14" s="67">
        <f t="shared" si="15"/>
        <v>1001.76</v>
      </c>
    </row>
    <row r="15" spans="1:27" x14ac:dyDescent="0.3">
      <c r="A15">
        <v>15.4</v>
      </c>
      <c r="B15">
        <v>1001.6</v>
      </c>
      <c r="C15" s="63">
        <f t="shared" si="21"/>
        <v>0.79999999999999893</v>
      </c>
      <c r="D15" s="63">
        <f t="shared" si="22"/>
        <v>0.63999999999996415</v>
      </c>
      <c r="E15" s="63">
        <f t="shared" si="23"/>
        <v>0.12799999999997463</v>
      </c>
      <c r="F15" s="63">
        <f t="shared" si="24"/>
        <v>0.25599999999994927</v>
      </c>
      <c r="G15" s="63">
        <f t="shared" si="25"/>
        <v>0.38400000000001488</v>
      </c>
      <c r="H15" s="63">
        <f t="shared" si="26"/>
        <v>0.51199999999998957</v>
      </c>
      <c r="I15" s="63">
        <f t="shared" si="27"/>
        <v>0.76799999999993884</v>
      </c>
      <c r="J15" s="63">
        <f t="shared" si="28"/>
        <v>0.95999999999994623</v>
      </c>
      <c r="K15" s="63">
        <f t="shared" si="29"/>
        <v>1.2799999999999283</v>
      </c>
      <c r="L15" s="63">
        <f t="shared" si="30"/>
        <v>6.4000000000032795E-2</v>
      </c>
      <c r="M15" s="65">
        <f t="shared" si="11"/>
        <v>1002.4</v>
      </c>
      <c r="N15" s="66">
        <f t="shared" si="12"/>
        <v>1002.56</v>
      </c>
      <c r="O15" s="66">
        <f t="shared" si="13"/>
        <v>1003.1999999999999</v>
      </c>
      <c r="P15" s="66">
        <f t="shared" si="14"/>
        <v>1001.92</v>
      </c>
      <c r="Q15" s="67">
        <f t="shared" si="15"/>
        <v>1001.76</v>
      </c>
    </row>
    <row r="16" spans="1:27" x14ac:dyDescent="0.3">
      <c r="A16">
        <v>16.2</v>
      </c>
      <c r="B16">
        <v>1001.6</v>
      </c>
      <c r="C16" s="63">
        <f t="shared" si="21"/>
        <v>1.6000000000000014</v>
      </c>
      <c r="D16" s="63">
        <f t="shared" si="22"/>
        <v>0.63999999999996282</v>
      </c>
      <c r="E16" s="63">
        <f t="shared" si="23"/>
        <v>0.12799999999997436</v>
      </c>
      <c r="F16" s="63">
        <f t="shared" si="24"/>
        <v>0.25599999999994871</v>
      </c>
      <c r="G16" s="63">
        <f t="shared" si="25"/>
        <v>0.38400000000001405</v>
      </c>
      <c r="H16" s="63">
        <f t="shared" si="26"/>
        <v>0.51199999999998835</v>
      </c>
      <c r="I16" s="63">
        <f t="shared" si="27"/>
        <v>0.76799999999993718</v>
      </c>
      <c r="J16" s="63">
        <f t="shared" si="28"/>
        <v>0.95999999999994412</v>
      </c>
      <c r="K16" s="63">
        <f t="shared" si="29"/>
        <v>1.2799999999999256</v>
      </c>
      <c r="L16" s="63">
        <f t="shared" si="30"/>
        <v>6.4000000000032656E-2</v>
      </c>
      <c r="M16" s="65">
        <f t="shared" si="11"/>
        <v>1002.4</v>
      </c>
      <c r="N16" s="66">
        <f t="shared" si="12"/>
        <v>1002.56</v>
      </c>
      <c r="O16" s="66">
        <f t="shared" si="13"/>
        <v>1003.1999999999999</v>
      </c>
      <c r="P16" s="66">
        <f t="shared" si="14"/>
        <v>1001.92</v>
      </c>
      <c r="Q16" s="67">
        <f t="shared" si="15"/>
        <v>1001.76</v>
      </c>
    </row>
    <row r="17" spans="1:17" x14ac:dyDescent="0.3">
      <c r="A17">
        <v>17.8</v>
      </c>
      <c r="B17">
        <v>1001.6</v>
      </c>
      <c r="C17" s="63">
        <f t="shared" si="21"/>
        <v>0.89999999999999858</v>
      </c>
      <c r="D17" s="63">
        <f t="shared" si="22"/>
        <v>1.2799999999999283</v>
      </c>
      <c r="E17" s="63">
        <f t="shared" si="23"/>
        <v>0.25599999999994927</v>
      </c>
      <c r="F17" s="63">
        <f t="shared" si="24"/>
        <v>0.51199999999989854</v>
      </c>
      <c r="G17" s="63">
        <f t="shared" si="25"/>
        <v>0.76800000000002977</v>
      </c>
      <c r="H17" s="63">
        <f t="shared" si="26"/>
        <v>1.0239999999999791</v>
      </c>
      <c r="I17" s="63">
        <f t="shared" si="27"/>
        <v>1.5359999999998777</v>
      </c>
      <c r="J17" s="63">
        <f t="shared" si="28"/>
        <v>1.9199999999998925</v>
      </c>
      <c r="K17" s="63">
        <f t="shared" si="29"/>
        <v>2.5599999999998566</v>
      </c>
      <c r="L17" s="63">
        <f t="shared" si="30"/>
        <v>0.12800000000006559</v>
      </c>
      <c r="M17" s="65">
        <f t="shared" si="11"/>
        <v>1002.4</v>
      </c>
      <c r="N17" s="66">
        <f t="shared" si="12"/>
        <v>1002.56</v>
      </c>
      <c r="O17" s="66">
        <f t="shared" si="13"/>
        <v>1003.1999999999999</v>
      </c>
      <c r="P17" s="66">
        <f t="shared" si="14"/>
        <v>1001.92</v>
      </c>
      <c r="Q17" s="67">
        <f t="shared" si="15"/>
        <v>1001.76</v>
      </c>
    </row>
    <row r="18" spans="1:17" x14ac:dyDescent="0.3">
      <c r="A18">
        <v>18.7</v>
      </c>
      <c r="B18">
        <v>1001.6</v>
      </c>
      <c r="C18" s="63">
        <f t="shared" si="21"/>
        <v>0.80622577482985847</v>
      </c>
      <c r="D18" s="63">
        <f t="shared" si="22"/>
        <v>0.7199999999999579</v>
      </c>
      <c r="E18" s="63">
        <f t="shared" si="23"/>
        <v>0.14399999999997112</v>
      </c>
      <c r="F18" s="63">
        <f t="shared" si="24"/>
        <v>0.28799999999994225</v>
      </c>
      <c r="G18" s="63">
        <f t="shared" si="25"/>
        <v>0.4320000000000157</v>
      </c>
      <c r="H18" s="63">
        <f t="shared" si="26"/>
        <v>0.57599999999998686</v>
      </c>
      <c r="I18" s="63">
        <f t="shared" si="27"/>
        <v>0.86399999999992905</v>
      </c>
      <c r="J18" s="63">
        <f t="shared" si="28"/>
        <v>1.079999999999937</v>
      </c>
      <c r="K18" s="63">
        <f t="shared" si="29"/>
        <v>1.4399999999999158</v>
      </c>
      <c r="L18" s="63">
        <f t="shared" si="30"/>
        <v>7.2000000000036715E-2</v>
      </c>
      <c r="M18" s="65">
        <f t="shared" si="11"/>
        <v>1002.4</v>
      </c>
      <c r="N18" s="66">
        <f t="shared" si="12"/>
        <v>1002.56</v>
      </c>
      <c r="O18" s="66">
        <f t="shared" si="13"/>
        <v>1003.1999999999999</v>
      </c>
      <c r="P18" s="66">
        <f t="shared" si="14"/>
        <v>1001.92</v>
      </c>
      <c r="Q18" s="67">
        <f t="shared" si="15"/>
        <v>1001.76</v>
      </c>
    </row>
    <row r="19" spans="1:17" x14ac:dyDescent="0.3">
      <c r="A19">
        <v>19.5</v>
      </c>
      <c r="B19">
        <v>1001.7</v>
      </c>
      <c r="C19" s="63">
        <f t="shared" si="21"/>
        <v>0.80000000000000071</v>
      </c>
      <c r="D19" s="63">
        <f t="shared" si="22"/>
        <v>0.55999999999994587</v>
      </c>
      <c r="E19" s="63">
        <f t="shared" si="23"/>
        <v>4.799999999995639E-2</v>
      </c>
      <c r="F19" s="63">
        <f t="shared" si="24"/>
        <v>0.17599999999993104</v>
      </c>
      <c r="G19" s="63">
        <f t="shared" si="25"/>
        <v>0.30399999999999661</v>
      </c>
      <c r="H19" s="63">
        <f t="shared" si="26"/>
        <v>0.4319999999999713</v>
      </c>
      <c r="I19" s="63">
        <f t="shared" si="27"/>
        <v>0.68799999999992056</v>
      </c>
      <c r="J19" s="63">
        <f t="shared" si="28"/>
        <v>0.87999999999992806</v>
      </c>
      <c r="K19" s="63">
        <f t="shared" si="29"/>
        <v>1.19999999999991</v>
      </c>
      <c r="L19" s="63">
        <f t="shared" si="30"/>
        <v>1.5999999999985463E-2</v>
      </c>
      <c r="M19" s="65">
        <f t="shared" si="11"/>
        <v>1002.4</v>
      </c>
      <c r="N19" s="66">
        <f t="shared" si="12"/>
        <v>1002.56</v>
      </c>
      <c r="O19" s="66">
        <f t="shared" si="13"/>
        <v>1003.1999999999999</v>
      </c>
      <c r="P19" s="66">
        <f t="shared" si="14"/>
        <v>1001.92</v>
      </c>
      <c r="Q19" s="67">
        <f t="shared" si="15"/>
        <v>1001.76</v>
      </c>
    </row>
    <row r="20" spans="1:17" x14ac:dyDescent="0.3">
      <c r="A20">
        <v>20.3</v>
      </c>
      <c r="B20">
        <v>1001.7</v>
      </c>
      <c r="C20" s="63">
        <f t="shared" si="21"/>
        <v>0.80622577482984437</v>
      </c>
      <c r="D20" s="63">
        <f t="shared" si="22"/>
        <v>0.55999999999994587</v>
      </c>
      <c r="E20" s="63">
        <f t="shared" si="23"/>
        <v>4.799999999995639E-2</v>
      </c>
      <c r="F20" s="63">
        <f t="shared" si="24"/>
        <v>0.17599999999993104</v>
      </c>
      <c r="G20" s="63">
        <f t="shared" si="25"/>
        <v>0.30399999999999661</v>
      </c>
      <c r="H20" s="63">
        <f t="shared" si="26"/>
        <v>0.4319999999999713</v>
      </c>
      <c r="I20" s="63">
        <f t="shared" si="27"/>
        <v>0.68799999999992056</v>
      </c>
      <c r="J20" s="63">
        <f t="shared" si="28"/>
        <v>0.87999999999992806</v>
      </c>
      <c r="K20" s="63">
        <f t="shared" si="29"/>
        <v>1.19999999999991</v>
      </c>
      <c r="L20" s="63">
        <f t="shared" si="30"/>
        <v>1.5999999999985463E-2</v>
      </c>
      <c r="M20" s="65">
        <f t="shared" si="11"/>
        <v>1002.4</v>
      </c>
      <c r="N20" s="66">
        <f t="shared" si="12"/>
        <v>1002.56</v>
      </c>
      <c r="O20" s="66">
        <f t="shared" si="13"/>
        <v>1003.1999999999999</v>
      </c>
      <c r="P20" s="66">
        <f t="shared" si="14"/>
        <v>1001.92</v>
      </c>
      <c r="Q20" s="67">
        <f t="shared" si="15"/>
        <v>1001.76</v>
      </c>
    </row>
    <row r="21" spans="1:17" x14ac:dyDescent="0.3">
      <c r="A21">
        <v>21.1</v>
      </c>
      <c r="B21">
        <v>1001.8</v>
      </c>
      <c r="C21" s="63">
        <f t="shared" si="21"/>
        <v>0.90553851381374273</v>
      </c>
      <c r="D21" s="63">
        <f t="shared" si="22"/>
        <v>0.48000000000001863</v>
      </c>
      <c r="E21" s="63">
        <f t="shared" si="23"/>
        <v>3.1999999999970927E-2</v>
      </c>
      <c r="F21" s="63">
        <f t="shared" si="24"/>
        <v>9.6000000000003721E-2</v>
      </c>
      <c r="G21" s="63">
        <f t="shared" si="25"/>
        <v>0.22400000000006931</v>
      </c>
      <c r="H21" s="63">
        <f t="shared" si="26"/>
        <v>0.35200000000004394</v>
      </c>
      <c r="I21" s="63">
        <f t="shared" si="27"/>
        <v>0.60799999999999321</v>
      </c>
      <c r="J21" s="63">
        <f t="shared" si="28"/>
        <v>0.80000000000000071</v>
      </c>
      <c r="K21" s="63">
        <f t="shared" si="29"/>
        <v>1.1199999999999828</v>
      </c>
      <c r="L21" s="63">
        <f t="shared" si="30"/>
        <v>9.599999999991278E-2</v>
      </c>
      <c r="M21" s="65">
        <f t="shared" si="11"/>
        <v>1002.4</v>
      </c>
      <c r="N21" s="66">
        <f t="shared" si="12"/>
        <v>1002.56</v>
      </c>
      <c r="O21" s="66">
        <f t="shared" si="13"/>
        <v>1003.1999999999999</v>
      </c>
      <c r="P21" s="66">
        <f t="shared" si="14"/>
        <v>1001.92</v>
      </c>
      <c r="Q21" s="67">
        <f t="shared" si="15"/>
        <v>1001.76</v>
      </c>
    </row>
    <row r="22" spans="1:17" x14ac:dyDescent="0.3">
      <c r="A22">
        <v>22</v>
      </c>
      <c r="B22">
        <v>1001.9</v>
      </c>
      <c r="C22" s="63">
        <f t="shared" si="21"/>
        <v>0.80622577482985847</v>
      </c>
      <c r="D22" s="63">
        <f t="shared" si="22"/>
        <v>0.44999999999999929</v>
      </c>
      <c r="E22" s="63">
        <f t="shared" si="23"/>
        <v>0.12599999999998751</v>
      </c>
      <c r="F22" s="63">
        <f t="shared" si="24"/>
        <v>1.7999999999983602E-2</v>
      </c>
      <c r="G22" s="63">
        <f t="shared" si="25"/>
        <v>0.16200000000005704</v>
      </c>
      <c r="H22" s="63">
        <f t="shared" si="26"/>
        <v>0.30600000000002814</v>
      </c>
      <c r="I22" s="63">
        <f t="shared" si="27"/>
        <v>0.59399999999997044</v>
      </c>
      <c r="J22" s="63">
        <f t="shared" si="28"/>
        <v>0.80999999999997829</v>
      </c>
      <c r="K22" s="63">
        <f t="shared" si="29"/>
        <v>1.1699999999999573</v>
      </c>
      <c r="L22" s="63">
        <f t="shared" si="30"/>
        <v>0.19799999999992193</v>
      </c>
      <c r="M22" s="65">
        <f t="shared" si="11"/>
        <v>1002.4</v>
      </c>
      <c r="N22" s="66">
        <f t="shared" si="12"/>
        <v>1002.56</v>
      </c>
      <c r="O22" s="66">
        <f t="shared" si="13"/>
        <v>1003.1999999999999</v>
      </c>
      <c r="P22" s="66">
        <f t="shared" si="14"/>
        <v>1001.92</v>
      </c>
      <c r="Q22" s="67">
        <f t="shared" si="15"/>
        <v>1001.76</v>
      </c>
    </row>
    <row r="23" spans="1:17" x14ac:dyDescent="0.3">
      <c r="A23">
        <v>22.8</v>
      </c>
      <c r="B23">
        <v>1002</v>
      </c>
      <c r="C23" s="63">
        <f t="shared" si="21"/>
        <v>0.80622577482985847</v>
      </c>
      <c r="D23" s="63">
        <f t="shared" si="22"/>
        <v>0.31999999999998208</v>
      </c>
      <c r="E23" s="63">
        <f t="shared" si="23"/>
        <v>0.19200000000000744</v>
      </c>
      <c r="F23" s="63">
        <f t="shared" si="24"/>
        <v>6.4000000000032795E-2</v>
      </c>
      <c r="G23" s="63">
        <f t="shared" si="25"/>
        <v>6.4000000000032795E-2</v>
      </c>
      <c r="H23" s="63">
        <f t="shared" si="26"/>
        <v>0.19200000000000744</v>
      </c>
      <c r="I23" s="63">
        <f t="shared" si="27"/>
        <v>0.44799999999995677</v>
      </c>
      <c r="J23" s="63">
        <f t="shared" si="28"/>
        <v>0.63999999999996415</v>
      </c>
      <c r="K23" s="63">
        <f t="shared" si="29"/>
        <v>0.95999999999994623</v>
      </c>
      <c r="L23" s="63">
        <f t="shared" si="30"/>
        <v>0.25599999999994927</v>
      </c>
      <c r="M23" s="65">
        <f t="shared" si="11"/>
        <v>1002.4</v>
      </c>
      <c r="N23" s="66">
        <f t="shared" si="12"/>
        <v>1002.56</v>
      </c>
      <c r="O23" s="66">
        <f t="shared" si="13"/>
        <v>1003.1999999999999</v>
      </c>
      <c r="P23" s="66">
        <f t="shared" si="14"/>
        <v>1001.92</v>
      </c>
      <c r="Q23" s="67">
        <f t="shared" si="15"/>
        <v>1001.76</v>
      </c>
    </row>
    <row r="24" spans="1:17" x14ac:dyDescent="0.3">
      <c r="A24">
        <v>23.6</v>
      </c>
      <c r="B24">
        <v>1002.1</v>
      </c>
      <c r="C24" s="63">
        <f t="shared" si="21"/>
        <v>0.80622577482985502</v>
      </c>
      <c r="D24" s="63">
        <f t="shared" si="22"/>
        <v>0.23999999999996383</v>
      </c>
      <c r="E24" s="63">
        <f t="shared" si="23"/>
        <v>0.27200000000002572</v>
      </c>
      <c r="F24" s="63">
        <f t="shared" si="24"/>
        <v>0.14400000000005106</v>
      </c>
      <c r="G24" s="63">
        <f t="shared" si="25"/>
        <v>1.5999999999985463E-2</v>
      </c>
      <c r="H24" s="63">
        <f t="shared" si="26"/>
        <v>0.11199999999998919</v>
      </c>
      <c r="I24" s="63">
        <f t="shared" si="27"/>
        <v>0.36799999999993849</v>
      </c>
      <c r="J24" s="63">
        <f t="shared" si="28"/>
        <v>0.55999999999994587</v>
      </c>
      <c r="K24" s="63">
        <f t="shared" si="29"/>
        <v>0.87999999999992806</v>
      </c>
      <c r="L24" s="63">
        <f t="shared" si="30"/>
        <v>0.33599999999996755</v>
      </c>
      <c r="M24" s="65">
        <f t="shared" si="11"/>
        <v>1002.4</v>
      </c>
      <c r="N24" s="66">
        <f t="shared" si="12"/>
        <v>1002.56</v>
      </c>
      <c r="O24" s="66">
        <f t="shared" si="13"/>
        <v>1003.1999999999999</v>
      </c>
      <c r="P24" s="66">
        <f t="shared" si="14"/>
        <v>1001.92</v>
      </c>
      <c r="Q24" s="67">
        <f t="shared" si="15"/>
        <v>1001.76</v>
      </c>
    </row>
    <row r="25" spans="1:17" x14ac:dyDescent="0.3">
      <c r="A25">
        <v>24.4</v>
      </c>
      <c r="B25">
        <v>1002.2</v>
      </c>
      <c r="C25" s="63">
        <f t="shared" si="21"/>
        <v>0.92195444572927598</v>
      </c>
      <c r="D25" s="63">
        <f t="shared" si="22"/>
        <v>0.15999999999994485</v>
      </c>
      <c r="E25" s="63">
        <f t="shared" si="23"/>
        <v>0.35200000000004239</v>
      </c>
      <c r="F25" s="63">
        <f t="shared" si="24"/>
        <v>0.22400000000006834</v>
      </c>
      <c r="G25" s="63">
        <f t="shared" si="25"/>
        <v>9.6000000000003291E-2</v>
      </c>
      <c r="H25" s="63">
        <f t="shared" si="26"/>
        <v>3.1999999999970781E-2</v>
      </c>
      <c r="I25" s="63">
        <f t="shared" si="27"/>
        <v>0.28799999999991893</v>
      </c>
      <c r="J25" s="63">
        <f t="shared" si="28"/>
        <v>0.47999999999992554</v>
      </c>
      <c r="K25" s="63">
        <f t="shared" si="29"/>
        <v>0.79999999999990623</v>
      </c>
      <c r="L25" s="63">
        <f t="shared" si="30"/>
        <v>0.41599999999998399</v>
      </c>
      <c r="M25" s="65">
        <f t="shared" si="11"/>
        <v>1002.4</v>
      </c>
      <c r="N25" s="66">
        <f t="shared" si="12"/>
        <v>1002.56</v>
      </c>
      <c r="O25" s="66">
        <f t="shared" si="13"/>
        <v>1003.1999999999999</v>
      </c>
      <c r="P25" s="66">
        <f t="shared" si="14"/>
        <v>1001.92</v>
      </c>
      <c r="Q25" s="67">
        <f t="shared" si="15"/>
        <v>1001.76</v>
      </c>
    </row>
    <row r="26" spans="1:17" x14ac:dyDescent="0.3">
      <c r="A26">
        <v>25.3</v>
      </c>
      <c r="B26">
        <v>1002.4</v>
      </c>
      <c r="C26" s="63">
        <f t="shared" si="21"/>
        <v>0.69999999999999929</v>
      </c>
      <c r="D26" s="63">
        <f t="shared" si="22"/>
        <v>0</v>
      </c>
      <c r="E26" s="63">
        <f t="shared" si="23"/>
        <v>0.57599999999998908</v>
      </c>
      <c r="F26" s="63">
        <f t="shared" si="24"/>
        <v>0.43200000000001737</v>
      </c>
      <c r="G26" s="63">
        <f t="shared" si="25"/>
        <v>0.28799999999994336</v>
      </c>
      <c r="H26" s="63">
        <f t="shared" si="26"/>
        <v>0.14399999999997168</v>
      </c>
      <c r="I26" s="63">
        <f t="shared" si="27"/>
        <v>0.14399999999997168</v>
      </c>
      <c r="J26" s="63">
        <f t="shared" si="28"/>
        <v>0.35999999999998039</v>
      </c>
      <c r="K26" s="63">
        <f t="shared" si="29"/>
        <v>0.71999999999996078</v>
      </c>
      <c r="L26" s="63">
        <f t="shared" si="30"/>
        <v>0.64799999999992375</v>
      </c>
      <c r="M26" s="65">
        <f t="shared" si="11"/>
        <v>1002.4</v>
      </c>
      <c r="N26" s="66">
        <f t="shared" si="12"/>
        <v>1002.56</v>
      </c>
      <c r="O26" s="66">
        <f t="shared" si="13"/>
        <v>1003.1999999999999</v>
      </c>
      <c r="P26" s="66">
        <f t="shared" si="14"/>
        <v>1001.92</v>
      </c>
      <c r="Q26" s="67">
        <f t="shared" si="15"/>
        <v>1001.76</v>
      </c>
    </row>
    <row r="27" spans="1:17" x14ac:dyDescent="0.3">
      <c r="A27">
        <v>26</v>
      </c>
      <c r="B27">
        <v>1002.4</v>
      </c>
      <c r="C27" s="63">
        <f t="shared" si="21"/>
        <v>1</v>
      </c>
      <c r="D27" s="63">
        <f t="shared" si="22"/>
        <v>0</v>
      </c>
      <c r="E27" s="63">
        <f t="shared" si="23"/>
        <v>0.44799999999999002</v>
      </c>
      <c r="F27" s="63">
        <f t="shared" si="24"/>
        <v>0.3360000000000124</v>
      </c>
      <c r="G27" s="63">
        <f t="shared" si="25"/>
        <v>0.22399999999995521</v>
      </c>
      <c r="H27" s="63">
        <f t="shared" si="26"/>
        <v>0.1119999999999776</v>
      </c>
      <c r="I27" s="63">
        <f t="shared" si="27"/>
        <v>0.1119999999999776</v>
      </c>
      <c r="J27" s="63">
        <f t="shared" si="28"/>
        <v>0.27999999999998382</v>
      </c>
      <c r="K27" s="63">
        <f t="shared" si="29"/>
        <v>0.55999999999996763</v>
      </c>
      <c r="L27" s="63">
        <f t="shared" si="30"/>
        <v>0.50399999999993905</v>
      </c>
      <c r="M27" s="65">
        <f t="shared" si="11"/>
        <v>1002.4</v>
      </c>
      <c r="N27" s="66">
        <f t="shared" si="12"/>
        <v>1002.56</v>
      </c>
      <c r="O27" s="66">
        <f t="shared" si="13"/>
        <v>1003.1999999999999</v>
      </c>
      <c r="P27" s="66">
        <f t="shared" si="14"/>
        <v>1001.92</v>
      </c>
      <c r="Q27" s="67">
        <f t="shared" si="15"/>
        <v>1001.76</v>
      </c>
    </row>
    <row r="28" spans="1:17" x14ac:dyDescent="0.3">
      <c r="A28">
        <v>27</v>
      </c>
      <c r="B28">
        <v>1002.4</v>
      </c>
      <c r="C28" s="63">
        <f t="shared" si="21"/>
        <v>1.6999999999999993</v>
      </c>
      <c r="D28" s="63">
        <f t="shared" si="22"/>
        <v>0</v>
      </c>
      <c r="E28" s="63">
        <f t="shared" si="23"/>
        <v>0.63999999999998636</v>
      </c>
      <c r="F28" s="63">
        <f t="shared" si="24"/>
        <v>0.48000000000001819</v>
      </c>
      <c r="G28" s="63">
        <f t="shared" si="25"/>
        <v>0.31999999999993634</v>
      </c>
      <c r="H28" s="63">
        <f t="shared" si="26"/>
        <v>0.15999999999996817</v>
      </c>
      <c r="I28" s="63">
        <f t="shared" si="27"/>
        <v>0.15999999999996817</v>
      </c>
      <c r="J28" s="63">
        <f t="shared" si="28"/>
        <v>0.39999999999997726</v>
      </c>
      <c r="K28" s="63">
        <f t="shared" si="29"/>
        <v>0.79999999999995453</v>
      </c>
      <c r="L28" s="63">
        <f t="shared" si="30"/>
        <v>0.7199999999999136</v>
      </c>
      <c r="M28" s="65">
        <f t="shared" si="11"/>
        <v>1002.4</v>
      </c>
      <c r="N28" s="66">
        <f t="shared" si="12"/>
        <v>1002.56</v>
      </c>
      <c r="O28" s="66">
        <f t="shared" si="13"/>
        <v>1003.1999999999999</v>
      </c>
      <c r="P28" s="66">
        <f t="shared" si="14"/>
        <v>1001.92</v>
      </c>
      <c r="Q28" s="67">
        <f t="shared" si="15"/>
        <v>1001.76</v>
      </c>
    </row>
    <row r="29" spans="1:17" x14ac:dyDescent="0.3">
      <c r="A29">
        <v>28.7</v>
      </c>
      <c r="B29">
        <v>1002.4</v>
      </c>
      <c r="C29" s="63">
        <f t="shared" si="21"/>
        <v>5.0990195135927845</v>
      </c>
      <c r="D29" s="63">
        <f t="shared" ref="D29:D31" si="31">ABS((S$5-$B29)*($A29-$A28))</f>
        <v>0</v>
      </c>
      <c r="E29" s="63">
        <f t="shared" si="23"/>
        <v>1.0879999999999763</v>
      </c>
      <c r="F29" s="63">
        <f t="shared" si="24"/>
        <v>0.81600000000003059</v>
      </c>
      <c r="G29" s="63">
        <f t="shared" si="25"/>
        <v>0.54399999999989157</v>
      </c>
      <c r="H29" s="63">
        <f t="shared" si="26"/>
        <v>0.27199999999994579</v>
      </c>
      <c r="I29" s="63">
        <f t="shared" si="27"/>
        <v>0.27199999999994579</v>
      </c>
      <c r="J29" s="63">
        <f t="shared" si="28"/>
        <v>0.67999999999996108</v>
      </c>
      <c r="K29" s="63">
        <f t="shared" si="29"/>
        <v>1.3599999999999222</v>
      </c>
      <c r="L29" s="63">
        <f t="shared" si="30"/>
        <v>1.2239999999998525</v>
      </c>
      <c r="M29" s="65">
        <f t="shared" si="11"/>
        <v>1002.4</v>
      </c>
      <c r="N29" s="66">
        <f t="shared" si="12"/>
        <v>1002.56</v>
      </c>
      <c r="O29" s="66">
        <f t="shared" si="13"/>
        <v>1003.1999999999999</v>
      </c>
      <c r="P29" s="66">
        <f t="shared" si="14"/>
        <v>1001.92</v>
      </c>
      <c r="Q29" s="67">
        <f t="shared" si="15"/>
        <v>1001.76</v>
      </c>
    </row>
    <row r="30" spans="1:17" x14ac:dyDescent="0.3">
      <c r="A30">
        <v>29.7</v>
      </c>
      <c r="B30">
        <v>1007.4</v>
      </c>
      <c r="C30" s="63">
        <f t="shared" si="21"/>
        <v>5.0990195135927845</v>
      </c>
      <c r="D30" s="63">
        <f t="shared" si="31"/>
        <v>5</v>
      </c>
      <c r="E30" s="63">
        <f t="shared" si="23"/>
        <v>5.6399999999999864</v>
      </c>
      <c r="F30" s="63">
        <f t="shared" si="24"/>
        <v>5.4800000000000182</v>
      </c>
      <c r="G30" s="63">
        <f t="shared" si="25"/>
        <v>5.3199999999999363</v>
      </c>
      <c r="H30" s="63">
        <f t="shared" si="26"/>
        <v>5.1599999999999682</v>
      </c>
      <c r="I30" s="63">
        <f t="shared" si="27"/>
        <v>4.8400000000000318</v>
      </c>
      <c r="J30" s="63">
        <f t="shared" si="28"/>
        <v>4.6000000000000227</v>
      </c>
      <c r="K30" s="63">
        <f t="shared" si="29"/>
        <v>4.2000000000000455</v>
      </c>
      <c r="L30" s="63">
        <f t="shared" si="30"/>
        <v>5.7199999999999136</v>
      </c>
      <c r="M30" s="65">
        <f t="shared" si="11"/>
        <v>1002.4</v>
      </c>
      <c r="N30" s="66">
        <f t="shared" si="12"/>
        <v>1002.56</v>
      </c>
      <c r="O30" s="66">
        <f t="shared" si="13"/>
        <v>1003.1999999999999</v>
      </c>
      <c r="P30" s="66">
        <f t="shared" si="14"/>
        <v>1001.92</v>
      </c>
      <c r="Q30" s="67">
        <f t="shared" si="15"/>
        <v>1001.76</v>
      </c>
    </row>
    <row r="31" spans="1:17" x14ac:dyDescent="0.3">
      <c r="A31">
        <v>30.7</v>
      </c>
      <c r="B31">
        <v>1012.4</v>
      </c>
      <c r="C31" s="63">
        <f t="shared" si="21"/>
        <v>1012.8653661765713</v>
      </c>
      <c r="D31" s="63">
        <f t="shared" si="31"/>
        <v>10</v>
      </c>
      <c r="E31" s="63">
        <f t="shared" si="23"/>
        <v>10.639999999999986</v>
      </c>
      <c r="F31" s="63">
        <f t="shared" si="24"/>
        <v>10.480000000000018</v>
      </c>
      <c r="G31" s="63">
        <f t="shared" si="25"/>
        <v>10.319999999999936</v>
      </c>
      <c r="H31" s="63">
        <f t="shared" si="26"/>
        <v>10.159999999999968</v>
      </c>
      <c r="I31" s="63">
        <f t="shared" si="27"/>
        <v>9.8400000000000318</v>
      </c>
      <c r="J31" s="63">
        <f t="shared" si="28"/>
        <v>9.6000000000000227</v>
      </c>
      <c r="K31" s="63">
        <f t="shared" si="29"/>
        <v>9.2000000000000455</v>
      </c>
      <c r="L31" s="63">
        <f t="shared" si="30"/>
        <v>10.719999999999914</v>
      </c>
      <c r="M31" s="65">
        <f t="shared" si="11"/>
        <v>1002.4</v>
      </c>
      <c r="N31" s="66">
        <f t="shared" si="12"/>
        <v>1002.56</v>
      </c>
      <c r="O31" s="66">
        <f t="shared" si="13"/>
        <v>1003.1999999999999</v>
      </c>
      <c r="P31" s="66">
        <f t="shared" si="14"/>
        <v>1001.92</v>
      </c>
      <c r="Q31" s="67">
        <f t="shared" si="15"/>
        <v>1001.76</v>
      </c>
    </row>
  </sheetData>
  <autoFilter ref="A1:B1">
    <sortState ref="A2:B26">
      <sortCondition ref="A1"/>
    </sortState>
  </autoFilter>
  <mergeCells count="1">
    <mergeCell ref="M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Z33"/>
  <sheetViews>
    <sheetView topLeftCell="M1" zoomScale="70" zoomScaleNormal="70" workbookViewId="0">
      <selection activeCell="AF25" sqref="AF2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62" t="s">
        <v>73</v>
      </c>
      <c r="M1" s="78" t="s">
        <v>72</v>
      </c>
      <c r="N1" s="79"/>
      <c r="O1" s="79"/>
      <c r="P1" s="79"/>
      <c r="Q1" s="79"/>
      <c r="R1" s="73">
        <v>1000.6</v>
      </c>
      <c r="S1" s="60">
        <f>$R$1+S7</f>
        <v>1001.4</v>
      </c>
      <c r="T1" s="60">
        <f t="shared" ref="T1:Z1" si="0">$R$1+T7</f>
        <v>1000.76</v>
      </c>
      <c r="U1" s="60">
        <f t="shared" si="0"/>
        <v>1000.92</v>
      </c>
      <c r="V1" s="60">
        <f t="shared" si="0"/>
        <v>1001.08</v>
      </c>
      <c r="W1" s="60">
        <f t="shared" si="0"/>
        <v>1001.24</v>
      </c>
      <c r="X1" s="60">
        <f t="shared" si="0"/>
        <v>1001.56</v>
      </c>
      <c r="Y1" s="60">
        <f t="shared" si="0"/>
        <v>1001.8</v>
      </c>
      <c r="Z1" s="60">
        <f t="shared" si="0"/>
        <v>1002.1999999999999</v>
      </c>
    </row>
    <row r="2" spans="1:26" x14ac:dyDescent="0.3">
      <c r="A2">
        <v>0.7</v>
      </c>
      <c r="B2">
        <v>1012.6</v>
      </c>
      <c r="C2" s="63">
        <f>SQRT((A3-A2)^2+(B3-B2)^2)</f>
        <v>5.0990195135927845</v>
      </c>
      <c r="M2" s="69" t="s">
        <v>65</v>
      </c>
      <c r="N2" s="70" t="s">
        <v>68</v>
      </c>
      <c r="O2" s="70" t="s">
        <v>69</v>
      </c>
      <c r="P2" s="70" t="s">
        <v>70</v>
      </c>
      <c r="Q2" s="70" t="s">
        <v>71</v>
      </c>
      <c r="S2" s="72">
        <v>1</v>
      </c>
      <c r="T2" s="72">
        <v>2</v>
      </c>
      <c r="U2" s="72">
        <v>3</v>
      </c>
      <c r="V2" s="72">
        <v>4</v>
      </c>
      <c r="W2" s="72">
        <v>5</v>
      </c>
      <c r="X2" s="72">
        <v>6</v>
      </c>
      <c r="Y2" s="72">
        <v>7</v>
      </c>
      <c r="Z2" s="72">
        <v>8</v>
      </c>
    </row>
    <row r="3" spans="1:26" x14ac:dyDescent="0.3">
      <c r="A3">
        <v>1.7</v>
      </c>
      <c r="B3">
        <v>1007.6</v>
      </c>
      <c r="C3" s="63">
        <f>SQRT((A4-A3)^2+(B4-B3)^2)</f>
        <v>5.0990195135927845</v>
      </c>
      <c r="D3" s="63">
        <f t="shared" ref="D3:L12" si="1">ABS((S$5-$B3)*($A3-$A2))</f>
        <v>5.2000000000000455</v>
      </c>
      <c r="E3" s="63">
        <f t="shared" si="1"/>
        <v>5.8400000000000318</v>
      </c>
      <c r="F3" s="63">
        <f t="shared" si="1"/>
        <v>5.6800000000000637</v>
      </c>
      <c r="G3" s="63">
        <f t="shared" si="1"/>
        <v>5.5199999999999818</v>
      </c>
      <c r="H3" s="63">
        <f t="shared" si="1"/>
        <v>5.3600000000000136</v>
      </c>
      <c r="I3" s="63">
        <f t="shared" si="1"/>
        <v>5.0400000000000773</v>
      </c>
      <c r="J3" s="63">
        <f t="shared" si="1"/>
        <v>4.8000000000000682</v>
      </c>
      <c r="K3" s="63">
        <f t="shared" si="1"/>
        <v>4.4000000000000909</v>
      </c>
      <c r="L3" s="63">
        <f t="shared" si="1"/>
        <v>1007.6</v>
      </c>
      <c r="M3" s="65">
        <f>$S$5</f>
        <v>1002.4</v>
      </c>
      <c r="N3" s="66">
        <f>$X$5</f>
        <v>1002.56</v>
      </c>
      <c r="O3" s="66">
        <f>$Z$5</f>
        <v>1003.1999999999999</v>
      </c>
      <c r="P3" s="66">
        <f>$U$5</f>
        <v>1001.92</v>
      </c>
      <c r="Q3" s="67">
        <f>$T$5</f>
        <v>1001.76</v>
      </c>
      <c r="R3" s="1"/>
      <c r="S3" s="15" t="s">
        <v>36</v>
      </c>
      <c r="T3" s="16">
        <v>0.2</v>
      </c>
      <c r="U3" s="16">
        <v>0.4</v>
      </c>
      <c r="V3" s="16">
        <v>0.6</v>
      </c>
      <c r="W3" s="16">
        <v>0.8</v>
      </c>
      <c r="X3" s="56">
        <v>1.2</v>
      </c>
      <c r="Y3" s="56">
        <v>1.5</v>
      </c>
      <c r="Z3" s="56">
        <v>2</v>
      </c>
    </row>
    <row r="4" spans="1:26" x14ac:dyDescent="0.3">
      <c r="A4">
        <v>2.7</v>
      </c>
      <c r="B4">
        <v>1002.6</v>
      </c>
      <c r="C4" s="63">
        <f t="shared" ref="C4:C12" si="2">SQRT((A5-A4)^2+(B5-B4)^2)</f>
        <v>1.0006123125366777</v>
      </c>
      <c r="D4" s="63">
        <f t="shared" si="1"/>
        <v>0.20000000000004553</v>
      </c>
      <c r="E4" s="63">
        <f t="shared" si="1"/>
        <v>0.84000000000003205</v>
      </c>
      <c r="F4" s="63">
        <f t="shared" si="1"/>
        <v>0.68000000000006378</v>
      </c>
      <c r="G4" s="63">
        <f t="shared" si="1"/>
        <v>0.51999999999998192</v>
      </c>
      <c r="H4" s="63">
        <f t="shared" si="1"/>
        <v>0.3600000000000137</v>
      </c>
      <c r="I4" s="63">
        <f t="shared" si="1"/>
        <v>4.0000000000077314E-2</v>
      </c>
      <c r="J4" s="63">
        <f t="shared" si="1"/>
        <v>0.19999999999993184</v>
      </c>
      <c r="K4" s="63">
        <f t="shared" si="1"/>
        <v>0.59999999999990916</v>
      </c>
      <c r="L4" s="63">
        <f t="shared" si="1"/>
        <v>1002.6000000000003</v>
      </c>
      <c r="M4" s="65">
        <f t="shared" ref="M4:M33" si="3">$S$5</f>
        <v>1002.4</v>
      </c>
      <c r="N4" s="66">
        <f t="shared" ref="N4:N33" si="4">$X$5</f>
        <v>1002.56</v>
      </c>
      <c r="O4" s="66">
        <f t="shared" ref="O4:O33" si="5">$Z$5</f>
        <v>1003.1999999999999</v>
      </c>
      <c r="P4" s="66">
        <f t="shared" ref="P4:P33" si="6">$U$5</f>
        <v>1001.92</v>
      </c>
      <c r="Q4" s="67">
        <f t="shared" ref="Q4:Q33" si="7">$T$5</f>
        <v>1001.76</v>
      </c>
      <c r="R4" s="5" t="s">
        <v>15</v>
      </c>
      <c r="S4" s="7">
        <f t="array" ref="S4">SUM(IF($B$2:$B$36&lt;S$5,$C2:$C36))</f>
        <v>13.227282681676847</v>
      </c>
      <c r="T4" s="7">
        <f t="array" ref="T4">SUM(IF($B$2:$B$36&lt;T$5,$C2:$C36))</f>
        <v>5.1195583308462478</v>
      </c>
      <c r="U4" s="7">
        <f t="array" ref="U4">SUM(IF($B$2:$B$36&lt;U$5,$C2:$C36))</f>
        <v>8.7680086569772584</v>
      </c>
      <c r="V4" s="7">
        <f t="array" ref="V4">SUM(IF($B$2:$B$36&lt;V$5,$C2:$C36))</f>
        <v>9.5742344318071186</v>
      </c>
      <c r="W4" s="7">
        <f t="array" ref="W4">SUM(IF($B$2:$B$36&lt;W$5,$C2:$C36))</f>
        <v>12.402661556553303</v>
      </c>
      <c r="X4" s="7">
        <f t="array" ref="X4">SUM(IF($B$2:$B$36&lt;X$5,$C2:$C36))</f>
        <v>19.462635949334473</v>
      </c>
      <c r="Y4" s="7">
        <f t="array" ref="Y4">SUM(IF($B$2:$B$36&lt;Y$5,$C2:$C36))</f>
        <v>28.263144773277588</v>
      </c>
      <c r="Z4" s="7">
        <f t="array" ref="Z4">SUM(IF($B$2:$B$36&lt;Z$5,$C2:$C36))</f>
        <v>28.263144773277588</v>
      </c>
    </row>
    <row r="5" spans="1:26" x14ac:dyDescent="0.3">
      <c r="A5">
        <v>3.7</v>
      </c>
      <c r="B5">
        <v>1002.5650000000001</v>
      </c>
      <c r="C5" s="63">
        <f t="shared" si="2"/>
        <v>1.0006123125366817</v>
      </c>
      <c r="D5" s="63">
        <f t="shared" si="1"/>
        <v>0.16500000000007731</v>
      </c>
      <c r="E5" s="63">
        <f t="shared" si="1"/>
        <v>0.80500000000006366</v>
      </c>
      <c r="F5" s="63">
        <f t="shared" si="1"/>
        <v>0.6450000000000955</v>
      </c>
      <c r="G5" s="63">
        <f t="shared" si="1"/>
        <v>0.48500000000001364</v>
      </c>
      <c r="H5" s="63">
        <f t="shared" si="1"/>
        <v>0.32500000000004547</v>
      </c>
      <c r="I5" s="63">
        <f t="shared" si="1"/>
        <v>5.0000000001091394E-3</v>
      </c>
      <c r="J5" s="63">
        <f t="shared" si="1"/>
        <v>0.23499999999989996</v>
      </c>
      <c r="K5" s="63">
        <f t="shared" si="1"/>
        <v>0.63499999999987722</v>
      </c>
      <c r="L5" s="63">
        <f t="shared" si="1"/>
        <v>1002.5650000000001</v>
      </c>
      <c r="M5" s="65">
        <f t="shared" si="3"/>
        <v>1002.4</v>
      </c>
      <c r="N5" s="66">
        <f t="shared" si="4"/>
        <v>1002.56</v>
      </c>
      <c r="O5" s="66">
        <f t="shared" si="5"/>
        <v>1003.1999999999999</v>
      </c>
      <c r="P5" s="66">
        <f t="shared" si="6"/>
        <v>1001.92</v>
      </c>
      <c r="Q5" s="67">
        <f t="shared" si="7"/>
        <v>1001.76</v>
      </c>
      <c r="R5" s="6" t="s">
        <v>66</v>
      </c>
      <c r="S5" s="57">
        <v>1002.4</v>
      </c>
      <c r="T5" s="57">
        <f>T6+T7</f>
        <v>1001.76</v>
      </c>
      <c r="U5" s="57">
        <f t="shared" ref="U5:Y5" si="8">U6+U7</f>
        <v>1001.92</v>
      </c>
      <c r="V5" s="57">
        <f t="shared" si="8"/>
        <v>1002.08</v>
      </c>
      <c r="W5" s="57">
        <f t="shared" si="8"/>
        <v>1002.24</v>
      </c>
      <c r="X5" s="57">
        <f t="shared" si="8"/>
        <v>1002.56</v>
      </c>
      <c r="Y5" s="57">
        <f t="shared" si="8"/>
        <v>1002.8</v>
      </c>
      <c r="Z5" s="57">
        <f>Z6+Z7</f>
        <v>1003.1999999999999</v>
      </c>
    </row>
    <row r="6" spans="1:26" x14ac:dyDescent="0.3">
      <c r="A6">
        <v>4.7</v>
      </c>
      <c r="B6">
        <v>1002.53</v>
      </c>
      <c r="C6" s="63">
        <f t="shared" si="2"/>
        <v>1.500299970005998</v>
      </c>
      <c r="D6" s="63">
        <f t="shared" si="1"/>
        <v>0.12999999999999545</v>
      </c>
      <c r="E6" s="63">
        <f t="shared" si="1"/>
        <v>0.76999999999998181</v>
      </c>
      <c r="F6" s="63">
        <f t="shared" si="1"/>
        <v>0.61000000000001364</v>
      </c>
      <c r="G6" s="63">
        <f t="shared" si="1"/>
        <v>0.44999999999993179</v>
      </c>
      <c r="H6" s="63">
        <f t="shared" si="1"/>
        <v>0.28999999999996362</v>
      </c>
      <c r="I6" s="63">
        <f t="shared" si="1"/>
        <v>2.9999999999972715E-2</v>
      </c>
      <c r="J6" s="63">
        <f t="shared" si="1"/>
        <v>0.26999999999998181</v>
      </c>
      <c r="K6" s="63">
        <f t="shared" si="1"/>
        <v>0.66999999999995907</v>
      </c>
      <c r="L6" s="63">
        <f t="shared" si="1"/>
        <v>1002.53</v>
      </c>
      <c r="M6" s="65">
        <f t="shared" si="3"/>
        <v>1002.4</v>
      </c>
      <c r="N6" s="66">
        <f t="shared" si="4"/>
        <v>1002.56</v>
      </c>
      <c r="O6" s="66">
        <f t="shared" si="5"/>
        <v>1003.1999999999999</v>
      </c>
      <c r="P6" s="66">
        <f t="shared" si="6"/>
        <v>1001.92</v>
      </c>
      <c r="Q6" s="67">
        <f t="shared" si="7"/>
        <v>1001.76</v>
      </c>
      <c r="R6" s="6" t="s">
        <v>4</v>
      </c>
      <c r="S6" s="34">
        <f>MIN($B$2:$B$32)</f>
        <v>1001.6</v>
      </c>
      <c r="T6" s="34">
        <f t="shared" ref="T6:Z6" si="9">MIN($B$2:$B$32)</f>
        <v>1001.6</v>
      </c>
      <c r="U6" s="34">
        <f t="shared" si="9"/>
        <v>1001.6</v>
      </c>
      <c r="V6" s="34">
        <f t="shared" si="9"/>
        <v>1001.6</v>
      </c>
      <c r="W6" s="34">
        <f t="shared" si="9"/>
        <v>1001.6</v>
      </c>
      <c r="X6" s="34">
        <f t="shared" si="9"/>
        <v>1001.6</v>
      </c>
      <c r="Y6" s="34">
        <f t="shared" si="9"/>
        <v>1001.6</v>
      </c>
      <c r="Z6" s="34">
        <f t="shared" si="9"/>
        <v>1001.6</v>
      </c>
    </row>
    <row r="7" spans="1:26" x14ac:dyDescent="0.3">
      <c r="A7">
        <v>6.2</v>
      </c>
      <c r="B7">
        <v>1002.5</v>
      </c>
      <c r="C7" s="63">
        <f t="shared" si="2"/>
        <v>0.80622577482985758</v>
      </c>
      <c r="D7" s="63">
        <f t="shared" si="1"/>
        <v>0.15000000000003411</v>
      </c>
      <c r="E7" s="63">
        <f t="shared" si="1"/>
        <v>1.1100000000000136</v>
      </c>
      <c r="F7" s="63">
        <f t="shared" si="1"/>
        <v>0.87000000000006139</v>
      </c>
      <c r="G7" s="63">
        <f t="shared" si="1"/>
        <v>0.62999999999993861</v>
      </c>
      <c r="H7" s="63">
        <f t="shared" si="1"/>
        <v>0.38999999999998636</v>
      </c>
      <c r="I7" s="63">
        <f t="shared" si="1"/>
        <v>8.9999999999918145E-2</v>
      </c>
      <c r="J7" s="63">
        <f t="shared" si="1"/>
        <v>0.44999999999993179</v>
      </c>
      <c r="K7" s="63">
        <f t="shared" si="1"/>
        <v>1.0499999999998977</v>
      </c>
      <c r="L7" s="63">
        <f t="shared" si="1"/>
        <v>1503.75</v>
      </c>
      <c r="M7" s="65">
        <f t="shared" si="3"/>
        <v>1002.4</v>
      </c>
      <c r="N7" s="66">
        <f t="shared" si="4"/>
        <v>1002.56</v>
      </c>
      <c r="O7" s="66">
        <f t="shared" si="5"/>
        <v>1003.1999999999999</v>
      </c>
      <c r="P7" s="66">
        <f t="shared" si="6"/>
        <v>1001.92</v>
      </c>
      <c r="Q7" s="67">
        <f t="shared" si="7"/>
        <v>1001.76</v>
      </c>
      <c r="R7" s="5" t="s">
        <v>5</v>
      </c>
      <c r="S7" s="68">
        <f>S5-S6</f>
        <v>0.79999999999995453</v>
      </c>
      <c r="T7" s="68">
        <f>$S$7*T3</f>
        <v>0.15999999999999093</v>
      </c>
      <c r="U7" s="68">
        <f t="shared" ref="U7:Z7" si="10">$S$7*U3</f>
        <v>0.31999999999998185</v>
      </c>
      <c r="V7" s="68">
        <f t="shared" si="10"/>
        <v>0.47999999999997267</v>
      </c>
      <c r="W7" s="68">
        <f t="shared" si="10"/>
        <v>0.63999999999996371</v>
      </c>
      <c r="X7" s="68">
        <f t="shared" si="10"/>
        <v>0.95999999999994534</v>
      </c>
      <c r="Y7" s="68">
        <f t="shared" si="10"/>
        <v>1.1999999999999318</v>
      </c>
      <c r="Z7" s="68">
        <f t="shared" si="10"/>
        <v>1.5999999999999091</v>
      </c>
    </row>
    <row r="8" spans="1:26" x14ac:dyDescent="0.3">
      <c r="A8">
        <v>7</v>
      </c>
      <c r="B8">
        <v>1002.4</v>
      </c>
      <c r="C8" s="63">
        <f t="shared" si="2"/>
        <v>0.72801098892803329</v>
      </c>
      <c r="D8" s="63">
        <f t="shared" si="1"/>
        <v>0</v>
      </c>
      <c r="E8" s="63">
        <f t="shared" si="1"/>
        <v>0.51199999999998902</v>
      </c>
      <c r="F8" s="63">
        <f t="shared" si="1"/>
        <v>0.38400000000001444</v>
      </c>
      <c r="G8" s="63">
        <f t="shared" si="1"/>
        <v>0.25599999999994899</v>
      </c>
      <c r="H8" s="63">
        <f t="shared" si="1"/>
        <v>0.1279999999999745</v>
      </c>
      <c r="I8" s="63">
        <f t="shared" si="1"/>
        <v>0.1279999999999745</v>
      </c>
      <c r="J8" s="63">
        <f t="shared" si="1"/>
        <v>0.31999999999998174</v>
      </c>
      <c r="K8" s="63">
        <f t="shared" si="1"/>
        <v>0.63999999999996349</v>
      </c>
      <c r="L8" s="63">
        <f t="shared" si="1"/>
        <v>801.91999999999985</v>
      </c>
      <c r="M8" s="65">
        <f t="shared" si="3"/>
        <v>1002.4</v>
      </c>
      <c r="N8" s="66">
        <f t="shared" si="4"/>
        <v>1002.56</v>
      </c>
      <c r="O8" s="66">
        <f t="shared" si="5"/>
        <v>1003.1999999999999</v>
      </c>
      <c r="P8" s="66">
        <f t="shared" si="6"/>
        <v>1001.92</v>
      </c>
      <c r="Q8" s="67">
        <f t="shared" si="7"/>
        <v>1001.76</v>
      </c>
      <c r="R8" s="5" t="s">
        <v>6</v>
      </c>
      <c r="S8" s="7">
        <f t="array" ref="S8">SUM(IF($B$2:$B$35&lt;S$5,D$2:D$35))</f>
        <v>6.8999999999995891</v>
      </c>
      <c r="T8" s="7">
        <f t="array" ref="T8">SUM(IF($B$2:$B$35&lt;T$5,E$2:E$35))</f>
        <v>0.52599999999977165</v>
      </c>
      <c r="U8" s="7">
        <f t="array" ref="U8">SUM(IF($B$2:$B$35&lt;U$5,F$2:F$35))</f>
        <v>1.62599999999959</v>
      </c>
      <c r="V8" s="7">
        <f t="array" ref="V8">SUM(IF($B$2:$B$35&lt;V$5,G$2:G$35))</f>
        <v>3.0900000000003383</v>
      </c>
      <c r="W8" s="7">
        <f t="array" ref="W8">SUM(IF($B$2:$B$35&lt;W$5,H$2:H$35))</f>
        <v>4.8619999999999672</v>
      </c>
      <c r="X8" s="7">
        <f t="array" ref="X8">SUM(IF($B$2:$B$35&lt;X$5,I$2:I$35))</f>
        <v>9.3439999999989354</v>
      </c>
      <c r="Y8" s="7">
        <f t="array" ref="Y8">SUM(IF($B$2:$B$35&lt;Y$5,J$2:J$35))</f>
        <v>14.980999999998733</v>
      </c>
      <c r="Z8" s="7">
        <f t="array" ref="Z8">SUM(IF($B$2:$B$36&lt;Z$5,K$2:K$36))</f>
        <v>24.580999999998191</v>
      </c>
    </row>
    <row r="9" spans="1:26" x14ac:dyDescent="0.3">
      <c r="A9">
        <v>7.7</v>
      </c>
      <c r="B9">
        <v>1002.2</v>
      </c>
      <c r="C9" s="63">
        <f t="shared" si="2"/>
        <v>0.7071067811865509</v>
      </c>
      <c r="D9" s="63">
        <f t="shared" si="1"/>
        <v>0.13999999999995227</v>
      </c>
      <c r="E9" s="63">
        <f t="shared" si="1"/>
        <v>0.3080000000000383</v>
      </c>
      <c r="F9" s="63">
        <f t="shared" si="1"/>
        <v>0.19600000000006054</v>
      </c>
      <c r="G9" s="63">
        <f t="shared" si="1"/>
        <v>8.4000000000003211E-2</v>
      </c>
      <c r="H9" s="63">
        <f t="shared" si="1"/>
        <v>2.7999999999974542E-2</v>
      </c>
      <c r="I9" s="63">
        <f t="shared" si="1"/>
        <v>0.25199999999993006</v>
      </c>
      <c r="J9" s="63">
        <f t="shared" si="1"/>
        <v>0.41999999999993642</v>
      </c>
      <c r="K9" s="63">
        <f t="shared" si="1"/>
        <v>0.69999999999992057</v>
      </c>
      <c r="L9" s="63">
        <f t="shared" si="1"/>
        <v>701.54000000000019</v>
      </c>
      <c r="M9" s="65">
        <f t="shared" si="3"/>
        <v>1002.4</v>
      </c>
      <c r="N9" s="66">
        <f t="shared" si="4"/>
        <v>1002.56</v>
      </c>
      <c r="O9" s="66">
        <f t="shared" si="5"/>
        <v>1003.1999999999999</v>
      </c>
      <c r="P9" s="66">
        <f t="shared" si="6"/>
        <v>1001.92</v>
      </c>
      <c r="Q9" s="67">
        <f t="shared" si="7"/>
        <v>1001.76</v>
      </c>
      <c r="R9" s="5" t="s">
        <v>8</v>
      </c>
      <c r="S9" s="60">
        <f>(1/S$10)*S8*S11^0.5*S12^(2/3)</f>
        <v>20.199317139381829</v>
      </c>
      <c r="T9" s="60">
        <f>(1/T$10)*T8*T11^0.5*T12^(2/3)</f>
        <v>0.52126256471631949</v>
      </c>
      <c r="U9" s="60">
        <f t="shared" ref="U9:W9" si="11">(1/U$10)*U8*U11^0.5*U12^(2/3)</f>
        <v>2.3887400008179345</v>
      </c>
      <c r="V9" s="60">
        <f>(1/V$10)*V8*V11^0.5*V12^(2/3)</f>
        <v>6.5679532698767833</v>
      </c>
      <c r="W9" s="60">
        <f t="shared" si="11"/>
        <v>11.764774905413638</v>
      </c>
      <c r="X9" s="60">
        <f>(1/X$10)*X8*X11^0.5*X12^(2/3)</f>
        <v>25.881467853248321</v>
      </c>
      <c r="Y9" s="60">
        <f>(1/Y$10)*Y8*Y11^0.5*Y12^(2/3)</f>
        <v>44.325772309837355</v>
      </c>
      <c r="Z9" s="60">
        <f>(1/Z$10)*Z8*Z11^0.5*Z12^(2/3)</f>
        <v>101.17833986956607</v>
      </c>
    </row>
    <row r="10" spans="1:26" x14ac:dyDescent="0.3">
      <c r="A10">
        <v>8.4</v>
      </c>
      <c r="B10">
        <v>1002.1</v>
      </c>
      <c r="C10" s="63">
        <f t="shared" si="2"/>
        <v>0.70710678118655002</v>
      </c>
      <c r="D10" s="63">
        <f t="shared" si="1"/>
        <v>0.20999999999996821</v>
      </c>
      <c r="E10" s="63">
        <f t="shared" si="1"/>
        <v>0.23800000000002233</v>
      </c>
      <c r="F10" s="63">
        <f t="shared" si="1"/>
        <v>0.1260000000000446</v>
      </c>
      <c r="G10" s="63">
        <f t="shared" si="1"/>
        <v>1.3999999999987271E-2</v>
      </c>
      <c r="H10" s="63">
        <f t="shared" si="1"/>
        <v>9.799999999999047E-2</v>
      </c>
      <c r="I10" s="63">
        <f t="shared" si="1"/>
        <v>0.32199999999994594</v>
      </c>
      <c r="J10" s="63">
        <f t="shared" si="1"/>
        <v>0.48999999999995236</v>
      </c>
      <c r="K10" s="63">
        <f t="shared" si="1"/>
        <v>0.76999999999993651</v>
      </c>
      <c r="L10" s="63">
        <f t="shared" si="1"/>
        <v>701.47000000000014</v>
      </c>
      <c r="M10" s="65">
        <f t="shared" si="3"/>
        <v>1002.4</v>
      </c>
      <c r="N10" s="66">
        <f t="shared" si="4"/>
        <v>1002.56</v>
      </c>
      <c r="O10" s="66">
        <f t="shared" si="5"/>
        <v>1003.1999999999999</v>
      </c>
      <c r="P10" s="66">
        <f t="shared" si="6"/>
        <v>1001.92</v>
      </c>
      <c r="Q10" s="67">
        <f t="shared" si="7"/>
        <v>1001.76</v>
      </c>
      <c r="R10" s="5" t="s">
        <v>9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  <c r="Z10" s="8">
        <v>3.5000000000000003E-2</v>
      </c>
    </row>
    <row r="11" spans="1:26" x14ac:dyDescent="0.3">
      <c r="A11">
        <v>9.1</v>
      </c>
      <c r="B11">
        <v>1002</v>
      </c>
      <c r="C11" s="63">
        <f t="shared" si="2"/>
        <v>0.80622577482985847</v>
      </c>
      <c r="D11" s="63">
        <f t="shared" si="1"/>
        <v>0.27999999999998382</v>
      </c>
      <c r="E11" s="63">
        <f t="shared" si="1"/>
        <v>0.1680000000000062</v>
      </c>
      <c r="F11" s="63">
        <f t="shared" si="1"/>
        <v>5.6000000000028589E-2</v>
      </c>
      <c r="G11" s="63">
        <f t="shared" si="1"/>
        <v>5.6000000000028589E-2</v>
      </c>
      <c r="H11" s="63">
        <f t="shared" si="1"/>
        <v>0.1680000000000062</v>
      </c>
      <c r="I11" s="63">
        <f t="shared" si="1"/>
        <v>0.39199999999996138</v>
      </c>
      <c r="J11" s="63">
        <f t="shared" si="1"/>
        <v>0.55999999999996763</v>
      </c>
      <c r="K11" s="63">
        <f t="shared" si="1"/>
        <v>0.83999999999995145</v>
      </c>
      <c r="L11" s="63">
        <f t="shared" si="1"/>
        <v>701.3999999999993</v>
      </c>
      <c r="M11" s="65">
        <f t="shared" si="3"/>
        <v>1002.4</v>
      </c>
      <c r="N11" s="66">
        <f t="shared" si="4"/>
        <v>1002.56</v>
      </c>
      <c r="O11" s="66">
        <f t="shared" si="5"/>
        <v>1003.1999999999999</v>
      </c>
      <c r="P11" s="66">
        <f t="shared" si="6"/>
        <v>1001.92</v>
      </c>
      <c r="Q11" s="67">
        <f t="shared" si="7"/>
        <v>1001.76</v>
      </c>
      <c r="R11" s="5" t="s">
        <v>10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  <c r="Z11" s="8">
        <v>2.5000000000000001E-2</v>
      </c>
    </row>
    <row r="12" spans="1:26" x14ac:dyDescent="0.3">
      <c r="A12">
        <v>9.9</v>
      </c>
      <c r="B12">
        <v>1001.9</v>
      </c>
      <c r="C12" s="63">
        <f t="shared" si="2"/>
        <v>0.70710678118655002</v>
      </c>
      <c r="D12" s="63">
        <f t="shared" si="1"/>
        <v>0.40000000000000036</v>
      </c>
      <c r="E12" s="63">
        <f t="shared" si="1"/>
        <v>0.11199999999998919</v>
      </c>
      <c r="F12" s="63">
        <f t="shared" si="1"/>
        <v>1.5999999999985463E-2</v>
      </c>
      <c r="G12" s="63">
        <f t="shared" si="1"/>
        <v>0.14400000000005106</v>
      </c>
      <c r="H12" s="63">
        <f t="shared" si="1"/>
        <v>0.27200000000002572</v>
      </c>
      <c r="I12" s="63">
        <f t="shared" si="1"/>
        <v>0.52799999999997504</v>
      </c>
      <c r="J12" s="63">
        <f t="shared" si="1"/>
        <v>0.71999999999998243</v>
      </c>
      <c r="K12" s="63">
        <f t="shared" si="1"/>
        <v>1.0399999999999645</v>
      </c>
      <c r="L12" s="63">
        <f t="shared" si="1"/>
        <v>801.52000000000066</v>
      </c>
      <c r="M12" s="65">
        <f t="shared" si="3"/>
        <v>1002.4</v>
      </c>
      <c r="N12" s="66">
        <f t="shared" si="4"/>
        <v>1002.56</v>
      </c>
      <c r="O12" s="66">
        <f t="shared" si="5"/>
        <v>1003.1999999999999</v>
      </c>
      <c r="P12" s="66">
        <f t="shared" si="6"/>
        <v>1001.92</v>
      </c>
      <c r="Q12" s="67">
        <f t="shared" si="7"/>
        <v>1001.76</v>
      </c>
      <c r="R12" s="5" t="s">
        <v>2</v>
      </c>
      <c r="S12" s="7">
        <f t="shared" ref="S12:Z12" si="12">S8/S4</f>
        <v>0.52164909196034992</v>
      </c>
      <c r="T12" s="7">
        <f t="shared" si="12"/>
        <v>0.10274323799194322</v>
      </c>
      <c r="U12" s="7">
        <f t="shared" si="12"/>
        <v>0.18544689719320465</v>
      </c>
      <c r="V12" s="7">
        <f t="shared" si="12"/>
        <v>0.32274120944175655</v>
      </c>
      <c r="W12" s="7">
        <f t="shared" si="12"/>
        <v>0.39201263195245295</v>
      </c>
      <c r="X12" s="7">
        <f t="shared" si="12"/>
        <v>0.48009940813379159</v>
      </c>
      <c r="Y12" s="7">
        <f t="shared" si="12"/>
        <v>0.53005424980744043</v>
      </c>
      <c r="Z12" s="7">
        <f t="shared" si="12"/>
        <v>0.86971921196961732</v>
      </c>
    </row>
    <row r="13" spans="1:26" x14ac:dyDescent="0.3">
      <c r="A13">
        <v>10.6</v>
      </c>
      <c r="B13">
        <v>1001.8</v>
      </c>
      <c r="C13" s="63">
        <f t="shared" ref="C13:C33" si="13">SQRT((A14-A13)^2+(B14-B13)^2)</f>
        <v>0.70710678118653569</v>
      </c>
      <c r="D13" s="63">
        <f t="shared" ref="D13:D33" si="14">ABS((S$5-$B13)*($A13-$A12))</f>
        <v>0.42000000000001547</v>
      </c>
      <c r="E13" s="63">
        <f t="shared" ref="E13:E33" si="15">ABS((T$5-$B13)*($A13-$A12))</f>
        <v>2.7999999999974507E-2</v>
      </c>
      <c r="F13" s="63">
        <f t="shared" ref="F13:F33" si="16">ABS((U$5-$B13)*($A13-$A12))</f>
        <v>8.40000000000031E-2</v>
      </c>
      <c r="G13" s="63">
        <f t="shared" ref="G13:G33" si="17">ABS((V$5-$B13)*($A13-$A12))</f>
        <v>0.19600000000006029</v>
      </c>
      <c r="H13" s="63">
        <f t="shared" ref="H13:H33" si="18">ABS((W$5-$B13)*($A13-$A12))</f>
        <v>0.30800000000003791</v>
      </c>
      <c r="I13" s="63">
        <f t="shared" ref="I13:I33" si="19">ABS((X$5-$B13)*($A13-$A12))</f>
        <v>0.53199999999999315</v>
      </c>
      <c r="J13" s="63">
        <f t="shared" ref="J13:J33" si="20">ABS((Y$5-$B13)*($A13-$A12))</f>
        <v>0.69999999999999929</v>
      </c>
      <c r="K13" s="63">
        <f t="shared" ref="K13:K33" si="21">ABS((Z$5-$B13)*($A13-$A12))</f>
        <v>0.97999999999998311</v>
      </c>
      <c r="L13" s="63">
        <f t="shared" ref="L13:L33" si="22">ABS((AA$5-$B13)*($A13-$A12))</f>
        <v>701.25999999999931</v>
      </c>
      <c r="M13" s="65">
        <f t="shared" si="3"/>
        <v>1002.4</v>
      </c>
      <c r="N13" s="66">
        <f t="shared" si="4"/>
        <v>1002.56</v>
      </c>
      <c r="O13" s="66">
        <f t="shared" si="5"/>
        <v>1003.1999999999999</v>
      </c>
      <c r="P13" s="66">
        <f t="shared" si="6"/>
        <v>1001.92</v>
      </c>
      <c r="Q13" s="67">
        <f t="shared" si="7"/>
        <v>1001.76</v>
      </c>
    </row>
    <row r="14" spans="1:26" x14ac:dyDescent="0.3">
      <c r="A14">
        <v>11.3</v>
      </c>
      <c r="B14">
        <v>1001.7</v>
      </c>
      <c r="C14" s="63">
        <f t="shared" si="13"/>
        <v>0.69999999999999929</v>
      </c>
      <c r="D14" s="63">
        <f t="shared" si="14"/>
        <v>0.48999999999995297</v>
      </c>
      <c r="E14" s="63">
        <f t="shared" si="15"/>
        <v>4.1999999999961866E-2</v>
      </c>
      <c r="F14" s="63">
        <f t="shared" si="16"/>
        <v>0.15399999999993974</v>
      </c>
      <c r="G14" s="63">
        <f t="shared" si="17"/>
        <v>0.26599999999999724</v>
      </c>
      <c r="H14" s="63">
        <f t="shared" si="18"/>
        <v>0.37799999999997513</v>
      </c>
      <c r="I14" s="63">
        <f t="shared" si="19"/>
        <v>0.60199999999993092</v>
      </c>
      <c r="J14" s="63">
        <f t="shared" si="20"/>
        <v>0.76999999999993751</v>
      </c>
      <c r="K14" s="63">
        <f t="shared" si="21"/>
        <v>1.0499999999999221</v>
      </c>
      <c r="L14" s="63">
        <f t="shared" si="22"/>
        <v>701.19000000000108</v>
      </c>
      <c r="M14" s="65">
        <f t="shared" si="3"/>
        <v>1002.4</v>
      </c>
      <c r="N14" s="66">
        <f t="shared" si="4"/>
        <v>1002.56</v>
      </c>
      <c r="O14" s="66">
        <f t="shared" si="5"/>
        <v>1003.1999999999999</v>
      </c>
      <c r="P14" s="66">
        <f t="shared" si="6"/>
        <v>1001.92</v>
      </c>
      <c r="Q14" s="67">
        <f t="shared" si="7"/>
        <v>1001.76</v>
      </c>
    </row>
    <row r="15" spans="1:26" x14ac:dyDescent="0.3">
      <c r="A15">
        <v>12</v>
      </c>
      <c r="B15">
        <v>1001.7</v>
      </c>
      <c r="C15" s="63">
        <f t="shared" si="13"/>
        <v>0.80622577482985847</v>
      </c>
      <c r="D15" s="63">
        <f t="shared" si="14"/>
        <v>0.48999999999995175</v>
      </c>
      <c r="E15" s="63">
        <f t="shared" si="15"/>
        <v>4.1999999999961755E-2</v>
      </c>
      <c r="F15" s="63">
        <f t="shared" si="16"/>
        <v>0.15399999999993935</v>
      </c>
      <c r="G15" s="63">
        <f t="shared" si="17"/>
        <v>0.26599999999999657</v>
      </c>
      <c r="H15" s="63">
        <f t="shared" si="18"/>
        <v>0.37799999999997413</v>
      </c>
      <c r="I15" s="63">
        <f t="shared" si="19"/>
        <v>0.60199999999992937</v>
      </c>
      <c r="J15" s="63">
        <f t="shared" si="20"/>
        <v>0.76999999999993551</v>
      </c>
      <c r="K15" s="63">
        <f t="shared" si="21"/>
        <v>1.0499999999999194</v>
      </c>
      <c r="L15" s="63">
        <f t="shared" si="22"/>
        <v>701.18999999999937</v>
      </c>
      <c r="M15" s="65">
        <f t="shared" si="3"/>
        <v>1002.4</v>
      </c>
      <c r="N15" s="66">
        <f t="shared" si="4"/>
        <v>1002.56</v>
      </c>
      <c r="O15" s="66">
        <f t="shared" si="5"/>
        <v>1003.1999999999999</v>
      </c>
      <c r="P15" s="66">
        <f t="shared" si="6"/>
        <v>1001.92</v>
      </c>
      <c r="Q15" s="67">
        <f t="shared" si="7"/>
        <v>1001.76</v>
      </c>
    </row>
    <row r="16" spans="1:26" x14ac:dyDescent="0.3">
      <c r="A16">
        <v>12.8</v>
      </c>
      <c r="B16">
        <v>1001.6</v>
      </c>
      <c r="C16" s="63">
        <f t="shared" si="13"/>
        <v>0.69999999999999929</v>
      </c>
      <c r="D16" s="63">
        <f t="shared" si="14"/>
        <v>0.63999999999996415</v>
      </c>
      <c r="E16" s="63">
        <f t="shared" si="15"/>
        <v>0.12799999999997463</v>
      </c>
      <c r="F16" s="63">
        <f t="shared" si="16"/>
        <v>0.25599999999994927</v>
      </c>
      <c r="G16" s="63">
        <f t="shared" si="17"/>
        <v>0.38400000000001488</v>
      </c>
      <c r="H16" s="63">
        <f t="shared" si="18"/>
        <v>0.51199999999998957</v>
      </c>
      <c r="I16" s="63">
        <f t="shared" si="19"/>
        <v>0.76799999999993884</v>
      </c>
      <c r="J16" s="63">
        <f t="shared" si="20"/>
        <v>0.95999999999994623</v>
      </c>
      <c r="K16" s="63">
        <f t="shared" si="21"/>
        <v>1.2799999999999283</v>
      </c>
      <c r="L16" s="63">
        <f t="shared" si="22"/>
        <v>801.28000000000077</v>
      </c>
      <c r="M16" s="65">
        <f t="shared" si="3"/>
        <v>1002.4</v>
      </c>
      <c r="N16" s="66">
        <f t="shared" si="4"/>
        <v>1002.56</v>
      </c>
      <c r="O16" s="66">
        <f t="shared" si="5"/>
        <v>1003.1999999999999</v>
      </c>
      <c r="P16" s="66">
        <f t="shared" si="6"/>
        <v>1001.92</v>
      </c>
      <c r="Q16" s="67">
        <f t="shared" si="7"/>
        <v>1001.76</v>
      </c>
    </row>
    <row r="17" spans="1:17" x14ac:dyDescent="0.3">
      <c r="A17">
        <v>13.5</v>
      </c>
      <c r="B17">
        <v>1001.6</v>
      </c>
      <c r="C17" s="63">
        <f t="shared" si="13"/>
        <v>0.69999999999999929</v>
      </c>
      <c r="D17" s="63">
        <f t="shared" si="14"/>
        <v>0.55999999999996763</v>
      </c>
      <c r="E17" s="63">
        <f t="shared" si="15"/>
        <v>0.1119999999999776</v>
      </c>
      <c r="F17" s="63">
        <f t="shared" si="16"/>
        <v>0.22399999999995521</v>
      </c>
      <c r="G17" s="63">
        <f t="shared" si="17"/>
        <v>0.3360000000000124</v>
      </c>
      <c r="H17" s="63">
        <f t="shared" si="18"/>
        <v>0.44799999999999002</v>
      </c>
      <c r="I17" s="63">
        <f t="shared" si="19"/>
        <v>0.6719999999999452</v>
      </c>
      <c r="J17" s="63">
        <f t="shared" si="20"/>
        <v>0.83999999999995145</v>
      </c>
      <c r="K17" s="63">
        <f t="shared" si="21"/>
        <v>1.1199999999999353</v>
      </c>
      <c r="L17" s="63">
        <f t="shared" si="22"/>
        <v>701.11999999999932</v>
      </c>
      <c r="M17" s="65">
        <f t="shared" si="3"/>
        <v>1002.4</v>
      </c>
      <c r="N17" s="66">
        <f t="shared" si="4"/>
        <v>1002.56</v>
      </c>
      <c r="O17" s="66">
        <f t="shared" si="5"/>
        <v>1003.1999999999999</v>
      </c>
      <c r="P17" s="66">
        <f t="shared" si="6"/>
        <v>1001.92</v>
      </c>
      <c r="Q17" s="67">
        <f t="shared" si="7"/>
        <v>1001.76</v>
      </c>
    </row>
    <row r="18" spans="1:17" x14ac:dyDescent="0.3">
      <c r="A18">
        <v>14.2</v>
      </c>
      <c r="B18">
        <v>1001.6</v>
      </c>
      <c r="C18" s="63">
        <f t="shared" si="13"/>
        <v>0.80622577482985847</v>
      </c>
      <c r="D18" s="63">
        <f t="shared" si="14"/>
        <v>0.55999999999996763</v>
      </c>
      <c r="E18" s="63">
        <f t="shared" si="15"/>
        <v>0.1119999999999776</v>
      </c>
      <c r="F18" s="63">
        <f t="shared" si="16"/>
        <v>0.22399999999995521</v>
      </c>
      <c r="G18" s="63">
        <f t="shared" si="17"/>
        <v>0.3360000000000124</v>
      </c>
      <c r="H18" s="63">
        <f t="shared" si="18"/>
        <v>0.44799999999999002</v>
      </c>
      <c r="I18" s="63">
        <f t="shared" si="19"/>
        <v>0.6719999999999452</v>
      </c>
      <c r="J18" s="63">
        <f t="shared" si="20"/>
        <v>0.83999999999995145</v>
      </c>
      <c r="K18" s="63">
        <f t="shared" si="21"/>
        <v>1.1199999999999353</v>
      </c>
      <c r="L18" s="63">
        <f t="shared" si="22"/>
        <v>701.11999999999932</v>
      </c>
      <c r="M18" s="65">
        <f t="shared" si="3"/>
        <v>1002.4</v>
      </c>
      <c r="N18" s="66">
        <f t="shared" si="4"/>
        <v>1002.56</v>
      </c>
      <c r="O18" s="66">
        <f t="shared" si="5"/>
        <v>1003.1999999999999</v>
      </c>
      <c r="P18" s="66">
        <f t="shared" si="6"/>
        <v>1001.92</v>
      </c>
      <c r="Q18" s="67">
        <f t="shared" si="7"/>
        <v>1001.76</v>
      </c>
    </row>
    <row r="19" spans="1:17" x14ac:dyDescent="0.3">
      <c r="A19">
        <v>15</v>
      </c>
      <c r="B19">
        <v>1001.7</v>
      </c>
      <c r="C19" s="63">
        <f t="shared" si="13"/>
        <v>0.69999999999999929</v>
      </c>
      <c r="D19" s="63">
        <f t="shared" si="14"/>
        <v>0.55999999999994587</v>
      </c>
      <c r="E19" s="63">
        <f t="shared" si="15"/>
        <v>4.799999999995639E-2</v>
      </c>
      <c r="F19" s="63">
        <f t="shared" si="16"/>
        <v>0.17599999999993104</v>
      </c>
      <c r="G19" s="63">
        <f t="shared" si="17"/>
        <v>0.30399999999999661</v>
      </c>
      <c r="H19" s="63">
        <f t="shared" si="18"/>
        <v>0.4319999999999713</v>
      </c>
      <c r="I19" s="63">
        <f t="shared" si="19"/>
        <v>0.68799999999992056</v>
      </c>
      <c r="J19" s="63">
        <f t="shared" si="20"/>
        <v>0.87999999999992806</v>
      </c>
      <c r="K19" s="63">
        <f t="shared" si="21"/>
        <v>1.19999999999991</v>
      </c>
      <c r="L19" s="63">
        <f t="shared" si="22"/>
        <v>801.3600000000007</v>
      </c>
      <c r="M19" s="65">
        <f t="shared" si="3"/>
        <v>1002.4</v>
      </c>
      <c r="N19" s="66">
        <f t="shared" si="4"/>
        <v>1002.56</v>
      </c>
      <c r="O19" s="66">
        <f t="shared" si="5"/>
        <v>1003.1999999999999</v>
      </c>
      <c r="P19" s="66">
        <f t="shared" si="6"/>
        <v>1001.92</v>
      </c>
      <c r="Q19" s="67">
        <f t="shared" si="7"/>
        <v>1001.76</v>
      </c>
    </row>
    <row r="20" spans="1:17" x14ac:dyDescent="0.3">
      <c r="A20">
        <v>15.7</v>
      </c>
      <c r="B20">
        <v>1001.7</v>
      </c>
      <c r="C20" s="63">
        <f t="shared" si="13"/>
        <v>0.70710678118653392</v>
      </c>
      <c r="D20" s="63">
        <f t="shared" si="14"/>
        <v>0.48999999999995175</v>
      </c>
      <c r="E20" s="63">
        <f t="shared" si="15"/>
        <v>4.1999999999961755E-2</v>
      </c>
      <c r="F20" s="63">
        <f t="shared" si="16"/>
        <v>0.15399999999993935</v>
      </c>
      <c r="G20" s="63">
        <f t="shared" si="17"/>
        <v>0.26599999999999657</v>
      </c>
      <c r="H20" s="63">
        <f t="shared" si="18"/>
        <v>0.37799999999997413</v>
      </c>
      <c r="I20" s="63">
        <f t="shared" si="19"/>
        <v>0.60199999999992937</v>
      </c>
      <c r="J20" s="63">
        <f t="shared" si="20"/>
        <v>0.76999999999993551</v>
      </c>
      <c r="K20" s="63">
        <f t="shared" si="21"/>
        <v>1.0499999999999194</v>
      </c>
      <c r="L20" s="63">
        <f t="shared" si="22"/>
        <v>701.18999999999937</v>
      </c>
      <c r="M20" s="65">
        <f t="shared" si="3"/>
        <v>1002.4</v>
      </c>
      <c r="N20" s="66">
        <f t="shared" si="4"/>
        <v>1002.56</v>
      </c>
      <c r="O20" s="66">
        <f t="shared" si="5"/>
        <v>1003.1999999999999</v>
      </c>
      <c r="P20" s="66">
        <f t="shared" si="6"/>
        <v>1001.92</v>
      </c>
      <c r="Q20" s="67">
        <f t="shared" si="7"/>
        <v>1001.76</v>
      </c>
    </row>
    <row r="21" spans="1:17" x14ac:dyDescent="0.3">
      <c r="A21">
        <v>16.399999999999999</v>
      </c>
      <c r="B21">
        <v>1001.8</v>
      </c>
      <c r="C21" s="63">
        <f t="shared" si="13"/>
        <v>0.70000000000000284</v>
      </c>
      <c r="D21" s="63">
        <f t="shared" si="14"/>
        <v>0.42000000000001547</v>
      </c>
      <c r="E21" s="63">
        <f t="shared" si="15"/>
        <v>2.7999999999974507E-2</v>
      </c>
      <c r="F21" s="63">
        <f t="shared" si="16"/>
        <v>8.40000000000031E-2</v>
      </c>
      <c r="G21" s="63">
        <f t="shared" si="17"/>
        <v>0.19600000000006029</v>
      </c>
      <c r="H21" s="63">
        <f t="shared" si="18"/>
        <v>0.30800000000003791</v>
      </c>
      <c r="I21" s="63">
        <f t="shared" si="19"/>
        <v>0.53199999999999315</v>
      </c>
      <c r="J21" s="63">
        <f t="shared" si="20"/>
        <v>0.69999999999999929</v>
      </c>
      <c r="K21" s="63">
        <f t="shared" si="21"/>
        <v>0.97999999999998311</v>
      </c>
      <c r="L21" s="63">
        <f t="shared" si="22"/>
        <v>701.25999999999931</v>
      </c>
      <c r="M21" s="65">
        <f t="shared" si="3"/>
        <v>1002.4</v>
      </c>
      <c r="N21" s="66">
        <f t="shared" si="4"/>
        <v>1002.56</v>
      </c>
      <c r="O21" s="66">
        <f t="shared" si="5"/>
        <v>1003.1999999999999</v>
      </c>
      <c r="P21" s="66">
        <f t="shared" si="6"/>
        <v>1001.92</v>
      </c>
      <c r="Q21" s="67">
        <f t="shared" si="7"/>
        <v>1001.76</v>
      </c>
    </row>
    <row r="22" spans="1:17" x14ac:dyDescent="0.3">
      <c r="A22">
        <v>17.100000000000001</v>
      </c>
      <c r="B22">
        <v>1001.8</v>
      </c>
      <c r="C22" s="63">
        <f t="shared" si="13"/>
        <v>0.80622577482985502</v>
      </c>
      <c r="D22" s="63">
        <f t="shared" si="14"/>
        <v>0.42000000000001764</v>
      </c>
      <c r="E22" s="63">
        <f t="shared" si="15"/>
        <v>2.7999999999974649E-2</v>
      </c>
      <c r="F22" s="63">
        <f t="shared" si="16"/>
        <v>8.400000000000353E-2</v>
      </c>
      <c r="G22" s="63">
        <f t="shared" si="17"/>
        <v>0.19600000000006126</v>
      </c>
      <c r="H22" s="63">
        <f t="shared" si="18"/>
        <v>0.30800000000003946</v>
      </c>
      <c r="I22" s="63">
        <f t="shared" si="19"/>
        <v>0.53199999999999581</v>
      </c>
      <c r="J22" s="63">
        <f t="shared" si="20"/>
        <v>0.70000000000000284</v>
      </c>
      <c r="K22" s="63">
        <f t="shared" si="21"/>
        <v>0.9799999999999881</v>
      </c>
      <c r="L22" s="63">
        <f t="shared" si="22"/>
        <v>701.26000000000283</v>
      </c>
      <c r="M22" s="65">
        <f t="shared" si="3"/>
        <v>1002.4</v>
      </c>
      <c r="N22" s="66">
        <f t="shared" si="4"/>
        <v>1002.56</v>
      </c>
      <c r="O22" s="66">
        <f t="shared" si="5"/>
        <v>1003.1999999999999</v>
      </c>
      <c r="P22" s="66">
        <f t="shared" si="6"/>
        <v>1001.92</v>
      </c>
      <c r="Q22" s="67">
        <f t="shared" si="7"/>
        <v>1001.76</v>
      </c>
    </row>
    <row r="23" spans="1:17" x14ac:dyDescent="0.3">
      <c r="A23">
        <v>17.899999999999999</v>
      </c>
      <c r="B23">
        <v>1001.9</v>
      </c>
      <c r="C23" s="63">
        <f t="shared" si="13"/>
        <v>0.72801098892806715</v>
      </c>
      <c r="D23" s="63">
        <f t="shared" si="14"/>
        <v>0.39999999999999858</v>
      </c>
      <c r="E23" s="63">
        <f t="shared" si="15"/>
        <v>0.11199999999998869</v>
      </c>
      <c r="F23" s="63">
        <f t="shared" si="16"/>
        <v>1.599999999998539E-2</v>
      </c>
      <c r="G23" s="63">
        <f t="shared" si="17"/>
        <v>0.14400000000005042</v>
      </c>
      <c r="H23" s="63">
        <f t="shared" si="18"/>
        <v>0.2720000000000245</v>
      </c>
      <c r="I23" s="63">
        <f t="shared" si="19"/>
        <v>0.52799999999997271</v>
      </c>
      <c r="J23" s="63">
        <f t="shared" si="20"/>
        <v>0.71999999999997921</v>
      </c>
      <c r="K23" s="63">
        <f t="shared" si="21"/>
        <v>1.0399999999999598</v>
      </c>
      <c r="L23" s="63">
        <f t="shared" si="22"/>
        <v>801.51999999999714</v>
      </c>
      <c r="M23" s="65">
        <f t="shared" si="3"/>
        <v>1002.4</v>
      </c>
      <c r="N23" s="66">
        <f t="shared" si="4"/>
        <v>1002.56</v>
      </c>
      <c r="O23" s="66">
        <f t="shared" si="5"/>
        <v>1003.1999999999999</v>
      </c>
      <c r="P23" s="66">
        <f t="shared" si="6"/>
        <v>1001.92</v>
      </c>
      <c r="Q23" s="67">
        <f t="shared" si="7"/>
        <v>1001.76</v>
      </c>
    </row>
    <row r="24" spans="1:17" x14ac:dyDescent="0.3">
      <c r="A24">
        <v>18.600000000000001</v>
      </c>
      <c r="B24">
        <v>1002.1</v>
      </c>
      <c r="C24" s="63">
        <f t="shared" si="13"/>
        <v>0.70710678118655002</v>
      </c>
      <c r="D24" s="63">
        <f t="shared" si="14"/>
        <v>0.20999999999996902</v>
      </c>
      <c r="E24" s="63">
        <f t="shared" si="15"/>
        <v>0.23800000000002325</v>
      </c>
      <c r="F24" s="63">
        <f t="shared" si="16"/>
        <v>0.12600000000004508</v>
      </c>
      <c r="G24" s="63">
        <f t="shared" si="17"/>
        <v>1.3999999999987325E-2</v>
      </c>
      <c r="H24" s="63">
        <f t="shared" si="18"/>
        <v>9.7999999999990844E-2</v>
      </c>
      <c r="I24" s="63">
        <f t="shared" si="19"/>
        <v>0.32199999999994722</v>
      </c>
      <c r="J24" s="63">
        <f t="shared" si="20"/>
        <v>0.48999999999995425</v>
      </c>
      <c r="K24" s="63">
        <f t="shared" si="21"/>
        <v>0.76999999999993951</v>
      </c>
      <c r="L24" s="63">
        <f t="shared" si="22"/>
        <v>701.47000000000287</v>
      </c>
      <c r="M24" s="65">
        <f t="shared" si="3"/>
        <v>1002.4</v>
      </c>
      <c r="N24" s="66">
        <f t="shared" si="4"/>
        <v>1002.56</v>
      </c>
      <c r="O24" s="66">
        <f t="shared" si="5"/>
        <v>1003.1999999999999</v>
      </c>
      <c r="P24" s="66">
        <f t="shared" si="6"/>
        <v>1001.92</v>
      </c>
      <c r="Q24" s="67">
        <f t="shared" si="7"/>
        <v>1001.76</v>
      </c>
    </row>
    <row r="25" spans="1:17" x14ac:dyDescent="0.3">
      <c r="A25">
        <v>19.3</v>
      </c>
      <c r="B25">
        <v>1002.2</v>
      </c>
      <c r="C25" s="63">
        <f t="shared" si="13"/>
        <v>0.70710678118653392</v>
      </c>
      <c r="D25" s="63">
        <f t="shared" si="14"/>
        <v>0.13999999999995211</v>
      </c>
      <c r="E25" s="63">
        <f t="shared" si="15"/>
        <v>0.30800000000003791</v>
      </c>
      <c r="F25" s="63">
        <f t="shared" si="16"/>
        <v>0.19600000000006029</v>
      </c>
      <c r="G25" s="63">
        <f t="shared" si="17"/>
        <v>8.40000000000031E-2</v>
      </c>
      <c r="H25" s="63">
        <f t="shared" si="18"/>
        <v>2.7999999999974507E-2</v>
      </c>
      <c r="I25" s="63">
        <f t="shared" si="19"/>
        <v>0.25199999999992972</v>
      </c>
      <c r="J25" s="63">
        <f t="shared" si="20"/>
        <v>0.41999999999993592</v>
      </c>
      <c r="K25" s="63">
        <f t="shared" si="21"/>
        <v>0.69999999999991969</v>
      </c>
      <c r="L25" s="63">
        <f t="shared" si="22"/>
        <v>701.53999999999928</v>
      </c>
      <c r="M25" s="65">
        <f t="shared" si="3"/>
        <v>1002.4</v>
      </c>
      <c r="N25" s="66">
        <f t="shared" si="4"/>
        <v>1002.56</v>
      </c>
      <c r="O25" s="66">
        <f t="shared" si="5"/>
        <v>1003.1999999999999</v>
      </c>
      <c r="P25" s="66">
        <f t="shared" si="6"/>
        <v>1001.92</v>
      </c>
      <c r="Q25" s="67">
        <f t="shared" si="7"/>
        <v>1001.76</v>
      </c>
    </row>
    <row r="26" spans="1:17" x14ac:dyDescent="0.3">
      <c r="A26">
        <v>20</v>
      </c>
      <c r="B26">
        <v>1002.3</v>
      </c>
      <c r="C26" s="63">
        <f t="shared" si="13"/>
        <v>0.8246211251235438</v>
      </c>
      <c r="D26" s="63">
        <f t="shared" si="14"/>
        <v>7.0000000000015841E-2</v>
      </c>
      <c r="E26" s="63">
        <f t="shared" si="15"/>
        <v>0.37799999999997413</v>
      </c>
      <c r="F26" s="63">
        <f t="shared" si="16"/>
        <v>0.26599999999999657</v>
      </c>
      <c r="G26" s="63">
        <f t="shared" si="17"/>
        <v>0.15399999999993935</v>
      </c>
      <c r="H26" s="63">
        <f t="shared" si="18"/>
        <v>4.1999999999961755E-2</v>
      </c>
      <c r="I26" s="63">
        <f t="shared" si="19"/>
        <v>0.18199999999999344</v>
      </c>
      <c r="J26" s="63">
        <f t="shared" si="20"/>
        <v>0.34999999999999964</v>
      </c>
      <c r="K26" s="63">
        <f t="shared" si="21"/>
        <v>0.62999999999998346</v>
      </c>
      <c r="L26" s="63">
        <f t="shared" si="22"/>
        <v>701.60999999999922</v>
      </c>
      <c r="M26" s="65">
        <f t="shared" si="3"/>
        <v>1002.4</v>
      </c>
      <c r="N26" s="66">
        <f t="shared" si="4"/>
        <v>1002.56</v>
      </c>
      <c r="O26" s="66">
        <f t="shared" si="5"/>
        <v>1003.1999999999999</v>
      </c>
      <c r="P26" s="66">
        <f t="shared" si="6"/>
        <v>1001.92</v>
      </c>
      <c r="Q26" s="67">
        <f t="shared" si="7"/>
        <v>1001.76</v>
      </c>
    </row>
    <row r="27" spans="1:17" x14ac:dyDescent="0.3">
      <c r="A27">
        <v>20.8</v>
      </c>
      <c r="B27">
        <v>1002.5</v>
      </c>
      <c r="C27" s="63">
        <f t="shared" si="13"/>
        <v>1.200166655094199</v>
      </c>
      <c r="D27" s="63">
        <f t="shared" si="14"/>
        <v>8.0000000000018265E-2</v>
      </c>
      <c r="E27" s="63">
        <f t="shared" si="15"/>
        <v>0.59200000000000785</v>
      </c>
      <c r="F27" s="63">
        <f t="shared" si="16"/>
        <v>0.46400000000003316</v>
      </c>
      <c r="G27" s="63">
        <f t="shared" si="17"/>
        <v>0.33599999999996755</v>
      </c>
      <c r="H27" s="63">
        <f t="shared" si="18"/>
        <v>0.20799999999999291</v>
      </c>
      <c r="I27" s="63">
        <f t="shared" si="19"/>
        <v>4.799999999995639E-2</v>
      </c>
      <c r="J27" s="63">
        <f t="shared" si="20"/>
        <v>0.23999999999996383</v>
      </c>
      <c r="K27" s="63">
        <f t="shared" si="21"/>
        <v>0.55999999999994587</v>
      </c>
      <c r="L27" s="63">
        <f t="shared" si="22"/>
        <v>802.00000000000068</v>
      </c>
      <c r="M27" s="65">
        <f t="shared" si="3"/>
        <v>1002.4</v>
      </c>
      <c r="N27" s="66">
        <f t="shared" si="4"/>
        <v>1002.56</v>
      </c>
      <c r="O27" s="66">
        <f t="shared" si="5"/>
        <v>1003.1999999999999</v>
      </c>
      <c r="P27" s="66">
        <f t="shared" si="6"/>
        <v>1001.92</v>
      </c>
      <c r="Q27" s="67">
        <f t="shared" si="7"/>
        <v>1001.76</v>
      </c>
    </row>
    <row r="28" spans="1:17" x14ac:dyDescent="0.3">
      <c r="A28">
        <v>22</v>
      </c>
      <c r="B28">
        <v>1002.52</v>
      </c>
      <c r="C28" s="63">
        <f t="shared" si="13"/>
        <v>1.0001999800039987</v>
      </c>
      <c r="D28" s="63">
        <f t="shared" si="14"/>
        <v>0.14400000000000537</v>
      </c>
      <c r="E28" s="63">
        <f t="shared" si="15"/>
        <v>0.9119999999999886</v>
      </c>
      <c r="F28" s="63">
        <f t="shared" si="16"/>
        <v>0.72000000000002684</v>
      </c>
      <c r="G28" s="63">
        <f t="shared" si="17"/>
        <v>0.52799999999992875</v>
      </c>
      <c r="H28" s="63">
        <f t="shared" si="18"/>
        <v>0.33599999999996705</v>
      </c>
      <c r="I28" s="63">
        <f t="shared" si="19"/>
        <v>4.7999999999956314E-2</v>
      </c>
      <c r="J28" s="63">
        <f t="shared" si="20"/>
        <v>0.33599999999996705</v>
      </c>
      <c r="K28" s="63">
        <f t="shared" si="21"/>
        <v>0.81599999999993944</v>
      </c>
      <c r="L28" s="63">
        <f t="shared" si="22"/>
        <v>1203.0239999999992</v>
      </c>
      <c r="M28" s="65">
        <f t="shared" si="3"/>
        <v>1002.4</v>
      </c>
      <c r="N28" s="66">
        <f t="shared" si="4"/>
        <v>1002.56</v>
      </c>
      <c r="O28" s="66">
        <f t="shared" si="5"/>
        <v>1003.1999999999999</v>
      </c>
      <c r="P28" s="66">
        <f t="shared" si="6"/>
        <v>1001.92</v>
      </c>
      <c r="Q28" s="67">
        <f t="shared" si="7"/>
        <v>1001.76</v>
      </c>
    </row>
    <row r="29" spans="1:17" x14ac:dyDescent="0.3">
      <c r="A29">
        <v>23</v>
      </c>
      <c r="B29">
        <v>1002.54</v>
      </c>
      <c r="C29" s="63">
        <f t="shared" si="13"/>
        <v>1.0004498987955395</v>
      </c>
      <c r="D29" s="63">
        <f t="shared" si="14"/>
        <v>0.13999999999998636</v>
      </c>
      <c r="E29" s="63">
        <f t="shared" si="15"/>
        <v>0.77999999999997272</v>
      </c>
      <c r="F29" s="63">
        <f t="shared" si="16"/>
        <v>0.62000000000000455</v>
      </c>
      <c r="G29" s="63">
        <f t="shared" si="17"/>
        <v>0.45999999999992269</v>
      </c>
      <c r="H29" s="63">
        <f t="shared" si="18"/>
        <v>0.29999999999995453</v>
      </c>
      <c r="I29" s="63">
        <f t="shared" si="19"/>
        <v>1.999999999998181E-2</v>
      </c>
      <c r="J29" s="63">
        <f t="shared" si="20"/>
        <v>0.25999999999999091</v>
      </c>
      <c r="K29" s="63">
        <f t="shared" si="21"/>
        <v>0.65999999999996817</v>
      </c>
      <c r="L29" s="63">
        <f t="shared" si="22"/>
        <v>1002.54</v>
      </c>
      <c r="M29" s="65">
        <f t="shared" si="3"/>
        <v>1002.4</v>
      </c>
      <c r="N29" s="66">
        <f t="shared" si="4"/>
        <v>1002.56</v>
      </c>
      <c r="O29" s="66">
        <f t="shared" si="5"/>
        <v>1003.1999999999999</v>
      </c>
      <c r="P29" s="66">
        <f t="shared" si="6"/>
        <v>1001.92</v>
      </c>
      <c r="Q29" s="67">
        <f t="shared" si="7"/>
        <v>1001.76</v>
      </c>
    </row>
    <row r="30" spans="1:17" x14ac:dyDescent="0.3">
      <c r="A30">
        <v>24</v>
      </c>
      <c r="B30">
        <v>1002.57</v>
      </c>
      <c r="C30" s="63">
        <f t="shared" si="13"/>
        <v>1.7002646852769705</v>
      </c>
      <c r="D30" s="63">
        <f t="shared" si="14"/>
        <v>0.17000000000007276</v>
      </c>
      <c r="E30" s="63">
        <f t="shared" si="15"/>
        <v>0.81000000000005912</v>
      </c>
      <c r="F30" s="63">
        <f t="shared" si="16"/>
        <v>0.65000000000009095</v>
      </c>
      <c r="G30" s="63">
        <f t="shared" si="17"/>
        <v>0.49000000000000909</v>
      </c>
      <c r="H30" s="63">
        <f t="shared" si="18"/>
        <v>0.33000000000004093</v>
      </c>
      <c r="I30" s="63">
        <f t="shared" si="19"/>
        <v>1.0000000000104592E-2</v>
      </c>
      <c r="J30" s="63">
        <f t="shared" si="20"/>
        <v>0.2299999999999045</v>
      </c>
      <c r="K30" s="63">
        <f t="shared" si="21"/>
        <v>0.62999999999988177</v>
      </c>
      <c r="L30" s="63">
        <f t="shared" si="22"/>
        <v>1002.57</v>
      </c>
      <c r="M30" s="65">
        <f t="shared" si="3"/>
        <v>1002.4</v>
      </c>
      <c r="N30" s="66">
        <f t="shared" si="4"/>
        <v>1002.56</v>
      </c>
      <c r="O30" s="66">
        <f t="shared" si="5"/>
        <v>1003.1999999999999</v>
      </c>
      <c r="P30" s="66">
        <f t="shared" si="6"/>
        <v>1001.92</v>
      </c>
      <c r="Q30" s="67">
        <f t="shared" si="7"/>
        <v>1001.76</v>
      </c>
    </row>
    <row r="31" spans="1:17" x14ac:dyDescent="0.3">
      <c r="A31">
        <v>25.7</v>
      </c>
      <c r="B31">
        <v>1002.6</v>
      </c>
      <c r="C31" s="63">
        <f t="shared" si="13"/>
        <v>5.0990195135927845</v>
      </c>
      <c r="D31" s="63">
        <f t="shared" si="14"/>
        <v>0.34000000000007718</v>
      </c>
      <c r="E31" s="63">
        <f t="shared" si="15"/>
        <v>1.4280000000000534</v>
      </c>
      <c r="F31" s="63">
        <f t="shared" si="16"/>
        <v>1.1560000000001078</v>
      </c>
      <c r="G31" s="63">
        <f t="shared" si="17"/>
        <v>0.8839999999999687</v>
      </c>
      <c r="H31" s="63">
        <f t="shared" si="18"/>
        <v>0.61200000000002297</v>
      </c>
      <c r="I31" s="63">
        <f t="shared" si="19"/>
        <v>6.80000000001314E-2</v>
      </c>
      <c r="J31" s="63">
        <f t="shared" si="20"/>
        <v>0.3399999999998839</v>
      </c>
      <c r="K31" s="63">
        <f t="shared" si="21"/>
        <v>1.019999999999845</v>
      </c>
      <c r="L31" s="63">
        <f t="shared" si="22"/>
        <v>1704.4199999999994</v>
      </c>
      <c r="M31" s="65">
        <f t="shared" si="3"/>
        <v>1002.4</v>
      </c>
      <c r="N31" s="66">
        <f t="shared" si="4"/>
        <v>1002.56</v>
      </c>
      <c r="O31" s="66">
        <f t="shared" si="5"/>
        <v>1003.1999999999999</v>
      </c>
      <c r="P31" s="66">
        <f t="shared" si="6"/>
        <v>1001.92</v>
      </c>
      <c r="Q31" s="67">
        <f t="shared" si="7"/>
        <v>1001.76</v>
      </c>
    </row>
    <row r="32" spans="1:17" x14ac:dyDescent="0.3">
      <c r="A32">
        <v>26.7</v>
      </c>
      <c r="B32">
        <v>1007.6</v>
      </c>
      <c r="C32" s="63">
        <f t="shared" si="13"/>
        <v>5.0990195135927845</v>
      </c>
      <c r="D32" s="63">
        <f t="shared" si="14"/>
        <v>5.2000000000000455</v>
      </c>
      <c r="E32" s="63">
        <f t="shared" si="15"/>
        <v>5.8400000000000318</v>
      </c>
      <c r="F32" s="63">
        <f t="shared" si="16"/>
        <v>5.6800000000000637</v>
      </c>
      <c r="G32" s="63">
        <f t="shared" si="17"/>
        <v>5.5199999999999818</v>
      </c>
      <c r="H32" s="63">
        <f t="shared" si="18"/>
        <v>5.3600000000000136</v>
      </c>
      <c r="I32" s="63">
        <f t="shared" si="19"/>
        <v>5.0400000000000773</v>
      </c>
      <c r="J32" s="63">
        <f t="shared" si="20"/>
        <v>4.8000000000000682</v>
      </c>
      <c r="K32" s="63">
        <f t="shared" si="21"/>
        <v>4.4000000000000909</v>
      </c>
      <c r="L32" s="63">
        <f t="shared" si="22"/>
        <v>1007.6</v>
      </c>
      <c r="M32" s="65">
        <f t="shared" si="3"/>
        <v>1002.4</v>
      </c>
      <c r="N32" s="66">
        <f t="shared" si="4"/>
        <v>1002.56</v>
      </c>
      <c r="O32" s="66">
        <f t="shared" si="5"/>
        <v>1003.1999999999999</v>
      </c>
      <c r="P32" s="66">
        <f t="shared" si="6"/>
        <v>1001.92</v>
      </c>
      <c r="Q32" s="67">
        <f t="shared" si="7"/>
        <v>1001.76</v>
      </c>
    </row>
    <row r="33" spans="1:17" x14ac:dyDescent="0.3">
      <c r="A33">
        <v>27.7</v>
      </c>
      <c r="B33">
        <v>1012.6</v>
      </c>
      <c r="C33" s="63">
        <f t="shared" si="13"/>
        <v>1012.9788003704717</v>
      </c>
      <c r="D33" s="63">
        <f t="shared" si="14"/>
        <v>10.200000000000045</v>
      </c>
      <c r="E33" s="63">
        <f t="shared" si="15"/>
        <v>10.840000000000032</v>
      </c>
      <c r="F33" s="63">
        <f t="shared" si="16"/>
        <v>10.680000000000064</v>
      </c>
      <c r="G33" s="63">
        <f t="shared" si="17"/>
        <v>10.519999999999982</v>
      </c>
      <c r="H33" s="63">
        <f t="shared" si="18"/>
        <v>10.360000000000014</v>
      </c>
      <c r="I33" s="63">
        <f t="shared" si="19"/>
        <v>10.040000000000077</v>
      </c>
      <c r="J33" s="63">
        <f t="shared" si="20"/>
        <v>9.8000000000000682</v>
      </c>
      <c r="K33" s="63">
        <f t="shared" si="21"/>
        <v>9.4000000000000909</v>
      </c>
      <c r="L33" s="63">
        <f t="shared" si="22"/>
        <v>1012.6</v>
      </c>
      <c r="M33" s="65">
        <f t="shared" si="3"/>
        <v>1002.4</v>
      </c>
      <c r="N33" s="66">
        <f t="shared" si="4"/>
        <v>1002.56</v>
      </c>
      <c r="O33" s="66">
        <f t="shared" si="5"/>
        <v>1003.1999999999999</v>
      </c>
      <c r="P33" s="66">
        <f t="shared" si="6"/>
        <v>1001.92</v>
      </c>
      <c r="Q33" s="67">
        <f t="shared" si="7"/>
        <v>1001.76</v>
      </c>
    </row>
  </sheetData>
  <autoFilter ref="A1:B1">
    <sortState ref="A2:B32">
      <sortCondition ref="A1"/>
    </sortState>
  </autoFilter>
  <mergeCells count="1">
    <mergeCell ref="M1:Q1"/>
  </mergeCells>
  <pageMargins left="0.7" right="0.7" top="0.75" bottom="0.75" header="0.3" footer="0.3"/>
  <pageSetup orientation="portrait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43"/>
  <sheetViews>
    <sheetView zoomScale="70" zoomScaleNormal="70" workbookViewId="0">
      <selection activeCell="S9" sqref="S9:Z9"/>
    </sheetView>
  </sheetViews>
  <sheetFormatPr defaultRowHeight="14.4" x14ac:dyDescent="0.3"/>
  <cols>
    <col min="18" max="18" width="9.6640625" customWidth="1"/>
  </cols>
  <sheetData>
    <row r="1" spans="1:26" x14ac:dyDescent="0.3">
      <c r="A1" t="s">
        <v>0</v>
      </c>
      <c r="B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62" t="s">
        <v>73</v>
      </c>
      <c r="M1" s="78" t="s">
        <v>72</v>
      </c>
      <c r="N1" s="79"/>
      <c r="O1" s="79"/>
      <c r="P1" s="79"/>
      <c r="Q1" s="79"/>
      <c r="R1" s="73">
        <v>1000.6</v>
      </c>
      <c r="S1" s="57">
        <f>$R$1+S7</f>
        <v>1002.4</v>
      </c>
      <c r="T1" s="57">
        <f t="shared" ref="T1:Z1" si="0">$R$1+T7</f>
        <v>1000.96</v>
      </c>
      <c r="U1" s="57">
        <f t="shared" si="0"/>
        <v>1001.32</v>
      </c>
      <c r="V1" s="57">
        <f t="shared" si="0"/>
        <v>1001.68</v>
      </c>
      <c r="W1" s="57">
        <f t="shared" si="0"/>
        <v>1002.04</v>
      </c>
      <c r="X1" s="57">
        <f t="shared" si="0"/>
        <v>1002.76</v>
      </c>
      <c r="Y1" s="57">
        <f t="shared" si="0"/>
        <v>1003.3</v>
      </c>
      <c r="Z1" s="57">
        <f t="shared" si="0"/>
        <v>1004.1999999999999</v>
      </c>
    </row>
    <row r="2" spans="1:26" x14ac:dyDescent="0.3">
      <c r="A2">
        <v>3.5</v>
      </c>
      <c r="B2">
        <v>1012.2</v>
      </c>
      <c r="C2" s="63">
        <f>SQRT((A3-A2)^2+(B3-B2)^2)</f>
        <v>5.0990195135927845</v>
      </c>
      <c r="M2" s="69" t="s">
        <v>65</v>
      </c>
      <c r="N2" s="70" t="s">
        <v>68</v>
      </c>
      <c r="O2" s="70" t="s">
        <v>69</v>
      </c>
      <c r="P2" s="70" t="s">
        <v>70</v>
      </c>
      <c r="Q2" s="70" t="s">
        <v>71</v>
      </c>
      <c r="S2" s="71">
        <v>1</v>
      </c>
      <c r="T2" s="71">
        <v>2</v>
      </c>
      <c r="U2" s="71">
        <v>3</v>
      </c>
      <c r="V2" s="71">
        <v>4</v>
      </c>
      <c r="W2" s="72">
        <v>5</v>
      </c>
      <c r="X2" s="71">
        <v>6</v>
      </c>
      <c r="Y2" s="72">
        <v>7</v>
      </c>
      <c r="Z2" s="71">
        <v>8</v>
      </c>
    </row>
    <row r="3" spans="1:26" x14ac:dyDescent="0.3">
      <c r="A3">
        <v>4.5</v>
      </c>
      <c r="B3">
        <v>1007.2</v>
      </c>
      <c r="C3" s="63">
        <f>SQRT((A4-A3)^2+(B4-B3)^2)</f>
        <v>5.0990195135927845</v>
      </c>
      <c r="D3" s="63">
        <f t="shared" ref="D3:L12" si="1">ABS((S$5-$B3)*($A3-$A2))</f>
        <v>4.8000000000000682</v>
      </c>
      <c r="E3" s="63">
        <f t="shared" si="1"/>
        <v>6.2400000000000091</v>
      </c>
      <c r="F3" s="63">
        <f t="shared" si="1"/>
        <v>5.8799999999999955</v>
      </c>
      <c r="G3" s="63">
        <f t="shared" si="1"/>
        <v>5.5200000000000955</v>
      </c>
      <c r="H3" s="63">
        <f t="shared" si="1"/>
        <v>5.1600000000000819</v>
      </c>
      <c r="I3" s="63">
        <f t="shared" si="1"/>
        <v>4.4400000000000546</v>
      </c>
      <c r="J3" s="63">
        <f t="shared" si="1"/>
        <v>3.9000000000000909</v>
      </c>
      <c r="K3" s="63">
        <f t="shared" si="1"/>
        <v>3.0000000000001137</v>
      </c>
      <c r="L3" s="63">
        <f t="shared" si="1"/>
        <v>1007.2</v>
      </c>
      <c r="M3" s="65">
        <f>$S$5</f>
        <v>1002.4</v>
      </c>
      <c r="N3" s="66">
        <f>$X$5</f>
        <v>1002.76</v>
      </c>
      <c r="O3" s="66">
        <f>$Z$5</f>
        <v>1004.1999999999999</v>
      </c>
      <c r="P3" s="66">
        <f>$U$5</f>
        <v>1001.32</v>
      </c>
      <c r="Q3" s="67">
        <f>$T$5</f>
        <v>1000.96</v>
      </c>
      <c r="R3" s="1"/>
      <c r="S3" s="15" t="s">
        <v>36</v>
      </c>
      <c r="T3" s="16">
        <v>0.2</v>
      </c>
      <c r="U3" s="16">
        <v>0.4</v>
      </c>
      <c r="V3" s="16">
        <v>0.6</v>
      </c>
      <c r="W3" s="16">
        <v>0.8</v>
      </c>
      <c r="X3" s="56">
        <v>1.2</v>
      </c>
      <c r="Y3" s="56">
        <v>1.5</v>
      </c>
      <c r="Z3" s="56">
        <v>2</v>
      </c>
    </row>
    <row r="4" spans="1:26" x14ac:dyDescent="0.3">
      <c r="A4">
        <v>5.5</v>
      </c>
      <c r="B4">
        <v>1002.2</v>
      </c>
      <c r="C4" s="63">
        <f t="shared" ref="C4:C12" si="2">SQRT((A5-A4)^2+(B5-B4)^2)</f>
        <v>1.0049875621120912</v>
      </c>
      <c r="D4" s="63">
        <f t="shared" si="1"/>
        <v>0.19999999999993179</v>
      </c>
      <c r="E4" s="63">
        <f t="shared" si="1"/>
        <v>1.2400000000000091</v>
      </c>
      <c r="F4" s="63">
        <f t="shared" si="1"/>
        <v>0.87999999999999545</v>
      </c>
      <c r="G4" s="63">
        <f t="shared" si="1"/>
        <v>0.5200000000000955</v>
      </c>
      <c r="H4" s="63">
        <f t="shared" si="1"/>
        <v>0.16000000000008185</v>
      </c>
      <c r="I4" s="63">
        <f t="shared" si="1"/>
        <v>0.55999999999994543</v>
      </c>
      <c r="J4" s="63">
        <f t="shared" si="1"/>
        <v>1.0999999999999091</v>
      </c>
      <c r="K4" s="63">
        <f t="shared" si="1"/>
        <v>1.9999999999998863</v>
      </c>
      <c r="L4" s="63">
        <f t="shared" si="1"/>
        <v>1002.2</v>
      </c>
      <c r="M4" s="65">
        <f t="shared" ref="M4:M43" si="3">$S$5</f>
        <v>1002.4</v>
      </c>
      <c r="N4" s="66">
        <f t="shared" ref="N4:N43" si="4">$X$5</f>
        <v>1002.76</v>
      </c>
      <c r="O4" s="66">
        <f t="shared" ref="O4:O43" si="5">$Z$5</f>
        <v>1004.1999999999999</v>
      </c>
      <c r="P4" s="66">
        <f t="shared" ref="P4:P43" si="6">$U$5</f>
        <v>1001.32</v>
      </c>
      <c r="Q4" s="67">
        <f t="shared" ref="Q4:Q43" si="7">$T$5</f>
        <v>1000.96</v>
      </c>
      <c r="R4" s="5" t="s">
        <v>15</v>
      </c>
      <c r="S4" s="7">
        <f t="array" ref="S4">SUM(IF($B$2:$B$36&lt;S$5,$C2:$C36))</f>
        <v>20.136469180784012</v>
      </c>
      <c r="T4" s="7">
        <f t="array" ref="T4">SUM(IF($B$2:$B$36&lt;T$5,$C2:$C36))</f>
        <v>2.3488069936175258</v>
      </c>
      <c r="U4" s="7">
        <f t="array" ref="U4">SUM(IF($B$2:$B$36&lt;U$5,$C2:$C36))</f>
        <v>3.635602673659597</v>
      </c>
      <c r="V4" s="7">
        <f t="array" ref="V4">SUM(IF($B$2:$B$36&lt;V$5,$C2:$C36))</f>
        <v>5.0001107687733946</v>
      </c>
      <c r="W4" s="7">
        <f t="array" ref="W4">SUM(IF($B$2:$B$36&lt;W$5,$C2:$C36))</f>
        <v>5.8486389061972694</v>
      </c>
      <c r="X4" s="7">
        <f t="array" ref="X4">SUM(IF($B$2:$B$36&lt;X$5,$C2:$C36))</f>
        <v>20.136469180784012</v>
      </c>
      <c r="Y4" s="7">
        <f t="array" ref="Y4">SUM(IF($B$2:$B$36&lt;Y$5,$C2:$C36))</f>
        <v>20.136469180784012</v>
      </c>
      <c r="Z4" s="7">
        <f t="array" ref="Z4">SUM(IF($B$2:$B$36&lt;Z$5,$C2:$C36))</f>
        <v>20.136469180784012</v>
      </c>
    </row>
    <row r="5" spans="1:26" x14ac:dyDescent="0.3">
      <c r="A5">
        <v>6.5</v>
      </c>
      <c r="B5">
        <v>1002.1</v>
      </c>
      <c r="C5" s="63">
        <f t="shared" si="2"/>
        <v>1</v>
      </c>
      <c r="D5" s="63">
        <f t="shared" si="1"/>
        <v>0.29999999999995453</v>
      </c>
      <c r="E5" s="63">
        <f t="shared" si="1"/>
        <v>1.1399999999999864</v>
      </c>
      <c r="F5" s="63">
        <f t="shared" si="1"/>
        <v>0.77999999999997272</v>
      </c>
      <c r="G5" s="63">
        <f t="shared" si="1"/>
        <v>0.42000000000007276</v>
      </c>
      <c r="H5" s="63">
        <f t="shared" si="1"/>
        <v>6.0000000000059117E-2</v>
      </c>
      <c r="I5" s="63">
        <f t="shared" si="1"/>
        <v>0.65999999999996817</v>
      </c>
      <c r="J5" s="63">
        <f t="shared" si="1"/>
        <v>1.1999999999999318</v>
      </c>
      <c r="K5" s="63">
        <f t="shared" si="1"/>
        <v>2.0999999999999091</v>
      </c>
      <c r="L5" s="63">
        <f t="shared" si="1"/>
        <v>1002.1</v>
      </c>
      <c r="M5" s="65">
        <f t="shared" si="3"/>
        <v>1002.4</v>
      </c>
      <c r="N5" s="66">
        <f t="shared" si="4"/>
        <v>1002.76</v>
      </c>
      <c r="O5" s="66">
        <f t="shared" si="5"/>
        <v>1004.1999999999999</v>
      </c>
      <c r="P5" s="66">
        <f t="shared" si="6"/>
        <v>1001.32</v>
      </c>
      <c r="Q5" s="67">
        <f t="shared" si="7"/>
        <v>1000.96</v>
      </c>
      <c r="R5" s="6" t="s">
        <v>66</v>
      </c>
      <c r="S5" s="57">
        <v>1002.4</v>
      </c>
      <c r="T5" s="57">
        <f>T6+T7</f>
        <v>1000.96</v>
      </c>
      <c r="U5" s="57">
        <f t="shared" ref="U5:Y5" si="8">U6+U7</f>
        <v>1001.32</v>
      </c>
      <c r="V5" s="57">
        <f t="shared" si="8"/>
        <v>1001.68</v>
      </c>
      <c r="W5" s="57">
        <f t="shared" si="8"/>
        <v>1002.04</v>
      </c>
      <c r="X5" s="57">
        <f t="shared" si="8"/>
        <v>1002.76</v>
      </c>
      <c r="Y5" s="57">
        <f t="shared" si="8"/>
        <v>1003.3</v>
      </c>
      <c r="Z5" s="57">
        <f>Z6+Z7</f>
        <v>1004.1999999999999</v>
      </c>
    </row>
    <row r="6" spans="1:26" x14ac:dyDescent="0.3">
      <c r="A6">
        <v>7.5</v>
      </c>
      <c r="B6">
        <v>1002.1</v>
      </c>
      <c r="C6" s="63">
        <f t="shared" si="2"/>
        <v>1</v>
      </c>
      <c r="D6" s="63">
        <f t="shared" si="1"/>
        <v>0.29999999999995453</v>
      </c>
      <c r="E6" s="63">
        <f t="shared" si="1"/>
        <v>1.1399999999999864</v>
      </c>
      <c r="F6" s="63">
        <f t="shared" si="1"/>
        <v>0.77999999999997272</v>
      </c>
      <c r="G6" s="63">
        <f t="shared" si="1"/>
        <v>0.42000000000007276</v>
      </c>
      <c r="H6" s="63">
        <f t="shared" si="1"/>
        <v>6.0000000000059117E-2</v>
      </c>
      <c r="I6" s="63">
        <f t="shared" si="1"/>
        <v>0.65999999999996817</v>
      </c>
      <c r="J6" s="63">
        <f t="shared" si="1"/>
        <v>1.1999999999999318</v>
      </c>
      <c r="K6" s="63">
        <f t="shared" si="1"/>
        <v>2.0999999999999091</v>
      </c>
      <c r="L6" s="63">
        <f t="shared" si="1"/>
        <v>1002.1</v>
      </c>
      <c r="M6" s="65">
        <f t="shared" si="3"/>
        <v>1002.4</v>
      </c>
      <c r="N6" s="66">
        <f t="shared" si="4"/>
        <v>1002.76</v>
      </c>
      <c r="O6" s="66">
        <f t="shared" si="5"/>
        <v>1004.1999999999999</v>
      </c>
      <c r="P6" s="66">
        <f t="shared" si="6"/>
        <v>1001.32</v>
      </c>
      <c r="Q6" s="67">
        <f t="shared" si="7"/>
        <v>1000.96</v>
      </c>
      <c r="R6" s="6" t="s">
        <v>4</v>
      </c>
      <c r="S6" s="34">
        <f>MIN($B$2:$B$32)</f>
        <v>1000.6</v>
      </c>
      <c r="T6" s="34">
        <f t="shared" ref="T6:Z6" si="9">MIN($B$2:$B$32)</f>
        <v>1000.6</v>
      </c>
      <c r="U6" s="34">
        <f t="shared" si="9"/>
        <v>1000.6</v>
      </c>
      <c r="V6" s="34">
        <f t="shared" si="9"/>
        <v>1000.6</v>
      </c>
      <c r="W6" s="34">
        <f t="shared" si="9"/>
        <v>1000.6</v>
      </c>
      <c r="X6" s="34">
        <f t="shared" si="9"/>
        <v>1000.6</v>
      </c>
      <c r="Y6" s="34">
        <f t="shared" si="9"/>
        <v>1000.6</v>
      </c>
      <c r="Z6" s="34">
        <f t="shared" si="9"/>
        <v>1000.6</v>
      </c>
    </row>
    <row r="7" spans="1:26" x14ac:dyDescent="0.3">
      <c r="A7">
        <v>8.5</v>
      </c>
      <c r="B7">
        <v>1002.1</v>
      </c>
      <c r="C7" s="63">
        <f t="shared" si="2"/>
        <v>1</v>
      </c>
      <c r="D7" s="63">
        <f t="shared" si="1"/>
        <v>0.29999999999995453</v>
      </c>
      <c r="E7" s="63">
        <f t="shared" si="1"/>
        <v>1.1399999999999864</v>
      </c>
      <c r="F7" s="63">
        <f t="shared" si="1"/>
        <v>0.77999999999997272</v>
      </c>
      <c r="G7" s="63">
        <f t="shared" si="1"/>
        <v>0.42000000000007276</v>
      </c>
      <c r="H7" s="63">
        <f t="shared" si="1"/>
        <v>6.0000000000059117E-2</v>
      </c>
      <c r="I7" s="63">
        <f t="shared" si="1"/>
        <v>0.65999999999996817</v>
      </c>
      <c r="J7" s="63">
        <f t="shared" si="1"/>
        <v>1.1999999999999318</v>
      </c>
      <c r="K7" s="63">
        <f t="shared" si="1"/>
        <v>2.0999999999999091</v>
      </c>
      <c r="L7" s="63">
        <f t="shared" si="1"/>
        <v>1002.1</v>
      </c>
      <c r="M7" s="65">
        <f t="shared" si="3"/>
        <v>1002.4</v>
      </c>
      <c r="N7" s="66">
        <f t="shared" si="4"/>
        <v>1002.76</v>
      </c>
      <c r="O7" s="66">
        <f t="shared" si="5"/>
        <v>1004.1999999999999</v>
      </c>
      <c r="P7" s="66">
        <f t="shared" si="6"/>
        <v>1001.32</v>
      </c>
      <c r="Q7" s="67">
        <f t="shared" si="7"/>
        <v>1000.96</v>
      </c>
      <c r="R7" s="5" t="s">
        <v>5</v>
      </c>
      <c r="S7" s="68">
        <f>S5-S6</f>
        <v>1.7999999999999545</v>
      </c>
      <c r="T7" s="68">
        <f>$S$7*T3</f>
        <v>0.35999999999999094</v>
      </c>
      <c r="U7" s="68">
        <f t="shared" ref="U7:Z7" si="10">$S$7*U3</f>
        <v>0.71999999999998188</v>
      </c>
      <c r="V7" s="68">
        <f t="shared" si="10"/>
        <v>1.0799999999999728</v>
      </c>
      <c r="W7" s="68">
        <f t="shared" si="10"/>
        <v>1.4399999999999638</v>
      </c>
      <c r="X7" s="68">
        <f t="shared" si="10"/>
        <v>2.1599999999999455</v>
      </c>
      <c r="Y7" s="68">
        <f t="shared" si="10"/>
        <v>2.6999999999999318</v>
      </c>
      <c r="Z7" s="68">
        <f t="shared" si="10"/>
        <v>3.5999999999999091</v>
      </c>
    </row>
    <row r="8" spans="1:26" x14ac:dyDescent="0.3">
      <c r="A8">
        <v>9.5</v>
      </c>
      <c r="B8">
        <v>1002.1</v>
      </c>
      <c r="C8" s="63">
        <f t="shared" si="2"/>
        <v>1</v>
      </c>
      <c r="D8" s="63">
        <f t="shared" si="1"/>
        <v>0.29999999999995453</v>
      </c>
      <c r="E8" s="63">
        <f t="shared" si="1"/>
        <v>1.1399999999999864</v>
      </c>
      <c r="F8" s="63">
        <f t="shared" si="1"/>
        <v>0.77999999999997272</v>
      </c>
      <c r="G8" s="63">
        <f t="shared" si="1"/>
        <v>0.42000000000007276</v>
      </c>
      <c r="H8" s="63">
        <f t="shared" si="1"/>
        <v>6.0000000000059117E-2</v>
      </c>
      <c r="I8" s="63">
        <f t="shared" si="1"/>
        <v>0.65999999999996817</v>
      </c>
      <c r="J8" s="63">
        <f t="shared" si="1"/>
        <v>1.1999999999999318</v>
      </c>
      <c r="K8" s="63">
        <f t="shared" si="1"/>
        <v>2.0999999999999091</v>
      </c>
      <c r="L8" s="63">
        <f t="shared" si="1"/>
        <v>1002.1</v>
      </c>
      <c r="M8" s="65">
        <f t="shared" si="3"/>
        <v>1002.4</v>
      </c>
      <c r="N8" s="66">
        <f t="shared" si="4"/>
        <v>1002.76</v>
      </c>
      <c r="O8" s="66">
        <f t="shared" si="5"/>
        <v>1004.1999999999999</v>
      </c>
      <c r="P8" s="66">
        <f t="shared" si="6"/>
        <v>1001.32</v>
      </c>
      <c r="Q8" s="67">
        <f t="shared" si="7"/>
        <v>1000.96</v>
      </c>
      <c r="R8" s="5" t="s">
        <v>6</v>
      </c>
      <c r="S8" s="7">
        <f t="array" ref="S8">SUM(IF($B$2:$B$35&lt;S$5,D$2:D$35))</f>
        <v>9.8699999999991395</v>
      </c>
      <c r="T8" s="7">
        <f t="array" ref="T8">SUM(IF($B$2:$B$35&lt;T$5,E$2:E$35))</f>
        <v>0.63800000000005652</v>
      </c>
      <c r="U8" s="7">
        <f t="array" ref="U8">SUM(IF($B$2:$B$35&lt;U$5,F$2:F$35))</f>
        <v>1.6660000000001105</v>
      </c>
      <c r="V8" s="7">
        <f t="array" ref="V8">SUM(IF($B$2:$B$35&lt;V$5,G$2:G$35))</f>
        <v>3.0139999999997258</v>
      </c>
      <c r="W8" s="7">
        <f t="array" ref="W8">SUM(IF($B$2:$B$35&lt;W$5,H$2:H$35))</f>
        <v>4.6179999999997783</v>
      </c>
      <c r="X8" s="7">
        <f t="array" ref="X8">SUM(IF($B$2:$B$35&lt;X$5,I$2:I$35))</f>
        <v>16.349999999999383</v>
      </c>
      <c r="Y8" s="7">
        <f t="array" ref="Y8">SUM(IF($B$2:$B$35&lt;Y$5,J$2:J$35))</f>
        <v>26.069999999998732</v>
      </c>
      <c r="Z8" s="7">
        <f t="array" ref="Z8">SUM(IF($B$2:$B$36&lt;Z$5,K$2:K$36))</f>
        <v>44.269999999998205</v>
      </c>
    </row>
    <row r="9" spans="1:26" x14ac:dyDescent="0.3">
      <c r="A9">
        <v>10.5</v>
      </c>
      <c r="B9">
        <v>1002.1</v>
      </c>
      <c r="C9" s="63">
        <f t="shared" si="2"/>
        <v>1</v>
      </c>
      <c r="D9" s="63">
        <f t="shared" si="1"/>
        <v>0.29999999999995453</v>
      </c>
      <c r="E9" s="63">
        <f t="shared" si="1"/>
        <v>1.1399999999999864</v>
      </c>
      <c r="F9" s="63">
        <f t="shared" si="1"/>
        <v>0.77999999999997272</v>
      </c>
      <c r="G9" s="63">
        <f t="shared" si="1"/>
        <v>0.42000000000007276</v>
      </c>
      <c r="H9" s="63">
        <f t="shared" si="1"/>
        <v>6.0000000000059117E-2</v>
      </c>
      <c r="I9" s="63">
        <f t="shared" si="1"/>
        <v>0.65999999999996817</v>
      </c>
      <c r="J9" s="63">
        <f t="shared" si="1"/>
        <v>1.1999999999999318</v>
      </c>
      <c r="K9" s="63">
        <f t="shared" si="1"/>
        <v>2.0999999999999091</v>
      </c>
      <c r="L9" s="63">
        <f t="shared" si="1"/>
        <v>1002.1</v>
      </c>
      <c r="M9" s="65">
        <f t="shared" si="3"/>
        <v>1002.4</v>
      </c>
      <c r="N9" s="66">
        <f t="shared" si="4"/>
        <v>1002.76</v>
      </c>
      <c r="O9" s="66">
        <f t="shared" si="5"/>
        <v>1004.1999999999999</v>
      </c>
      <c r="P9" s="66">
        <f t="shared" si="6"/>
        <v>1001.32</v>
      </c>
      <c r="Q9" s="67">
        <f t="shared" si="7"/>
        <v>1000.96</v>
      </c>
      <c r="R9" s="5" t="s">
        <v>8</v>
      </c>
      <c r="S9" s="60">
        <f>(1/S$10)*S8*S11^0.5*S12^(2/3)</f>
        <v>27.718836701528666</v>
      </c>
      <c r="T9" s="60">
        <f>(1/T$10)*T8*T11^0.5*T12^(2/3)</f>
        <v>1.208847556444542</v>
      </c>
      <c r="U9" s="60">
        <f t="shared" ref="U9:W9" si="11">(1/U$10)*U8*U11^0.5*U12^(2/3)</f>
        <v>4.4734509418821284</v>
      </c>
      <c r="V9" s="60">
        <f>(1/V$10)*V8*V11^0.5*V12^(2/3)</f>
        <v>9.7160026136748705</v>
      </c>
      <c r="W9" s="60">
        <f t="shared" si="11"/>
        <v>17.821953313940373</v>
      </c>
      <c r="X9" s="60">
        <f>(1/X$10)*X8*X11^0.5*X12^(2/3)</f>
        <v>64.28495444555071</v>
      </c>
      <c r="Y9" s="60">
        <f>(1/Y$10)*Y8*Y11^0.5*Y12^(2/3)</f>
        <v>139.89906032779479</v>
      </c>
      <c r="Z9" s="60">
        <f>(1/Z$10)*Z8*Z11^0.5*Z12^(2/3)</f>
        <v>338.13927367464248</v>
      </c>
    </row>
    <row r="10" spans="1:26" x14ac:dyDescent="0.3">
      <c r="A10">
        <v>11.5</v>
      </c>
      <c r="B10">
        <v>1002.1</v>
      </c>
      <c r="C10" s="63">
        <f t="shared" si="2"/>
        <v>1</v>
      </c>
      <c r="D10" s="63">
        <f t="shared" si="1"/>
        <v>0.29999999999995453</v>
      </c>
      <c r="E10" s="63">
        <f t="shared" si="1"/>
        <v>1.1399999999999864</v>
      </c>
      <c r="F10" s="63">
        <f t="shared" si="1"/>
        <v>0.77999999999997272</v>
      </c>
      <c r="G10" s="63">
        <f t="shared" si="1"/>
        <v>0.42000000000007276</v>
      </c>
      <c r="H10" s="63">
        <f t="shared" si="1"/>
        <v>6.0000000000059117E-2</v>
      </c>
      <c r="I10" s="63">
        <f t="shared" si="1"/>
        <v>0.65999999999996817</v>
      </c>
      <c r="J10" s="63">
        <f t="shared" si="1"/>
        <v>1.1999999999999318</v>
      </c>
      <c r="K10" s="63">
        <f t="shared" si="1"/>
        <v>2.0999999999999091</v>
      </c>
      <c r="L10" s="63">
        <f t="shared" si="1"/>
        <v>1002.1</v>
      </c>
      <c r="M10" s="65">
        <f t="shared" si="3"/>
        <v>1002.4</v>
      </c>
      <c r="N10" s="66">
        <f t="shared" si="4"/>
        <v>1002.76</v>
      </c>
      <c r="O10" s="66">
        <f t="shared" si="5"/>
        <v>1004.1999999999999</v>
      </c>
      <c r="P10" s="66">
        <f t="shared" si="6"/>
        <v>1001.32</v>
      </c>
      <c r="Q10" s="67">
        <f t="shared" si="7"/>
        <v>1000.96</v>
      </c>
      <c r="R10" s="5" t="s">
        <v>9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  <c r="Z10" s="8">
        <v>3.5000000000000003E-2</v>
      </c>
    </row>
    <row r="11" spans="1:26" x14ac:dyDescent="0.3">
      <c r="A11">
        <v>12.5</v>
      </c>
      <c r="B11">
        <v>1002.1</v>
      </c>
      <c r="C11" s="63">
        <f t="shared" si="2"/>
        <v>1</v>
      </c>
      <c r="D11" s="63">
        <f t="shared" si="1"/>
        <v>0.29999999999995453</v>
      </c>
      <c r="E11" s="63">
        <f t="shared" si="1"/>
        <v>1.1399999999999864</v>
      </c>
      <c r="F11" s="63">
        <f t="shared" si="1"/>
        <v>0.77999999999997272</v>
      </c>
      <c r="G11" s="63">
        <f t="shared" si="1"/>
        <v>0.42000000000007276</v>
      </c>
      <c r="H11" s="63">
        <f t="shared" si="1"/>
        <v>6.0000000000059117E-2</v>
      </c>
      <c r="I11" s="63">
        <f t="shared" si="1"/>
        <v>0.65999999999996817</v>
      </c>
      <c r="J11" s="63">
        <f t="shared" si="1"/>
        <v>1.1999999999999318</v>
      </c>
      <c r="K11" s="63">
        <f t="shared" si="1"/>
        <v>2.0999999999999091</v>
      </c>
      <c r="L11" s="63">
        <f t="shared" si="1"/>
        <v>1002.1</v>
      </c>
      <c r="M11" s="65">
        <f t="shared" si="3"/>
        <v>1002.4</v>
      </c>
      <c r="N11" s="66">
        <f t="shared" si="4"/>
        <v>1002.76</v>
      </c>
      <c r="O11" s="66">
        <f t="shared" si="5"/>
        <v>1004.1999999999999</v>
      </c>
      <c r="P11" s="66">
        <f t="shared" si="6"/>
        <v>1001.32</v>
      </c>
      <c r="Q11" s="67">
        <f t="shared" si="7"/>
        <v>1000.96</v>
      </c>
      <c r="R11" s="5" t="s">
        <v>10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  <c r="Z11" s="8">
        <v>2.5000000000000001E-2</v>
      </c>
    </row>
    <row r="12" spans="1:26" x14ac:dyDescent="0.3">
      <c r="A12">
        <v>13.5</v>
      </c>
      <c r="B12">
        <v>1002.1</v>
      </c>
      <c r="C12" s="63">
        <f t="shared" si="2"/>
        <v>1</v>
      </c>
      <c r="D12" s="63">
        <f t="shared" si="1"/>
        <v>0.29999999999995453</v>
      </c>
      <c r="E12" s="63">
        <f t="shared" si="1"/>
        <v>1.1399999999999864</v>
      </c>
      <c r="F12" s="63">
        <f t="shared" si="1"/>
        <v>0.77999999999997272</v>
      </c>
      <c r="G12" s="63">
        <f t="shared" si="1"/>
        <v>0.42000000000007276</v>
      </c>
      <c r="H12" s="63">
        <f t="shared" si="1"/>
        <v>6.0000000000059117E-2</v>
      </c>
      <c r="I12" s="63">
        <f t="shared" si="1"/>
        <v>0.65999999999996817</v>
      </c>
      <c r="J12" s="63">
        <f t="shared" si="1"/>
        <v>1.1999999999999318</v>
      </c>
      <c r="K12" s="63">
        <f t="shared" si="1"/>
        <v>2.0999999999999091</v>
      </c>
      <c r="L12" s="63">
        <f t="shared" si="1"/>
        <v>1002.1</v>
      </c>
      <c r="M12" s="65">
        <f t="shared" si="3"/>
        <v>1002.4</v>
      </c>
      <c r="N12" s="66">
        <f t="shared" si="4"/>
        <v>1002.76</v>
      </c>
      <c r="O12" s="66">
        <f t="shared" si="5"/>
        <v>1004.1999999999999</v>
      </c>
      <c r="P12" s="66">
        <f t="shared" si="6"/>
        <v>1001.32</v>
      </c>
      <c r="Q12" s="67">
        <f t="shared" si="7"/>
        <v>1000.96</v>
      </c>
      <c r="R12" s="5" t="s">
        <v>2</v>
      </c>
      <c r="S12" s="7">
        <f t="shared" ref="S12:Z12" si="12">S8/S4</f>
        <v>0.49015544440223713</v>
      </c>
      <c r="T12" s="7">
        <f t="shared" si="12"/>
        <v>0.27162725661738513</v>
      </c>
      <c r="U12" s="7">
        <f t="shared" si="12"/>
        <v>0.45824589470969751</v>
      </c>
      <c r="V12" s="7">
        <f t="shared" si="12"/>
        <v>0.60278664601246568</v>
      </c>
      <c r="W12" s="7">
        <f t="shared" si="12"/>
        <v>0.78958541877264887</v>
      </c>
      <c r="X12" s="7">
        <f t="shared" si="12"/>
        <v>0.81195962674538746</v>
      </c>
      <c r="Y12" s="7">
        <f t="shared" si="12"/>
        <v>1.2946659002600622</v>
      </c>
      <c r="Z12" s="7">
        <f t="shared" si="12"/>
        <v>2.1984986346188502</v>
      </c>
    </row>
    <row r="13" spans="1:26" x14ac:dyDescent="0.3">
      <c r="A13">
        <v>14.5</v>
      </c>
      <c r="B13">
        <v>1002.1</v>
      </c>
      <c r="C13" s="63">
        <f t="shared" ref="C13:C43" si="13">SQRT((A14-A13)^2+(B14-B13)^2)</f>
        <v>0.28284271247465065</v>
      </c>
      <c r="D13" s="63">
        <f t="shared" ref="D13:D43" si="14">ABS((S$5-$B13)*($A13-$A12))</f>
        <v>0.29999999999995453</v>
      </c>
      <c r="E13" s="63">
        <f t="shared" ref="E13:E43" si="15">ABS((T$5-$B13)*($A13-$A12))</f>
        <v>1.1399999999999864</v>
      </c>
      <c r="F13" s="63">
        <f t="shared" ref="F13:F43" si="16">ABS((U$5-$B13)*($A13-$A12))</f>
        <v>0.77999999999997272</v>
      </c>
      <c r="G13" s="63">
        <f t="shared" ref="G13:G43" si="17">ABS((V$5-$B13)*($A13-$A12))</f>
        <v>0.42000000000007276</v>
      </c>
      <c r="H13" s="63">
        <f t="shared" ref="H13:H43" si="18">ABS((W$5-$B13)*($A13-$A12))</f>
        <v>6.0000000000059117E-2</v>
      </c>
      <c r="I13" s="63">
        <f t="shared" ref="I13:I43" si="19">ABS((X$5-$B13)*($A13-$A12))</f>
        <v>0.65999999999996817</v>
      </c>
      <c r="J13" s="63">
        <f t="shared" ref="J13:J43" si="20">ABS((Y$5-$B13)*($A13-$A12))</f>
        <v>1.1999999999999318</v>
      </c>
      <c r="K13" s="63">
        <f t="shared" ref="K13:K43" si="21">ABS((Z$5-$B13)*($A13-$A12))</f>
        <v>2.0999999999999091</v>
      </c>
      <c r="L13" s="63">
        <f t="shared" ref="L13:L43" si="22">ABS((AA$5-$B13)*($A13-$A12))</f>
        <v>1002.1</v>
      </c>
      <c r="M13" s="65">
        <f t="shared" si="3"/>
        <v>1002.4</v>
      </c>
      <c r="N13" s="66">
        <f t="shared" si="4"/>
        <v>1002.76</v>
      </c>
      <c r="O13" s="66">
        <f t="shared" si="5"/>
        <v>1004.1999999999999</v>
      </c>
      <c r="P13" s="66">
        <f t="shared" si="6"/>
        <v>1001.32</v>
      </c>
      <c r="Q13" s="67">
        <f t="shared" si="7"/>
        <v>1000.96</v>
      </c>
    </row>
    <row r="14" spans="1:26" x14ac:dyDescent="0.3">
      <c r="A14">
        <v>14.7</v>
      </c>
      <c r="B14">
        <v>1001.9</v>
      </c>
      <c r="C14" s="63">
        <f t="shared" si="13"/>
        <v>0.42426406871189687</v>
      </c>
      <c r="D14" s="63">
        <f t="shared" si="14"/>
        <v>9.9999999999999645E-2</v>
      </c>
      <c r="E14" s="63">
        <f t="shared" si="15"/>
        <v>0.18799999999998751</v>
      </c>
      <c r="F14" s="63">
        <f t="shared" si="16"/>
        <v>0.11599999999998503</v>
      </c>
      <c r="G14" s="63">
        <f t="shared" si="17"/>
        <v>4.4000000000005299E-2</v>
      </c>
      <c r="H14" s="63">
        <f t="shared" si="18"/>
        <v>2.7999999999997173E-2</v>
      </c>
      <c r="I14" s="63">
        <f t="shared" si="19"/>
        <v>0.17200000000000212</v>
      </c>
      <c r="J14" s="63">
        <f t="shared" si="20"/>
        <v>0.27999999999999448</v>
      </c>
      <c r="K14" s="63">
        <f t="shared" si="21"/>
        <v>0.45999999999998925</v>
      </c>
      <c r="L14" s="63">
        <f t="shared" si="22"/>
        <v>200.37999999999928</v>
      </c>
      <c r="M14" s="65">
        <f t="shared" si="3"/>
        <v>1002.4</v>
      </c>
      <c r="N14" s="66">
        <f t="shared" si="4"/>
        <v>1002.76</v>
      </c>
      <c r="O14" s="66">
        <f t="shared" si="5"/>
        <v>1004.1999999999999</v>
      </c>
      <c r="P14" s="66">
        <f t="shared" si="6"/>
        <v>1001.32</v>
      </c>
      <c r="Q14" s="67">
        <f t="shared" si="7"/>
        <v>1000.96</v>
      </c>
    </row>
    <row r="15" spans="1:26" x14ac:dyDescent="0.3">
      <c r="A15">
        <v>15</v>
      </c>
      <c r="B15">
        <v>1001.6</v>
      </c>
      <c r="C15" s="63">
        <f t="shared" si="13"/>
        <v>0.28284271247465065</v>
      </c>
      <c r="D15" s="63">
        <f t="shared" si="14"/>
        <v>0.23999999999998692</v>
      </c>
      <c r="E15" s="63">
        <f t="shared" si="15"/>
        <v>0.19199999999999637</v>
      </c>
      <c r="F15" s="63">
        <f t="shared" si="16"/>
        <v>8.3999999999992012E-2</v>
      </c>
      <c r="G15" s="63">
        <f t="shared" si="17"/>
        <v>2.399999999997823E-2</v>
      </c>
      <c r="H15" s="63">
        <f t="shared" si="18"/>
        <v>0.13199999999998258</v>
      </c>
      <c r="I15" s="63">
        <f t="shared" si="19"/>
        <v>0.34799999999999126</v>
      </c>
      <c r="J15" s="63">
        <f t="shared" si="20"/>
        <v>0.50999999999998069</v>
      </c>
      <c r="K15" s="63">
        <f t="shared" si="21"/>
        <v>0.7799999999999746</v>
      </c>
      <c r="L15" s="63">
        <f t="shared" si="22"/>
        <v>300.4800000000007</v>
      </c>
      <c r="M15" s="65">
        <f t="shared" si="3"/>
        <v>1002.4</v>
      </c>
      <c r="N15" s="66">
        <f t="shared" si="4"/>
        <v>1002.76</v>
      </c>
      <c r="O15" s="66">
        <f t="shared" si="5"/>
        <v>1004.1999999999999</v>
      </c>
      <c r="P15" s="66">
        <f t="shared" si="6"/>
        <v>1001.32</v>
      </c>
      <c r="Q15" s="67">
        <f t="shared" si="7"/>
        <v>1000.96</v>
      </c>
    </row>
    <row r="16" spans="1:26" x14ac:dyDescent="0.3">
      <c r="A16">
        <v>15.2</v>
      </c>
      <c r="B16">
        <v>1001.4</v>
      </c>
      <c r="C16" s="63">
        <f t="shared" si="13"/>
        <v>0.36055512754636165</v>
      </c>
      <c r="D16" s="63">
        <f t="shared" si="14"/>
        <v>0.19999999999999929</v>
      </c>
      <c r="E16" s="63">
        <f t="shared" si="15"/>
        <v>8.7999999999987866E-2</v>
      </c>
      <c r="F16" s="63">
        <f t="shared" si="16"/>
        <v>1.599999999998539E-2</v>
      </c>
      <c r="G16" s="63">
        <f t="shared" si="17"/>
        <v>5.5999999999994346E-2</v>
      </c>
      <c r="H16" s="63">
        <f t="shared" si="18"/>
        <v>0.12799999999999681</v>
      </c>
      <c r="I16" s="63">
        <f t="shared" si="19"/>
        <v>0.27200000000000174</v>
      </c>
      <c r="J16" s="63">
        <f t="shared" si="20"/>
        <v>0.37999999999999412</v>
      </c>
      <c r="K16" s="63">
        <f t="shared" si="21"/>
        <v>0.55999999999998895</v>
      </c>
      <c r="L16" s="63">
        <f t="shared" si="22"/>
        <v>200.27999999999929</v>
      </c>
      <c r="M16" s="65">
        <f t="shared" si="3"/>
        <v>1002.4</v>
      </c>
      <c r="N16" s="66">
        <f t="shared" si="4"/>
        <v>1002.76</v>
      </c>
      <c r="O16" s="66">
        <f t="shared" si="5"/>
        <v>1004.1999999999999</v>
      </c>
      <c r="P16" s="66">
        <f t="shared" si="6"/>
        <v>1001.32</v>
      </c>
      <c r="Q16" s="67">
        <f t="shared" si="7"/>
        <v>1000.96</v>
      </c>
    </row>
    <row r="17" spans="1:17" x14ac:dyDescent="0.3">
      <c r="A17">
        <v>15.5</v>
      </c>
      <c r="B17">
        <v>1001.2</v>
      </c>
      <c r="C17" s="63">
        <f t="shared" si="13"/>
        <v>0.28284271247465065</v>
      </c>
      <c r="D17" s="63">
        <f t="shared" si="14"/>
        <v>0.35999999999998039</v>
      </c>
      <c r="E17" s="63">
        <f t="shared" si="15"/>
        <v>7.2000000000002895E-2</v>
      </c>
      <c r="F17" s="63">
        <f t="shared" si="16"/>
        <v>3.6000000000001448E-2</v>
      </c>
      <c r="G17" s="63">
        <f t="shared" si="17"/>
        <v>0.14399999999997168</v>
      </c>
      <c r="H17" s="63">
        <f t="shared" si="18"/>
        <v>0.25199999999997602</v>
      </c>
      <c r="I17" s="63">
        <f t="shared" si="19"/>
        <v>0.46799999999998476</v>
      </c>
      <c r="J17" s="63">
        <f t="shared" si="20"/>
        <v>0.62999999999997425</v>
      </c>
      <c r="K17" s="63">
        <f t="shared" si="21"/>
        <v>0.89999999999996805</v>
      </c>
      <c r="L17" s="63">
        <f t="shared" si="22"/>
        <v>300.36000000000075</v>
      </c>
      <c r="M17" s="65">
        <f t="shared" si="3"/>
        <v>1002.4</v>
      </c>
      <c r="N17" s="66">
        <f t="shared" si="4"/>
        <v>1002.76</v>
      </c>
      <c r="O17" s="66">
        <f t="shared" si="5"/>
        <v>1004.1999999999999</v>
      </c>
      <c r="P17" s="66">
        <f t="shared" si="6"/>
        <v>1001.32</v>
      </c>
      <c r="Q17" s="67">
        <f t="shared" si="7"/>
        <v>1000.96</v>
      </c>
    </row>
    <row r="18" spans="1:17" x14ac:dyDescent="0.3">
      <c r="A18">
        <v>15.7</v>
      </c>
      <c r="B18">
        <v>1001</v>
      </c>
      <c r="C18" s="63">
        <f t="shared" si="13"/>
        <v>0.36055512754642471</v>
      </c>
      <c r="D18" s="63">
        <f t="shared" si="14"/>
        <v>0.27999999999999448</v>
      </c>
      <c r="E18" s="63">
        <f t="shared" si="15"/>
        <v>7.9999999999926952E-3</v>
      </c>
      <c r="F18" s="63">
        <f t="shared" si="16"/>
        <v>6.4000000000009771E-2</v>
      </c>
      <c r="G18" s="63">
        <f t="shared" si="17"/>
        <v>0.13599999999998952</v>
      </c>
      <c r="H18" s="63">
        <f t="shared" si="18"/>
        <v>0.207999999999992</v>
      </c>
      <c r="I18" s="63">
        <f t="shared" si="19"/>
        <v>0.35199999999999693</v>
      </c>
      <c r="J18" s="63">
        <f t="shared" si="20"/>
        <v>0.45999999999998925</v>
      </c>
      <c r="K18" s="63">
        <f t="shared" si="21"/>
        <v>0.63999999999998414</v>
      </c>
      <c r="L18" s="63">
        <f t="shared" si="22"/>
        <v>200.19999999999928</v>
      </c>
      <c r="M18" s="65">
        <f t="shared" si="3"/>
        <v>1002.4</v>
      </c>
      <c r="N18" s="66">
        <f t="shared" si="4"/>
        <v>1002.76</v>
      </c>
      <c r="O18" s="66">
        <f t="shared" si="5"/>
        <v>1004.1999999999999</v>
      </c>
      <c r="P18" s="66">
        <f t="shared" si="6"/>
        <v>1001.32</v>
      </c>
      <c r="Q18" s="67">
        <f t="shared" si="7"/>
        <v>1000.96</v>
      </c>
    </row>
    <row r="19" spans="1:17" x14ac:dyDescent="0.3">
      <c r="A19">
        <v>16</v>
      </c>
      <c r="B19">
        <v>1000.8</v>
      </c>
      <c r="C19" s="63">
        <f t="shared" si="13"/>
        <v>0.22360679774993766</v>
      </c>
      <c r="D19" s="63">
        <f t="shared" si="14"/>
        <v>0.48000000000000798</v>
      </c>
      <c r="E19" s="63">
        <f t="shared" si="15"/>
        <v>4.8000000000024669E-2</v>
      </c>
      <c r="F19" s="63">
        <f t="shared" si="16"/>
        <v>0.15600000000002903</v>
      </c>
      <c r="G19" s="63">
        <f t="shared" si="17"/>
        <v>0.26399999999999924</v>
      </c>
      <c r="H19" s="63">
        <f t="shared" si="18"/>
        <v>0.37200000000000361</v>
      </c>
      <c r="I19" s="63">
        <f t="shared" si="19"/>
        <v>0.58800000000001229</v>
      </c>
      <c r="J19" s="63">
        <f t="shared" si="20"/>
        <v>0.75000000000000178</v>
      </c>
      <c r="K19" s="63">
        <f t="shared" si="21"/>
        <v>1.0199999999999956</v>
      </c>
      <c r="L19" s="63">
        <f t="shared" si="22"/>
        <v>300.24000000000069</v>
      </c>
      <c r="M19" s="65">
        <f t="shared" si="3"/>
        <v>1002.4</v>
      </c>
      <c r="N19" s="66">
        <f t="shared" si="4"/>
        <v>1002.76</v>
      </c>
      <c r="O19" s="66">
        <f t="shared" si="5"/>
        <v>1004.1999999999999</v>
      </c>
      <c r="P19" s="66">
        <f t="shared" si="6"/>
        <v>1001.32</v>
      </c>
      <c r="Q19" s="67">
        <f t="shared" si="7"/>
        <v>1000.96</v>
      </c>
    </row>
    <row r="20" spans="1:17" x14ac:dyDescent="0.3">
      <c r="A20">
        <v>16.2</v>
      </c>
      <c r="B20">
        <v>1000.7</v>
      </c>
      <c r="C20" s="63">
        <f t="shared" si="13"/>
        <v>0.50990195135928296</v>
      </c>
      <c r="D20" s="63">
        <f t="shared" si="14"/>
        <v>0.33999999999998515</v>
      </c>
      <c r="E20" s="63">
        <f t="shared" si="15"/>
        <v>5.1999999999997999E-2</v>
      </c>
      <c r="F20" s="63">
        <f t="shared" si="16"/>
        <v>0.12400000000000047</v>
      </c>
      <c r="G20" s="63">
        <f t="shared" si="17"/>
        <v>0.19599999999998022</v>
      </c>
      <c r="H20" s="63">
        <f t="shared" si="18"/>
        <v>0.2679999999999827</v>
      </c>
      <c r="I20" s="63">
        <f t="shared" si="19"/>
        <v>0.4119999999999876</v>
      </c>
      <c r="J20" s="63">
        <f t="shared" si="20"/>
        <v>0.51999999999997992</v>
      </c>
      <c r="K20" s="63">
        <f t="shared" si="21"/>
        <v>0.69999999999997475</v>
      </c>
      <c r="L20" s="63">
        <f t="shared" si="22"/>
        <v>200.1399999999993</v>
      </c>
      <c r="M20" s="65">
        <f t="shared" si="3"/>
        <v>1002.4</v>
      </c>
      <c r="N20" s="66">
        <f t="shared" si="4"/>
        <v>1002.76</v>
      </c>
      <c r="O20" s="66">
        <f t="shared" si="5"/>
        <v>1004.1999999999999</v>
      </c>
      <c r="P20" s="66">
        <f t="shared" si="6"/>
        <v>1001.32</v>
      </c>
      <c r="Q20" s="67">
        <f t="shared" si="7"/>
        <v>1000.96</v>
      </c>
    </row>
    <row r="21" spans="1:17" x14ac:dyDescent="0.3">
      <c r="A21">
        <v>16.7</v>
      </c>
      <c r="B21">
        <v>1000.6</v>
      </c>
      <c r="C21" s="63">
        <f t="shared" si="13"/>
        <v>0.30000000000000071</v>
      </c>
      <c r="D21" s="63">
        <f t="shared" si="14"/>
        <v>0.89999999999997726</v>
      </c>
      <c r="E21" s="63">
        <f t="shared" si="15"/>
        <v>0.18000000000000682</v>
      </c>
      <c r="F21" s="63">
        <f t="shared" si="16"/>
        <v>0.36000000000001364</v>
      </c>
      <c r="G21" s="63">
        <f t="shared" si="17"/>
        <v>0.53999999999996362</v>
      </c>
      <c r="H21" s="63">
        <f t="shared" si="18"/>
        <v>0.71999999999997044</v>
      </c>
      <c r="I21" s="63">
        <f t="shared" si="19"/>
        <v>1.0799999999999841</v>
      </c>
      <c r="J21" s="63">
        <f t="shared" si="20"/>
        <v>1.3499999999999659</v>
      </c>
      <c r="K21" s="63">
        <f t="shared" si="21"/>
        <v>1.7999999999999545</v>
      </c>
      <c r="L21" s="63">
        <f t="shared" si="22"/>
        <v>500.3</v>
      </c>
      <c r="M21" s="65">
        <f t="shared" si="3"/>
        <v>1002.4</v>
      </c>
      <c r="N21" s="66">
        <f t="shared" si="4"/>
        <v>1002.76</v>
      </c>
      <c r="O21" s="66">
        <f t="shared" si="5"/>
        <v>1004.1999999999999</v>
      </c>
      <c r="P21" s="66">
        <f t="shared" si="6"/>
        <v>1001.32</v>
      </c>
      <c r="Q21" s="67">
        <f t="shared" si="7"/>
        <v>1000.96</v>
      </c>
    </row>
    <row r="22" spans="1:17" x14ac:dyDescent="0.3">
      <c r="A22">
        <v>17</v>
      </c>
      <c r="B22">
        <v>1000.6</v>
      </c>
      <c r="C22" s="63">
        <f t="shared" si="13"/>
        <v>0.19999999999999929</v>
      </c>
      <c r="D22" s="63">
        <f t="shared" si="14"/>
        <v>0.5399999999999876</v>
      </c>
      <c r="E22" s="63">
        <f t="shared" si="15"/>
        <v>0.10800000000000434</v>
      </c>
      <c r="F22" s="63">
        <f t="shared" si="16"/>
        <v>0.21600000000000869</v>
      </c>
      <c r="G22" s="63">
        <f t="shared" si="17"/>
        <v>0.32399999999997892</v>
      </c>
      <c r="H22" s="63">
        <f t="shared" si="18"/>
        <v>0.43199999999998329</v>
      </c>
      <c r="I22" s="63">
        <f t="shared" si="19"/>
        <v>0.64799999999999203</v>
      </c>
      <c r="J22" s="63">
        <f t="shared" si="20"/>
        <v>0.8099999999999814</v>
      </c>
      <c r="K22" s="63">
        <f t="shared" si="21"/>
        <v>1.0799999999999752</v>
      </c>
      <c r="L22" s="63">
        <f t="shared" si="22"/>
        <v>300.18000000000075</v>
      </c>
      <c r="M22" s="65">
        <f t="shared" si="3"/>
        <v>1002.4</v>
      </c>
      <c r="N22" s="66">
        <f t="shared" si="4"/>
        <v>1002.76</v>
      </c>
      <c r="O22" s="66">
        <f t="shared" si="5"/>
        <v>1004.1999999999999</v>
      </c>
      <c r="P22" s="66">
        <f t="shared" si="6"/>
        <v>1001.32</v>
      </c>
      <c r="Q22" s="67">
        <f t="shared" si="7"/>
        <v>1000.96</v>
      </c>
    </row>
    <row r="23" spans="1:17" x14ac:dyDescent="0.3">
      <c r="A23">
        <v>17.2</v>
      </c>
      <c r="B23">
        <v>1000.6</v>
      </c>
      <c r="C23" s="63">
        <f t="shared" si="13"/>
        <v>0.31622776601684582</v>
      </c>
      <c r="D23" s="63">
        <f t="shared" si="14"/>
        <v>0.35999999999998961</v>
      </c>
      <c r="E23" s="63">
        <f t="shared" si="15"/>
        <v>7.2000000000002479E-2</v>
      </c>
      <c r="F23" s="63">
        <f t="shared" si="16"/>
        <v>0.14400000000000496</v>
      </c>
      <c r="G23" s="63">
        <f t="shared" si="17"/>
        <v>0.21599999999998468</v>
      </c>
      <c r="H23" s="63">
        <f t="shared" si="18"/>
        <v>0.28799999999998716</v>
      </c>
      <c r="I23" s="63">
        <f t="shared" si="19"/>
        <v>0.43199999999999211</v>
      </c>
      <c r="J23" s="63">
        <f t="shared" si="20"/>
        <v>0.53999999999998449</v>
      </c>
      <c r="K23" s="63">
        <f t="shared" si="21"/>
        <v>0.71999999999997921</v>
      </c>
      <c r="L23" s="63">
        <f t="shared" si="22"/>
        <v>200.11999999999929</v>
      </c>
      <c r="M23" s="65">
        <f t="shared" si="3"/>
        <v>1002.4</v>
      </c>
      <c r="N23" s="66">
        <f t="shared" si="4"/>
        <v>1002.76</v>
      </c>
      <c r="O23" s="66">
        <f t="shared" si="5"/>
        <v>1004.1999999999999</v>
      </c>
      <c r="P23" s="66">
        <f t="shared" si="6"/>
        <v>1001.32</v>
      </c>
      <c r="Q23" s="67">
        <f t="shared" si="7"/>
        <v>1000.96</v>
      </c>
    </row>
    <row r="24" spans="1:17" x14ac:dyDescent="0.3">
      <c r="A24">
        <v>17.5</v>
      </c>
      <c r="B24">
        <v>1000.7</v>
      </c>
      <c r="C24" s="63">
        <f t="shared" si="13"/>
        <v>0.19999999999999929</v>
      </c>
      <c r="D24" s="63">
        <f t="shared" si="14"/>
        <v>0.50999999999998069</v>
      </c>
      <c r="E24" s="63">
        <f t="shared" si="15"/>
        <v>7.799999999999746E-2</v>
      </c>
      <c r="F24" s="63">
        <f t="shared" si="16"/>
        <v>0.1860000000000018</v>
      </c>
      <c r="G24" s="63">
        <f t="shared" si="17"/>
        <v>0.29399999999997206</v>
      </c>
      <c r="H24" s="63">
        <f t="shared" si="18"/>
        <v>0.40199999999997638</v>
      </c>
      <c r="I24" s="63">
        <f t="shared" si="19"/>
        <v>0.61799999999998512</v>
      </c>
      <c r="J24" s="63">
        <f t="shared" si="20"/>
        <v>0.7799999999999746</v>
      </c>
      <c r="K24" s="63">
        <f t="shared" si="21"/>
        <v>1.0499999999999683</v>
      </c>
      <c r="L24" s="63">
        <f t="shared" si="22"/>
        <v>300.21000000000072</v>
      </c>
      <c r="M24" s="65">
        <f t="shared" si="3"/>
        <v>1002.4</v>
      </c>
      <c r="N24" s="66">
        <f t="shared" si="4"/>
        <v>1002.76</v>
      </c>
      <c r="O24" s="66">
        <f t="shared" si="5"/>
        <v>1004.1999999999999</v>
      </c>
      <c r="P24" s="66">
        <f t="shared" si="6"/>
        <v>1001.32</v>
      </c>
      <c r="Q24" s="67">
        <f t="shared" si="7"/>
        <v>1000.96</v>
      </c>
    </row>
    <row r="25" spans="1:17" x14ac:dyDescent="0.3">
      <c r="A25">
        <v>17.7</v>
      </c>
      <c r="B25">
        <v>1000.7</v>
      </c>
      <c r="C25" s="63">
        <f t="shared" si="13"/>
        <v>0.31622776601680985</v>
      </c>
      <c r="D25" s="63">
        <f t="shared" si="14"/>
        <v>0.33999999999998515</v>
      </c>
      <c r="E25" s="63">
        <f t="shared" si="15"/>
        <v>5.1999999999997999E-2</v>
      </c>
      <c r="F25" s="63">
        <f t="shared" si="16"/>
        <v>0.12400000000000047</v>
      </c>
      <c r="G25" s="63">
        <f t="shared" si="17"/>
        <v>0.19599999999998022</v>
      </c>
      <c r="H25" s="63">
        <f t="shared" si="18"/>
        <v>0.2679999999999827</v>
      </c>
      <c r="I25" s="63">
        <f t="shared" si="19"/>
        <v>0.4119999999999876</v>
      </c>
      <c r="J25" s="63">
        <f t="shared" si="20"/>
        <v>0.51999999999997992</v>
      </c>
      <c r="K25" s="63">
        <f t="shared" si="21"/>
        <v>0.69999999999997475</v>
      </c>
      <c r="L25" s="63">
        <f t="shared" si="22"/>
        <v>200.1399999999993</v>
      </c>
      <c r="M25" s="65">
        <f t="shared" si="3"/>
        <v>1002.4</v>
      </c>
      <c r="N25" s="66">
        <f t="shared" si="4"/>
        <v>1002.76</v>
      </c>
      <c r="O25" s="66">
        <f t="shared" si="5"/>
        <v>1004.1999999999999</v>
      </c>
      <c r="P25" s="66">
        <f t="shared" si="6"/>
        <v>1001.32</v>
      </c>
      <c r="Q25" s="67">
        <f t="shared" si="7"/>
        <v>1000.96</v>
      </c>
    </row>
    <row r="26" spans="1:17" x14ac:dyDescent="0.3">
      <c r="A26">
        <v>18</v>
      </c>
      <c r="B26">
        <v>1000.8</v>
      </c>
      <c r="C26" s="63">
        <f t="shared" si="13"/>
        <v>0.28284271247465065</v>
      </c>
      <c r="D26" s="63">
        <f t="shared" si="14"/>
        <v>0.48000000000000798</v>
      </c>
      <c r="E26" s="63">
        <f t="shared" si="15"/>
        <v>4.8000000000024669E-2</v>
      </c>
      <c r="F26" s="63">
        <f t="shared" si="16"/>
        <v>0.15600000000002903</v>
      </c>
      <c r="G26" s="63">
        <f t="shared" si="17"/>
        <v>0.26399999999999924</v>
      </c>
      <c r="H26" s="63">
        <f t="shared" si="18"/>
        <v>0.37200000000000361</v>
      </c>
      <c r="I26" s="63">
        <f t="shared" si="19"/>
        <v>0.58800000000001229</v>
      </c>
      <c r="J26" s="63">
        <f t="shared" si="20"/>
        <v>0.75000000000000178</v>
      </c>
      <c r="K26" s="63">
        <f t="shared" si="21"/>
        <v>1.0199999999999956</v>
      </c>
      <c r="L26" s="63">
        <f t="shared" si="22"/>
        <v>300.24000000000069</v>
      </c>
      <c r="M26" s="65">
        <f t="shared" si="3"/>
        <v>1002.4</v>
      </c>
      <c r="N26" s="66">
        <f t="shared" si="4"/>
        <v>1002.76</v>
      </c>
      <c r="O26" s="66">
        <f t="shared" si="5"/>
        <v>1004.1999999999999</v>
      </c>
      <c r="P26" s="66">
        <f t="shared" si="6"/>
        <v>1001.32</v>
      </c>
      <c r="Q26" s="67">
        <f t="shared" si="7"/>
        <v>1000.96</v>
      </c>
    </row>
    <row r="27" spans="1:17" x14ac:dyDescent="0.3">
      <c r="A27">
        <v>18.2</v>
      </c>
      <c r="B27">
        <v>1001</v>
      </c>
      <c r="C27" s="63">
        <f t="shared" si="13"/>
        <v>0.36055512754642471</v>
      </c>
      <c r="D27" s="63">
        <f t="shared" si="14"/>
        <v>0.27999999999999448</v>
      </c>
      <c r="E27" s="63">
        <f t="shared" si="15"/>
        <v>7.9999999999926952E-3</v>
      </c>
      <c r="F27" s="63">
        <f t="shared" si="16"/>
        <v>6.4000000000009771E-2</v>
      </c>
      <c r="G27" s="63">
        <f t="shared" si="17"/>
        <v>0.13599999999998952</v>
      </c>
      <c r="H27" s="63">
        <f t="shared" si="18"/>
        <v>0.207999999999992</v>
      </c>
      <c r="I27" s="63">
        <f t="shared" si="19"/>
        <v>0.35199999999999693</v>
      </c>
      <c r="J27" s="63">
        <f t="shared" si="20"/>
        <v>0.45999999999998925</v>
      </c>
      <c r="K27" s="63">
        <f t="shared" si="21"/>
        <v>0.63999999999998414</v>
      </c>
      <c r="L27" s="63">
        <f t="shared" si="22"/>
        <v>200.19999999999928</v>
      </c>
      <c r="M27" s="65">
        <f t="shared" si="3"/>
        <v>1002.4</v>
      </c>
      <c r="N27" s="66">
        <f t="shared" si="4"/>
        <v>1002.76</v>
      </c>
      <c r="O27" s="66">
        <f t="shared" si="5"/>
        <v>1004.1999999999999</v>
      </c>
      <c r="P27" s="66">
        <f t="shared" si="6"/>
        <v>1001.32</v>
      </c>
      <c r="Q27" s="67">
        <f t="shared" si="7"/>
        <v>1000.96</v>
      </c>
    </row>
    <row r="28" spans="1:17" x14ac:dyDescent="0.3">
      <c r="A28">
        <v>18.5</v>
      </c>
      <c r="B28">
        <v>1001.2</v>
      </c>
      <c r="C28" s="63">
        <f t="shared" si="13"/>
        <v>0.28284271247457027</v>
      </c>
      <c r="D28" s="63">
        <f t="shared" si="14"/>
        <v>0.35999999999998039</v>
      </c>
      <c r="E28" s="63">
        <f t="shared" si="15"/>
        <v>7.2000000000002895E-2</v>
      </c>
      <c r="F28" s="63">
        <f t="shared" si="16"/>
        <v>3.6000000000001448E-2</v>
      </c>
      <c r="G28" s="63">
        <f t="shared" si="17"/>
        <v>0.14399999999997168</v>
      </c>
      <c r="H28" s="63">
        <f t="shared" si="18"/>
        <v>0.25199999999997602</v>
      </c>
      <c r="I28" s="63">
        <f t="shared" si="19"/>
        <v>0.46799999999998476</v>
      </c>
      <c r="J28" s="63">
        <f t="shared" si="20"/>
        <v>0.62999999999997425</v>
      </c>
      <c r="K28" s="63">
        <f t="shared" si="21"/>
        <v>0.89999999999996805</v>
      </c>
      <c r="L28" s="63">
        <f t="shared" si="22"/>
        <v>300.36000000000075</v>
      </c>
      <c r="M28" s="65">
        <f t="shared" si="3"/>
        <v>1002.4</v>
      </c>
      <c r="N28" s="66">
        <f t="shared" si="4"/>
        <v>1002.76</v>
      </c>
      <c r="O28" s="66">
        <f t="shared" si="5"/>
        <v>1004.1999999999999</v>
      </c>
      <c r="P28" s="66">
        <f t="shared" si="6"/>
        <v>1001.32</v>
      </c>
      <c r="Q28" s="67">
        <f t="shared" si="7"/>
        <v>1000.96</v>
      </c>
    </row>
    <row r="29" spans="1:17" x14ac:dyDescent="0.3">
      <c r="A29">
        <v>18.7</v>
      </c>
      <c r="B29">
        <v>1001.4</v>
      </c>
      <c r="C29" s="63">
        <f t="shared" si="13"/>
        <v>0.36055512754642471</v>
      </c>
      <c r="D29" s="63">
        <f t="shared" si="14"/>
        <v>0.19999999999999929</v>
      </c>
      <c r="E29" s="63">
        <f t="shared" si="15"/>
        <v>8.7999999999987866E-2</v>
      </c>
      <c r="F29" s="63">
        <f t="shared" si="16"/>
        <v>1.599999999998539E-2</v>
      </c>
      <c r="G29" s="63">
        <f t="shared" si="17"/>
        <v>5.5999999999994346E-2</v>
      </c>
      <c r="H29" s="63">
        <f t="shared" si="18"/>
        <v>0.12799999999999681</v>
      </c>
      <c r="I29" s="63">
        <f t="shared" si="19"/>
        <v>0.27200000000000174</v>
      </c>
      <c r="J29" s="63">
        <f t="shared" si="20"/>
        <v>0.37999999999999412</v>
      </c>
      <c r="K29" s="63">
        <f t="shared" si="21"/>
        <v>0.55999999999998895</v>
      </c>
      <c r="L29" s="63">
        <f t="shared" si="22"/>
        <v>200.27999999999929</v>
      </c>
      <c r="M29" s="65">
        <f t="shared" si="3"/>
        <v>1002.4</v>
      </c>
      <c r="N29" s="66">
        <f t="shared" si="4"/>
        <v>1002.76</v>
      </c>
      <c r="O29" s="66">
        <f t="shared" si="5"/>
        <v>1004.1999999999999</v>
      </c>
      <c r="P29" s="66">
        <f t="shared" si="6"/>
        <v>1001.32</v>
      </c>
      <c r="Q29" s="67">
        <f t="shared" si="7"/>
        <v>1000.96</v>
      </c>
    </row>
    <row r="30" spans="1:17" x14ac:dyDescent="0.3">
      <c r="A30">
        <v>19</v>
      </c>
      <c r="B30">
        <v>1001.6</v>
      </c>
      <c r="C30" s="63">
        <f t="shared" si="13"/>
        <v>0.36055512754636065</v>
      </c>
      <c r="D30" s="63">
        <f t="shared" si="14"/>
        <v>0.23999999999998692</v>
      </c>
      <c r="E30" s="63">
        <f t="shared" si="15"/>
        <v>0.19199999999999637</v>
      </c>
      <c r="F30" s="63">
        <f t="shared" si="16"/>
        <v>8.3999999999992012E-2</v>
      </c>
      <c r="G30" s="63">
        <f t="shared" si="17"/>
        <v>2.399999999997823E-2</v>
      </c>
      <c r="H30" s="63">
        <f t="shared" si="18"/>
        <v>0.13199999999998258</v>
      </c>
      <c r="I30" s="63">
        <f t="shared" si="19"/>
        <v>0.34799999999999126</v>
      </c>
      <c r="J30" s="63">
        <f t="shared" si="20"/>
        <v>0.50999999999998069</v>
      </c>
      <c r="K30" s="63">
        <f t="shared" si="21"/>
        <v>0.7799999999999746</v>
      </c>
      <c r="L30" s="63">
        <f t="shared" si="22"/>
        <v>300.4800000000007</v>
      </c>
      <c r="M30" s="65">
        <f t="shared" si="3"/>
        <v>1002.4</v>
      </c>
      <c r="N30" s="66">
        <f t="shared" si="4"/>
        <v>1002.76</v>
      </c>
      <c r="O30" s="66">
        <f t="shared" si="5"/>
        <v>1004.1999999999999</v>
      </c>
      <c r="P30" s="66">
        <f t="shared" si="6"/>
        <v>1001.32</v>
      </c>
      <c r="Q30" s="67">
        <f t="shared" si="7"/>
        <v>1000.96</v>
      </c>
    </row>
    <row r="31" spans="1:17" x14ac:dyDescent="0.3">
      <c r="A31">
        <v>19.2</v>
      </c>
      <c r="B31">
        <v>1001.9</v>
      </c>
      <c r="C31" s="63">
        <f t="shared" si="13"/>
        <v>0.42426406871197725</v>
      </c>
      <c r="D31" s="63">
        <f t="shared" si="14"/>
        <v>9.9999999999999645E-2</v>
      </c>
      <c r="E31" s="63">
        <f t="shared" si="15"/>
        <v>0.18799999999998751</v>
      </c>
      <c r="F31" s="63">
        <f t="shared" si="16"/>
        <v>0.11599999999998503</v>
      </c>
      <c r="G31" s="63">
        <f t="shared" si="17"/>
        <v>4.4000000000005299E-2</v>
      </c>
      <c r="H31" s="63">
        <f t="shared" si="18"/>
        <v>2.7999999999997173E-2</v>
      </c>
      <c r="I31" s="63">
        <f t="shared" si="19"/>
        <v>0.17200000000000212</v>
      </c>
      <c r="J31" s="63">
        <f t="shared" si="20"/>
        <v>0.27999999999999448</v>
      </c>
      <c r="K31" s="63">
        <f t="shared" si="21"/>
        <v>0.45999999999998925</v>
      </c>
      <c r="L31" s="63">
        <f t="shared" si="22"/>
        <v>200.37999999999928</v>
      </c>
      <c r="M31" s="65">
        <f t="shared" si="3"/>
        <v>1002.4</v>
      </c>
      <c r="N31" s="66">
        <f t="shared" si="4"/>
        <v>1002.76</v>
      </c>
      <c r="O31" s="66">
        <f t="shared" si="5"/>
        <v>1004.1999999999999</v>
      </c>
      <c r="P31" s="66">
        <f t="shared" si="6"/>
        <v>1001.32</v>
      </c>
      <c r="Q31" s="67">
        <f t="shared" si="7"/>
        <v>1000.96</v>
      </c>
    </row>
    <row r="32" spans="1:17" x14ac:dyDescent="0.3">
      <c r="A32">
        <v>19.5</v>
      </c>
      <c r="B32">
        <v>1002.2</v>
      </c>
      <c r="C32" s="63">
        <f t="shared" si="13"/>
        <v>1</v>
      </c>
      <c r="D32" s="63">
        <f t="shared" si="14"/>
        <v>5.9999999999979681E-2</v>
      </c>
      <c r="E32" s="63">
        <f t="shared" si="15"/>
        <v>0.37200000000000361</v>
      </c>
      <c r="F32" s="63">
        <f t="shared" si="16"/>
        <v>0.26399999999999924</v>
      </c>
      <c r="G32" s="63">
        <f t="shared" si="17"/>
        <v>0.15600000000002903</v>
      </c>
      <c r="H32" s="63">
        <f t="shared" si="18"/>
        <v>4.8000000000024669E-2</v>
      </c>
      <c r="I32" s="63">
        <f t="shared" si="19"/>
        <v>0.16799999999998402</v>
      </c>
      <c r="J32" s="63">
        <f t="shared" si="20"/>
        <v>0.32999999999997348</v>
      </c>
      <c r="K32" s="63">
        <f t="shared" si="21"/>
        <v>0.59999999999996734</v>
      </c>
      <c r="L32" s="63">
        <f t="shared" si="22"/>
        <v>300.66000000000071</v>
      </c>
      <c r="M32" s="65">
        <f t="shared" si="3"/>
        <v>1002.4</v>
      </c>
      <c r="N32" s="66">
        <f t="shared" si="4"/>
        <v>1002.76</v>
      </c>
      <c r="O32" s="66">
        <f t="shared" si="5"/>
        <v>1004.1999999999999</v>
      </c>
      <c r="P32" s="66">
        <f t="shared" si="6"/>
        <v>1001.32</v>
      </c>
      <c r="Q32" s="67">
        <f t="shared" si="7"/>
        <v>1000.96</v>
      </c>
    </row>
    <row r="33" spans="1:17" x14ac:dyDescent="0.3">
      <c r="A33">
        <v>20.5</v>
      </c>
      <c r="B33">
        <v>1002.2</v>
      </c>
      <c r="C33" s="63">
        <f t="shared" si="13"/>
        <v>1</v>
      </c>
      <c r="D33" s="63">
        <f t="shared" si="14"/>
        <v>0.19999999999993179</v>
      </c>
      <c r="E33" s="63">
        <f t="shared" si="15"/>
        <v>1.2400000000000091</v>
      </c>
      <c r="F33" s="63">
        <f t="shared" si="16"/>
        <v>0.87999999999999545</v>
      </c>
      <c r="G33" s="63">
        <f t="shared" si="17"/>
        <v>0.5200000000000955</v>
      </c>
      <c r="H33" s="63">
        <f t="shared" si="18"/>
        <v>0.16000000000008185</v>
      </c>
      <c r="I33" s="63">
        <f t="shared" si="19"/>
        <v>0.55999999999994543</v>
      </c>
      <c r="J33" s="63">
        <f t="shared" si="20"/>
        <v>1.0999999999999091</v>
      </c>
      <c r="K33" s="63">
        <f t="shared" si="21"/>
        <v>1.9999999999998863</v>
      </c>
      <c r="L33" s="63">
        <f t="shared" si="22"/>
        <v>1002.2</v>
      </c>
      <c r="M33" s="65">
        <f t="shared" si="3"/>
        <v>1002.4</v>
      </c>
      <c r="N33" s="66">
        <f t="shared" si="4"/>
        <v>1002.76</v>
      </c>
      <c r="O33" s="66">
        <f t="shared" si="5"/>
        <v>1004.1999999999999</v>
      </c>
      <c r="P33" s="66">
        <f t="shared" si="6"/>
        <v>1001.32</v>
      </c>
      <c r="Q33" s="67">
        <f t="shared" si="7"/>
        <v>1000.96</v>
      </c>
    </row>
    <row r="34" spans="1:17" x14ac:dyDescent="0.3">
      <c r="A34">
        <v>21.5</v>
      </c>
      <c r="B34">
        <v>1002.2</v>
      </c>
      <c r="C34" s="63">
        <f t="shared" si="13"/>
        <v>1</v>
      </c>
      <c r="D34" s="63">
        <f t="shared" si="14"/>
        <v>0.19999999999993179</v>
      </c>
      <c r="E34" s="63">
        <f t="shared" si="15"/>
        <v>1.2400000000000091</v>
      </c>
      <c r="F34" s="63">
        <f t="shared" si="16"/>
        <v>0.87999999999999545</v>
      </c>
      <c r="G34" s="63">
        <f t="shared" si="17"/>
        <v>0.5200000000000955</v>
      </c>
      <c r="H34" s="63">
        <f t="shared" si="18"/>
        <v>0.16000000000008185</v>
      </c>
      <c r="I34" s="63">
        <f t="shared" si="19"/>
        <v>0.55999999999994543</v>
      </c>
      <c r="J34" s="63">
        <f t="shared" si="20"/>
        <v>1.0999999999999091</v>
      </c>
      <c r="K34" s="63">
        <f t="shared" si="21"/>
        <v>1.9999999999998863</v>
      </c>
      <c r="L34" s="63">
        <f t="shared" si="22"/>
        <v>1002.2</v>
      </c>
      <c r="M34" s="65">
        <f t="shared" si="3"/>
        <v>1002.4</v>
      </c>
      <c r="N34" s="66">
        <f t="shared" si="4"/>
        <v>1002.76</v>
      </c>
      <c r="O34" s="66">
        <f t="shared" si="5"/>
        <v>1004.1999999999999</v>
      </c>
      <c r="P34" s="66">
        <f t="shared" si="6"/>
        <v>1001.32</v>
      </c>
      <c r="Q34" s="67">
        <f t="shared" si="7"/>
        <v>1000.96</v>
      </c>
    </row>
    <row r="35" spans="1:17" x14ac:dyDescent="0.3">
      <c r="A35">
        <v>22.5</v>
      </c>
      <c r="B35">
        <v>1002.2</v>
      </c>
      <c r="C35" s="63">
        <f t="shared" si="13"/>
        <v>1</v>
      </c>
      <c r="D35" s="63">
        <f t="shared" si="14"/>
        <v>0.19999999999993179</v>
      </c>
      <c r="E35" s="63">
        <f t="shared" si="15"/>
        <v>1.2400000000000091</v>
      </c>
      <c r="F35" s="63">
        <f t="shared" si="16"/>
        <v>0.87999999999999545</v>
      </c>
      <c r="G35" s="63">
        <f t="shared" si="17"/>
        <v>0.5200000000000955</v>
      </c>
      <c r="H35" s="63">
        <f t="shared" si="18"/>
        <v>0.16000000000008185</v>
      </c>
      <c r="I35" s="63">
        <f t="shared" si="19"/>
        <v>0.55999999999994543</v>
      </c>
      <c r="J35" s="63">
        <f t="shared" si="20"/>
        <v>1.0999999999999091</v>
      </c>
      <c r="K35" s="63">
        <f t="shared" si="21"/>
        <v>1.9999999999998863</v>
      </c>
      <c r="L35" s="63">
        <f t="shared" si="22"/>
        <v>1002.2</v>
      </c>
      <c r="M35" s="65">
        <f t="shared" si="3"/>
        <v>1002.4</v>
      </c>
      <c r="N35" s="66">
        <f t="shared" si="4"/>
        <v>1002.76</v>
      </c>
      <c r="O35" s="66">
        <f t="shared" si="5"/>
        <v>1004.1999999999999</v>
      </c>
      <c r="P35" s="66">
        <f t="shared" si="6"/>
        <v>1001.32</v>
      </c>
      <c r="Q35" s="67">
        <f t="shared" si="7"/>
        <v>1000.96</v>
      </c>
    </row>
    <row r="36" spans="1:17" x14ac:dyDescent="0.3">
      <c r="A36">
        <v>23.5</v>
      </c>
      <c r="B36">
        <v>1002.2</v>
      </c>
      <c r="C36" s="63">
        <f t="shared" si="13"/>
        <v>1</v>
      </c>
      <c r="D36" s="63">
        <f t="shared" si="14"/>
        <v>0.19999999999993179</v>
      </c>
      <c r="E36" s="63">
        <f t="shared" si="15"/>
        <v>1.2400000000000091</v>
      </c>
      <c r="F36" s="63">
        <f t="shared" si="16"/>
        <v>0.87999999999999545</v>
      </c>
      <c r="G36" s="63">
        <f t="shared" si="17"/>
        <v>0.5200000000000955</v>
      </c>
      <c r="H36" s="63">
        <f t="shared" si="18"/>
        <v>0.16000000000008185</v>
      </c>
      <c r="I36" s="63">
        <f t="shared" si="19"/>
        <v>0.55999999999994543</v>
      </c>
      <c r="J36" s="63">
        <f t="shared" si="20"/>
        <v>1.0999999999999091</v>
      </c>
      <c r="K36" s="63">
        <f t="shared" si="21"/>
        <v>1.9999999999998863</v>
      </c>
      <c r="L36" s="63">
        <f t="shared" si="22"/>
        <v>1002.2</v>
      </c>
      <c r="M36" s="65">
        <f t="shared" si="3"/>
        <v>1002.4</v>
      </c>
      <c r="N36" s="66">
        <f t="shared" si="4"/>
        <v>1002.76</v>
      </c>
      <c r="O36" s="66">
        <f t="shared" si="5"/>
        <v>1004.1999999999999</v>
      </c>
      <c r="P36" s="66">
        <f t="shared" si="6"/>
        <v>1001.32</v>
      </c>
      <c r="Q36" s="67">
        <f t="shared" si="7"/>
        <v>1000.96</v>
      </c>
    </row>
    <row r="37" spans="1:17" x14ac:dyDescent="0.3">
      <c r="A37">
        <v>24.5</v>
      </c>
      <c r="B37">
        <v>1002.2</v>
      </c>
      <c r="C37" s="63">
        <f t="shared" si="13"/>
        <v>1</v>
      </c>
      <c r="D37" s="63">
        <f t="shared" si="14"/>
        <v>0.19999999999993179</v>
      </c>
      <c r="E37" s="63">
        <f t="shared" si="15"/>
        <v>1.2400000000000091</v>
      </c>
      <c r="F37" s="63">
        <f t="shared" si="16"/>
        <v>0.87999999999999545</v>
      </c>
      <c r="G37" s="63">
        <f t="shared" si="17"/>
        <v>0.5200000000000955</v>
      </c>
      <c r="H37" s="63">
        <f t="shared" si="18"/>
        <v>0.16000000000008185</v>
      </c>
      <c r="I37" s="63">
        <f t="shared" si="19"/>
        <v>0.55999999999994543</v>
      </c>
      <c r="J37" s="63">
        <f t="shared" si="20"/>
        <v>1.0999999999999091</v>
      </c>
      <c r="K37" s="63">
        <f t="shared" si="21"/>
        <v>1.9999999999998863</v>
      </c>
      <c r="L37" s="63">
        <f t="shared" si="22"/>
        <v>1002.2</v>
      </c>
      <c r="M37" s="65">
        <f t="shared" si="3"/>
        <v>1002.4</v>
      </c>
      <c r="N37" s="66">
        <f t="shared" si="4"/>
        <v>1002.76</v>
      </c>
      <c r="O37" s="66">
        <f t="shared" si="5"/>
        <v>1004.1999999999999</v>
      </c>
      <c r="P37" s="66">
        <f t="shared" si="6"/>
        <v>1001.32</v>
      </c>
      <c r="Q37" s="67">
        <f t="shared" si="7"/>
        <v>1000.96</v>
      </c>
    </row>
    <row r="38" spans="1:17" x14ac:dyDescent="0.3">
      <c r="A38">
        <v>25.5</v>
      </c>
      <c r="B38">
        <v>1002.2</v>
      </c>
      <c r="C38" s="63">
        <f t="shared" si="13"/>
        <v>1</v>
      </c>
      <c r="D38" s="63">
        <f t="shared" si="14"/>
        <v>0.19999999999993179</v>
      </c>
      <c r="E38" s="63">
        <f t="shared" si="15"/>
        <v>1.2400000000000091</v>
      </c>
      <c r="F38" s="63">
        <f t="shared" si="16"/>
        <v>0.87999999999999545</v>
      </c>
      <c r="G38" s="63">
        <f t="shared" si="17"/>
        <v>0.5200000000000955</v>
      </c>
      <c r="H38" s="63">
        <f t="shared" si="18"/>
        <v>0.16000000000008185</v>
      </c>
      <c r="I38" s="63">
        <f t="shared" si="19"/>
        <v>0.55999999999994543</v>
      </c>
      <c r="J38" s="63">
        <f t="shared" si="20"/>
        <v>1.0999999999999091</v>
      </c>
      <c r="K38" s="63">
        <f t="shared" si="21"/>
        <v>1.9999999999998863</v>
      </c>
      <c r="L38" s="63">
        <f t="shared" si="22"/>
        <v>1002.2</v>
      </c>
      <c r="M38" s="65">
        <f t="shared" si="3"/>
        <v>1002.4</v>
      </c>
      <c r="N38" s="66">
        <f t="shared" si="4"/>
        <v>1002.76</v>
      </c>
      <c r="O38" s="66">
        <f t="shared" si="5"/>
        <v>1004.1999999999999</v>
      </c>
      <c r="P38" s="66">
        <f t="shared" si="6"/>
        <v>1001.32</v>
      </c>
      <c r="Q38" s="67">
        <f t="shared" si="7"/>
        <v>1000.96</v>
      </c>
    </row>
    <row r="39" spans="1:17" x14ac:dyDescent="0.3">
      <c r="A39">
        <v>26.5</v>
      </c>
      <c r="B39">
        <v>1002.2</v>
      </c>
      <c r="C39" s="63">
        <f t="shared" si="13"/>
        <v>1</v>
      </c>
      <c r="D39" s="63">
        <f t="shared" si="14"/>
        <v>0.19999999999993179</v>
      </c>
      <c r="E39" s="63">
        <f t="shared" si="15"/>
        <v>1.2400000000000091</v>
      </c>
      <c r="F39" s="63">
        <f t="shared" si="16"/>
        <v>0.87999999999999545</v>
      </c>
      <c r="G39" s="63">
        <f t="shared" si="17"/>
        <v>0.5200000000000955</v>
      </c>
      <c r="H39" s="63">
        <f t="shared" si="18"/>
        <v>0.16000000000008185</v>
      </c>
      <c r="I39" s="63">
        <f t="shared" si="19"/>
        <v>0.55999999999994543</v>
      </c>
      <c r="J39" s="63">
        <f t="shared" si="20"/>
        <v>1.0999999999999091</v>
      </c>
      <c r="K39" s="63">
        <f t="shared" si="21"/>
        <v>1.9999999999998863</v>
      </c>
      <c r="L39" s="63">
        <f t="shared" si="22"/>
        <v>1002.2</v>
      </c>
      <c r="M39" s="65">
        <f t="shared" si="3"/>
        <v>1002.4</v>
      </c>
      <c r="N39" s="66">
        <f t="shared" si="4"/>
        <v>1002.76</v>
      </c>
      <c r="O39" s="66">
        <f t="shared" si="5"/>
        <v>1004.1999999999999</v>
      </c>
      <c r="P39" s="66">
        <f t="shared" si="6"/>
        <v>1001.32</v>
      </c>
      <c r="Q39" s="67">
        <f t="shared" si="7"/>
        <v>1000.96</v>
      </c>
    </row>
    <row r="40" spans="1:17" x14ac:dyDescent="0.3">
      <c r="A40">
        <v>27.5</v>
      </c>
      <c r="B40">
        <v>1002.2</v>
      </c>
      <c r="C40" s="63">
        <f t="shared" si="13"/>
        <v>1</v>
      </c>
      <c r="D40" s="63">
        <f t="shared" si="14"/>
        <v>0.19999999999993179</v>
      </c>
      <c r="E40" s="63">
        <f t="shared" si="15"/>
        <v>1.2400000000000091</v>
      </c>
      <c r="F40" s="63">
        <f t="shared" si="16"/>
        <v>0.87999999999999545</v>
      </c>
      <c r="G40" s="63">
        <f t="shared" si="17"/>
        <v>0.5200000000000955</v>
      </c>
      <c r="H40" s="63">
        <f t="shared" si="18"/>
        <v>0.16000000000008185</v>
      </c>
      <c r="I40" s="63">
        <f t="shared" si="19"/>
        <v>0.55999999999994543</v>
      </c>
      <c r="J40" s="63">
        <f t="shared" si="20"/>
        <v>1.0999999999999091</v>
      </c>
      <c r="K40" s="63">
        <f t="shared" si="21"/>
        <v>1.9999999999998863</v>
      </c>
      <c r="L40" s="63">
        <f t="shared" si="22"/>
        <v>1002.2</v>
      </c>
      <c r="M40" s="65">
        <f t="shared" si="3"/>
        <v>1002.4</v>
      </c>
      <c r="N40" s="66">
        <f t="shared" si="4"/>
        <v>1002.76</v>
      </c>
      <c r="O40" s="66">
        <f t="shared" si="5"/>
        <v>1004.1999999999999</v>
      </c>
      <c r="P40" s="66">
        <f t="shared" si="6"/>
        <v>1001.32</v>
      </c>
      <c r="Q40" s="67">
        <f t="shared" si="7"/>
        <v>1000.96</v>
      </c>
    </row>
    <row r="41" spans="1:17" x14ac:dyDescent="0.3">
      <c r="A41">
        <v>28.5</v>
      </c>
      <c r="B41">
        <v>1002.2</v>
      </c>
      <c r="C41" s="63">
        <f t="shared" si="13"/>
        <v>5.0990195135927845</v>
      </c>
      <c r="D41" s="63">
        <f t="shared" si="14"/>
        <v>0.19999999999993179</v>
      </c>
      <c r="E41" s="63">
        <f t="shared" si="15"/>
        <v>1.2400000000000091</v>
      </c>
      <c r="F41" s="63">
        <f t="shared" si="16"/>
        <v>0.87999999999999545</v>
      </c>
      <c r="G41" s="63">
        <f t="shared" si="17"/>
        <v>0.5200000000000955</v>
      </c>
      <c r="H41" s="63">
        <f t="shared" si="18"/>
        <v>0.16000000000008185</v>
      </c>
      <c r="I41" s="63">
        <f t="shared" si="19"/>
        <v>0.55999999999994543</v>
      </c>
      <c r="J41" s="63">
        <f t="shared" si="20"/>
        <v>1.0999999999999091</v>
      </c>
      <c r="K41" s="63">
        <f t="shared" si="21"/>
        <v>1.9999999999998863</v>
      </c>
      <c r="L41" s="63">
        <f t="shared" si="22"/>
        <v>1002.2</v>
      </c>
      <c r="M41" s="65">
        <f t="shared" si="3"/>
        <v>1002.4</v>
      </c>
      <c r="N41" s="66">
        <f t="shared" si="4"/>
        <v>1002.76</v>
      </c>
      <c r="O41" s="66">
        <f t="shared" si="5"/>
        <v>1004.1999999999999</v>
      </c>
      <c r="P41" s="66">
        <f t="shared" si="6"/>
        <v>1001.32</v>
      </c>
      <c r="Q41" s="67">
        <f t="shared" si="7"/>
        <v>1000.96</v>
      </c>
    </row>
    <row r="42" spans="1:17" x14ac:dyDescent="0.3">
      <c r="A42">
        <v>29.5</v>
      </c>
      <c r="B42">
        <v>1007.2</v>
      </c>
      <c r="C42" s="63">
        <f t="shared" si="13"/>
        <v>5.0990195135927845</v>
      </c>
      <c r="D42" s="63">
        <f t="shared" si="14"/>
        <v>4.8000000000000682</v>
      </c>
      <c r="E42" s="63">
        <f t="shared" si="15"/>
        <v>6.2400000000000091</v>
      </c>
      <c r="F42" s="63">
        <f t="shared" si="16"/>
        <v>5.8799999999999955</v>
      </c>
      <c r="G42" s="63">
        <f t="shared" si="17"/>
        <v>5.5200000000000955</v>
      </c>
      <c r="H42" s="63">
        <f t="shared" si="18"/>
        <v>5.1600000000000819</v>
      </c>
      <c r="I42" s="63">
        <f t="shared" si="19"/>
        <v>4.4400000000000546</v>
      </c>
      <c r="J42" s="63">
        <f t="shared" si="20"/>
        <v>3.9000000000000909</v>
      </c>
      <c r="K42" s="63">
        <f t="shared" si="21"/>
        <v>3.0000000000001137</v>
      </c>
      <c r="L42" s="63">
        <f t="shared" si="22"/>
        <v>1007.2</v>
      </c>
      <c r="M42" s="65">
        <f t="shared" si="3"/>
        <v>1002.4</v>
      </c>
      <c r="N42" s="66">
        <f t="shared" si="4"/>
        <v>1002.76</v>
      </c>
      <c r="O42" s="66">
        <f t="shared" si="5"/>
        <v>1004.1999999999999</v>
      </c>
      <c r="P42" s="66">
        <f t="shared" si="6"/>
        <v>1001.32</v>
      </c>
      <c r="Q42" s="67">
        <f t="shared" si="7"/>
        <v>1000.96</v>
      </c>
    </row>
    <row r="43" spans="1:17" x14ac:dyDescent="0.3">
      <c r="A43">
        <v>30.5</v>
      </c>
      <c r="B43">
        <v>1012.2</v>
      </c>
      <c r="C43" s="63">
        <f t="shared" si="13"/>
        <v>1012.6594146108553</v>
      </c>
      <c r="D43" s="63">
        <f t="shared" si="14"/>
        <v>9.8000000000000682</v>
      </c>
      <c r="E43" s="63">
        <f t="shared" si="15"/>
        <v>11.240000000000009</v>
      </c>
      <c r="F43" s="63">
        <f t="shared" si="16"/>
        <v>10.879999999999995</v>
      </c>
      <c r="G43" s="63">
        <f t="shared" si="17"/>
        <v>10.520000000000095</v>
      </c>
      <c r="H43" s="63">
        <f t="shared" si="18"/>
        <v>10.160000000000082</v>
      </c>
      <c r="I43" s="63">
        <f t="shared" si="19"/>
        <v>9.4400000000000546</v>
      </c>
      <c r="J43" s="63">
        <f t="shared" si="20"/>
        <v>8.9000000000000909</v>
      </c>
      <c r="K43" s="63">
        <f t="shared" si="21"/>
        <v>8.0000000000001137</v>
      </c>
      <c r="L43" s="63">
        <f t="shared" si="22"/>
        <v>1012.2</v>
      </c>
      <c r="M43" s="65">
        <f t="shared" si="3"/>
        <v>1002.4</v>
      </c>
      <c r="N43" s="66">
        <f t="shared" si="4"/>
        <v>1002.76</v>
      </c>
      <c r="O43" s="66">
        <f t="shared" si="5"/>
        <v>1004.1999999999999</v>
      </c>
      <c r="P43" s="66">
        <f t="shared" si="6"/>
        <v>1001.32</v>
      </c>
      <c r="Q43" s="67">
        <f t="shared" si="7"/>
        <v>1000.96</v>
      </c>
    </row>
  </sheetData>
  <autoFilter ref="A1:B1">
    <sortState ref="A2:B51">
      <sortCondition ref="A1"/>
    </sortState>
  </autoFilter>
  <mergeCells count="1">
    <mergeCell ref="M1:Q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="70" zoomScaleNormal="70" workbookViewId="0">
      <selection activeCell="W36" sqref="W36"/>
    </sheetView>
  </sheetViews>
  <sheetFormatPr defaultRowHeight="14.4" x14ac:dyDescent="0.3"/>
  <cols>
    <col min="29" max="30" width="10.44140625" bestFit="1" customWidth="1"/>
  </cols>
  <sheetData>
    <row r="1" spans="1:36" x14ac:dyDescent="0.3">
      <c r="A1" s="1" t="s">
        <v>0</v>
      </c>
      <c r="B1" s="1" t="s">
        <v>1</v>
      </c>
      <c r="C1" s="62" t="s">
        <v>2</v>
      </c>
      <c r="D1" s="62" t="s">
        <v>37</v>
      </c>
      <c r="E1" s="62" t="s">
        <v>38</v>
      </c>
      <c r="F1" s="62" t="s">
        <v>39</v>
      </c>
      <c r="G1" s="62" t="s">
        <v>40</v>
      </c>
      <c r="H1" s="62" t="s">
        <v>41</v>
      </c>
      <c r="I1" s="62" t="s">
        <v>42</v>
      </c>
      <c r="J1" s="62" t="s">
        <v>43</v>
      </c>
      <c r="K1" s="62" t="s">
        <v>44</v>
      </c>
      <c r="L1" s="62" t="s">
        <v>73</v>
      </c>
      <c r="M1" s="78" t="s">
        <v>72</v>
      </c>
      <c r="N1" s="79"/>
      <c r="O1" s="79"/>
      <c r="P1" s="79"/>
      <c r="Q1" s="79"/>
      <c r="R1" s="73">
        <v>1000.9</v>
      </c>
      <c r="S1" s="60">
        <f>$R$1+S7</f>
        <v>1002.4</v>
      </c>
      <c r="T1" s="60">
        <f t="shared" ref="T1:Z1" si="0">$R$1+T7</f>
        <v>1001.1999999999999</v>
      </c>
      <c r="U1" s="60">
        <f t="shared" si="0"/>
        <v>1001.5</v>
      </c>
      <c r="V1" s="60">
        <f t="shared" si="0"/>
        <v>1001.8</v>
      </c>
      <c r="W1" s="60">
        <f t="shared" si="0"/>
        <v>1002.1</v>
      </c>
      <c r="X1" s="60">
        <f t="shared" si="0"/>
        <v>1002.6999999999999</v>
      </c>
      <c r="Y1" s="60">
        <f t="shared" si="0"/>
        <v>1003.15</v>
      </c>
      <c r="Z1" s="60">
        <f t="shared" si="0"/>
        <v>1003.9</v>
      </c>
    </row>
    <row r="2" spans="1:36" x14ac:dyDescent="0.3">
      <c r="A2" s="1">
        <v>0.3</v>
      </c>
      <c r="B2" s="1">
        <v>1011.9</v>
      </c>
      <c r="C2" s="63">
        <f>SQRT((A3-A2)^2+(B3-B2)^2)</f>
        <v>5.3758720222861998</v>
      </c>
      <c r="M2" s="69" t="s">
        <v>65</v>
      </c>
      <c r="N2" s="70" t="s">
        <v>68</v>
      </c>
      <c r="O2" s="70" t="s">
        <v>69</v>
      </c>
      <c r="P2" s="70" t="s">
        <v>70</v>
      </c>
      <c r="Q2" s="70" t="s">
        <v>71</v>
      </c>
      <c r="S2" s="72">
        <v>1</v>
      </c>
      <c r="T2" s="72">
        <v>2</v>
      </c>
      <c r="U2" s="72">
        <v>3</v>
      </c>
      <c r="V2" s="72">
        <v>4</v>
      </c>
      <c r="W2" s="72">
        <v>5</v>
      </c>
      <c r="X2" s="72">
        <v>6</v>
      </c>
      <c r="Y2" s="72">
        <v>7</v>
      </c>
      <c r="Z2" s="72">
        <v>8</v>
      </c>
      <c r="AD2" s="66">
        <v>0.2</v>
      </c>
      <c r="AE2">
        <v>2</v>
      </c>
    </row>
    <row r="3" spans="1:36" x14ac:dyDescent="0.3">
      <c r="A3" s="1">
        <v>1.2</v>
      </c>
      <c r="B3" s="1">
        <v>1006.6</v>
      </c>
      <c r="C3" s="63">
        <f>SQRT((A4-A3)^2+(B4-B3)^2)</f>
        <v>4.827007354458912</v>
      </c>
      <c r="D3" s="63">
        <f>ABS((S$5-$B3)*($A3-$A2))</f>
        <v>3.7800000000000407</v>
      </c>
      <c r="E3" s="63">
        <f t="shared" ref="D3:L12" si="1">ABS((T$5-$B3)*($A3-$A2))</f>
        <v>4.8600000000000811</v>
      </c>
      <c r="F3" s="63">
        <f t="shared" si="1"/>
        <v>4.5900000000000203</v>
      </c>
      <c r="G3" s="63">
        <f t="shared" si="1"/>
        <v>4.3200000000000607</v>
      </c>
      <c r="H3" s="63">
        <f t="shared" si="1"/>
        <v>4.05</v>
      </c>
      <c r="I3" s="63">
        <f t="shared" si="1"/>
        <v>3.5100000000000815</v>
      </c>
      <c r="J3" s="63">
        <f t="shared" si="1"/>
        <v>3.1050000000000408</v>
      </c>
      <c r="K3" s="63">
        <f t="shared" si="1"/>
        <v>2.4300000000000406</v>
      </c>
      <c r="L3" s="63">
        <f t="shared" si="1"/>
        <v>905.93999999999994</v>
      </c>
      <c r="M3" s="80">
        <f>$S$5</f>
        <v>1002.4</v>
      </c>
      <c r="N3" s="67">
        <f>$X$5</f>
        <v>1002.6999999999999</v>
      </c>
      <c r="O3" s="66">
        <f>$Z$5</f>
        <v>1003.9</v>
      </c>
      <c r="P3" s="66">
        <f>$U$5</f>
        <v>1001.5</v>
      </c>
      <c r="Q3" s="67">
        <f>$T$5</f>
        <v>1001.1999999999999</v>
      </c>
      <c r="R3" s="1"/>
      <c r="S3" s="15" t="s">
        <v>36</v>
      </c>
      <c r="T3" s="16">
        <v>0.2</v>
      </c>
      <c r="U3" s="16">
        <v>0.4</v>
      </c>
      <c r="V3" s="16">
        <v>0.6</v>
      </c>
      <c r="W3" s="16">
        <v>0.8</v>
      </c>
      <c r="X3" s="56">
        <v>1.2</v>
      </c>
      <c r="Y3" s="56">
        <v>1.5</v>
      </c>
      <c r="Z3" s="56">
        <v>2</v>
      </c>
      <c r="AD3" s="66">
        <v>0.4</v>
      </c>
      <c r="AE3">
        <v>3</v>
      </c>
    </row>
    <row r="4" spans="1:36" x14ac:dyDescent="0.3">
      <c r="A4" s="1">
        <v>2.2999999999999998</v>
      </c>
      <c r="B4" s="1">
        <v>1001.9</v>
      </c>
      <c r="C4" s="63">
        <f>SQRT((A5-A4)^2+(B5-B4)^2)</f>
        <v>1.0006123125366777</v>
      </c>
      <c r="D4" s="63">
        <f t="shared" si="1"/>
        <v>0.54999999999999993</v>
      </c>
      <c r="E4" s="63">
        <f t="shared" si="1"/>
        <v>0.77000000000004998</v>
      </c>
      <c r="F4" s="63">
        <f t="shared" si="1"/>
        <v>0.43999999999997491</v>
      </c>
      <c r="G4" s="63">
        <f t="shared" si="1"/>
        <v>0.11000000000002499</v>
      </c>
      <c r="H4" s="63">
        <f t="shared" si="1"/>
        <v>0.22000000000004999</v>
      </c>
      <c r="I4" s="63">
        <f t="shared" si="1"/>
        <v>0.87999999999994982</v>
      </c>
      <c r="J4" s="63">
        <f t="shared" si="1"/>
        <v>1.3749999999999998</v>
      </c>
      <c r="K4" s="63">
        <f t="shared" si="1"/>
        <v>2.1999999999999997</v>
      </c>
      <c r="L4" s="63">
        <f t="shared" si="1"/>
        <v>1102.0899999999999</v>
      </c>
      <c r="M4" s="65">
        <f t="shared" ref="M4:M23" si="2">$S$5</f>
        <v>1002.4</v>
      </c>
      <c r="N4" s="66">
        <f t="shared" ref="N4:N23" si="3">$X$5</f>
        <v>1002.6999999999999</v>
      </c>
      <c r="O4" s="66">
        <f t="shared" ref="O4:O23" si="4">$Z$5</f>
        <v>1003.9</v>
      </c>
      <c r="P4" s="66">
        <f t="shared" ref="P4:P23" si="5">$U$5</f>
        <v>1001.5</v>
      </c>
      <c r="Q4" s="67">
        <f t="shared" ref="Q4:Q23" si="6">$T$5</f>
        <v>1001.1999999999999</v>
      </c>
      <c r="R4" s="5" t="s">
        <v>15</v>
      </c>
      <c r="S4" s="7">
        <f t="array" ref="S4">SUM(IF($B$2:$B$36&lt;S$5,$C2:$C36))</f>
        <v>22.889078829133531</v>
      </c>
      <c r="T4" s="7">
        <f t="array" ref="T4">SUM(IF($B$2:$B$36&lt;T$5,$C2:$C36))</f>
        <v>5.0397541511669086</v>
      </c>
      <c r="U4" s="7">
        <f t="array" ref="U4">SUM(IF($B$2:$B$36&lt;U$5,$C2:$C36))</f>
        <v>7.0793619566040178</v>
      </c>
      <c r="V4" s="7">
        <f t="array" ref="V4">SUM(IF($B$2:$B$36&lt;V$5,$C2:$C36))</f>
        <v>9.1431965102136257</v>
      </c>
      <c r="W4" s="7">
        <f t="array" ref="W4">SUM(IF($B$2:$B$36&lt;W$5,$C2:$C36))</f>
        <v>22.889078829133531</v>
      </c>
      <c r="X4" s="7">
        <f t="array" ref="X4">SUM(IF($B$2:$B$36&lt;X$5,$C2:$C36))</f>
        <v>22.889078829133531</v>
      </c>
      <c r="Y4" s="7">
        <f t="array" ref="Y4">SUM(IF($B$2:$B$36&lt;Y$5,$C2:$C36))</f>
        <v>22.889078829133531</v>
      </c>
      <c r="Z4" s="7">
        <f t="array" ref="Z4">SUM(IF($B$2:$B$36&lt;Z$5,$C2:$C36))</f>
        <v>22.889078829133531</v>
      </c>
      <c r="AD4" s="66">
        <v>0.6</v>
      </c>
      <c r="AE4">
        <v>4</v>
      </c>
    </row>
    <row r="5" spans="1:36" x14ac:dyDescent="0.3">
      <c r="A5" s="1">
        <v>3.3</v>
      </c>
      <c r="B5" s="1">
        <v>1001.865</v>
      </c>
      <c r="C5" s="63">
        <f t="shared" ref="C4:C12" si="7">SQRT((A6-A5)^2+(B6-B5)^2)</f>
        <v>1.0006123125366777</v>
      </c>
      <c r="D5" s="63">
        <f t="shared" si="1"/>
        <v>0.53499999999996817</v>
      </c>
      <c r="E5" s="63">
        <f t="shared" si="1"/>
        <v>0.66500000000007731</v>
      </c>
      <c r="F5" s="63">
        <f t="shared" si="1"/>
        <v>0.36500000000000909</v>
      </c>
      <c r="G5" s="63">
        <f t="shared" si="1"/>
        <v>6.500000000005457E-2</v>
      </c>
      <c r="H5" s="63">
        <f t="shared" si="1"/>
        <v>0.23500000000001364</v>
      </c>
      <c r="I5" s="63">
        <f t="shared" si="1"/>
        <v>0.83499999999992269</v>
      </c>
      <c r="J5" s="63">
        <f t="shared" si="1"/>
        <v>1.2849999999999682</v>
      </c>
      <c r="K5" s="63">
        <f t="shared" si="1"/>
        <v>2.0349999999999682</v>
      </c>
      <c r="L5" s="63">
        <f t="shared" si="1"/>
        <v>1001.865</v>
      </c>
      <c r="M5" s="65">
        <f t="shared" si="2"/>
        <v>1002.4</v>
      </c>
      <c r="N5" s="66">
        <f t="shared" si="3"/>
        <v>1002.6999999999999</v>
      </c>
      <c r="O5" s="66">
        <f t="shared" si="4"/>
        <v>1003.9</v>
      </c>
      <c r="P5" s="66">
        <f t="shared" si="5"/>
        <v>1001.5</v>
      </c>
      <c r="Q5" s="67">
        <f t="shared" si="6"/>
        <v>1001.1999999999999</v>
      </c>
      <c r="R5" s="6" t="s">
        <v>66</v>
      </c>
      <c r="S5" s="81">
        <v>1002.4</v>
      </c>
      <c r="T5" s="57">
        <f>T6+T7</f>
        <v>1001.1999999999999</v>
      </c>
      <c r="U5" s="57">
        <f t="shared" ref="U5:Y5" si="8">U6+U7</f>
        <v>1001.5</v>
      </c>
      <c r="V5" s="57">
        <f t="shared" si="8"/>
        <v>1001.8</v>
      </c>
      <c r="W5" s="57">
        <f t="shared" si="8"/>
        <v>1002.1</v>
      </c>
      <c r="X5" s="57">
        <f t="shared" si="8"/>
        <v>1002.6999999999999</v>
      </c>
      <c r="Y5" s="57">
        <f t="shared" si="8"/>
        <v>1003.15</v>
      </c>
      <c r="Z5" s="57">
        <f>Z6+Z7</f>
        <v>1003.9</v>
      </c>
      <c r="AD5" s="66">
        <v>0.8</v>
      </c>
      <c r="AE5">
        <v>5</v>
      </c>
    </row>
    <row r="6" spans="1:36" x14ac:dyDescent="0.3">
      <c r="A6" s="1">
        <v>4.3</v>
      </c>
      <c r="B6" s="1">
        <v>1001.83</v>
      </c>
      <c r="C6" s="63">
        <f t="shared" si="7"/>
        <v>1.0004498987955395</v>
      </c>
      <c r="D6" s="63">
        <f t="shared" si="1"/>
        <v>0.56999999999993634</v>
      </c>
      <c r="E6" s="63">
        <f t="shared" si="1"/>
        <v>0.63000000000010914</v>
      </c>
      <c r="F6" s="63">
        <f t="shared" si="1"/>
        <v>0.33000000000004093</v>
      </c>
      <c r="G6" s="63">
        <f t="shared" si="1"/>
        <v>3.0000000000086402E-2</v>
      </c>
      <c r="H6" s="63">
        <f t="shared" si="1"/>
        <v>0.26999999999998181</v>
      </c>
      <c r="I6" s="63">
        <f t="shared" si="1"/>
        <v>0.86999999999989086</v>
      </c>
      <c r="J6" s="63">
        <f t="shared" si="1"/>
        <v>1.3199999999999363</v>
      </c>
      <c r="K6" s="63">
        <f t="shared" si="1"/>
        <v>2.0699999999999363</v>
      </c>
      <c r="L6" s="63">
        <f t="shared" si="1"/>
        <v>1001.83</v>
      </c>
      <c r="M6" s="65">
        <f t="shared" si="2"/>
        <v>1002.4</v>
      </c>
      <c r="N6" s="66">
        <f t="shared" si="3"/>
        <v>1002.6999999999999</v>
      </c>
      <c r="O6" s="66">
        <f t="shared" si="4"/>
        <v>1003.9</v>
      </c>
      <c r="P6" s="66">
        <f t="shared" si="5"/>
        <v>1001.5</v>
      </c>
      <c r="Q6" s="67">
        <f t="shared" si="6"/>
        <v>1001.1999999999999</v>
      </c>
      <c r="R6" s="6" t="s">
        <v>4</v>
      </c>
      <c r="S6" s="34">
        <f>MIN($B$2:$B$32)</f>
        <v>1000.9</v>
      </c>
      <c r="T6" s="34">
        <f t="shared" ref="T6:Z6" si="9">MIN($B$2:$B$32)</f>
        <v>1000.9</v>
      </c>
      <c r="U6" s="34">
        <f t="shared" si="9"/>
        <v>1000.9</v>
      </c>
      <c r="V6" s="34">
        <f t="shared" si="9"/>
        <v>1000.9</v>
      </c>
      <c r="W6" s="34">
        <f t="shared" si="9"/>
        <v>1000.9</v>
      </c>
      <c r="X6" s="34">
        <f t="shared" si="9"/>
        <v>1000.9</v>
      </c>
      <c r="Y6" s="34">
        <f t="shared" si="9"/>
        <v>1000.9</v>
      </c>
      <c r="Z6" s="34">
        <f t="shared" si="9"/>
        <v>1000.9</v>
      </c>
      <c r="AD6" s="66">
        <v>1</v>
      </c>
      <c r="AE6">
        <v>1</v>
      </c>
    </row>
    <row r="7" spans="1:36" x14ac:dyDescent="0.3">
      <c r="A7" s="1">
        <v>5.3</v>
      </c>
      <c r="B7" s="1">
        <v>1001.8</v>
      </c>
      <c r="C7" s="63">
        <f t="shared" si="7"/>
        <v>1.044030650891042</v>
      </c>
      <c r="D7" s="63">
        <f t="shared" si="1"/>
        <v>0.60000000000002274</v>
      </c>
      <c r="E7" s="63">
        <f t="shared" si="1"/>
        <v>0.60000000000002274</v>
      </c>
      <c r="F7" s="63">
        <f t="shared" si="1"/>
        <v>0.29999999999995453</v>
      </c>
      <c r="G7" s="63">
        <f t="shared" si="1"/>
        <v>0</v>
      </c>
      <c r="H7" s="63">
        <f t="shared" si="1"/>
        <v>0.30000000000006821</v>
      </c>
      <c r="I7" s="63">
        <f t="shared" si="1"/>
        <v>0.89999999999997726</v>
      </c>
      <c r="J7" s="63">
        <f t="shared" si="1"/>
        <v>1.3500000000000227</v>
      </c>
      <c r="K7" s="63">
        <f t="shared" si="1"/>
        <v>2.1000000000000227</v>
      </c>
      <c r="L7" s="63">
        <f t="shared" si="1"/>
        <v>1001.8</v>
      </c>
      <c r="M7" s="65">
        <f t="shared" si="2"/>
        <v>1002.4</v>
      </c>
      <c r="N7" s="66">
        <f t="shared" si="3"/>
        <v>1002.6999999999999</v>
      </c>
      <c r="O7" s="66">
        <f t="shared" si="4"/>
        <v>1003.9</v>
      </c>
      <c r="P7" s="66">
        <f t="shared" si="5"/>
        <v>1001.5</v>
      </c>
      <c r="Q7" s="67">
        <f t="shared" si="6"/>
        <v>1001.1999999999999</v>
      </c>
      <c r="R7" s="5" t="s">
        <v>5</v>
      </c>
      <c r="S7" s="82">
        <f>S5-S6</f>
        <v>1.5</v>
      </c>
      <c r="T7" s="68">
        <f>$S$7*T3</f>
        <v>0.30000000000000004</v>
      </c>
      <c r="U7" s="68">
        <f t="shared" ref="U7:Z7" si="10">$S$7*U3</f>
        <v>0.60000000000000009</v>
      </c>
      <c r="V7" s="68">
        <f t="shared" si="10"/>
        <v>0.89999999999999991</v>
      </c>
      <c r="W7" s="68">
        <f t="shared" si="10"/>
        <v>1.2000000000000002</v>
      </c>
      <c r="X7" s="68">
        <f t="shared" si="10"/>
        <v>1.7999999999999998</v>
      </c>
      <c r="Y7" s="68">
        <f t="shared" si="10"/>
        <v>2.25</v>
      </c>
      <c r="Z7" s="68">
        <f t="shared" si="10"/>
        <v>3</v>
      </c>
      <c r="AD7" s="66">
        <v>1.2</v>
      </c>
      <c r="AE7">
        <v>6</v>
      </c>
    </row>
    <row r="8" spans="1:36" x14ac:dyDescent="0.3">
      <c r="A8" s="1">
        <v>6.3</v>
      </c>
      <c r="B8" s="1">
        <v>1001.5</v>
      </c>
      <c r="C8" s="63">
        <f t="shared" si="7"/>
        <v>1.0198039027185659</v>
      </c>
      <c r="D8" s="63">
        <f t="shared" si="1"/>
        <v>0.89999999999997726</v>
      </c>
      <c r="E8" s="63">
        <f t="shared" si="1"/>
        <v>0.30000000000006821</v>
      </c>
      <c r="F8" s="63">
        <f t="shared" si="1"/>
        <v>0</v>
      </c>
      <c r="G8" s="63">
        <f t="shared" si="1"/>
        <v>0.29999999999995453</v>
      </c>
      <c r="H8" s="63">
        <f t="shared" si="1"/>
        <v>0.60000000000002274</v>
      </c>
      <c r="I8" s="63">
        <f t="shared" si="1"/>
        <v>1.1999999999999318</v>
      </c>
      <c r="J8" s="63">
        <f t="shared" si="1"/>
        <v>1.6499999999999773</v>
      </c>
      <c r="K8" s="63">
        <f t="shared" si="1"/>
        <v>2.3999999999999773</v>
      </c>
      <c r="L8" s="63">
        <f t="shared" si="1"/>
        <v>1001.5</v>
      </c>
      <c r="M8" s="65">
        <f t="shared" si="2"/>
        <v>1002.4</v>
      </c>
      <c r="N8" s="66">
        <f t="shared" si="3"/>
        <v>1002.6999999999999</v>
      </c>
      <c r="O8" s="66">
        <f t="shared" si="4"/>
        <v>1003.9</v>
      </c>
      <c r="P8" s="66">
        <f t="shared" si="5"/>
        <v>1001.5</v>
      </c>
      <c r="Q8" s="67">
        <f t="shared" si="6"/>
        <v>1001.1999999999999</v>
      </c>
      <c r="R8" s="5" t="s">
        <v>6</v>
      </c>
      <c r="S8" s="7">
        <f>SUM(IF($B$2:$B$35&lt;S$5,D$2:D$35))</f>
        <v>33.989999999999711</v>
      </c>
      <c r="T8" s="7">
        <f t="array" ref="T8">SUM(IF($B$2:$B$35&lt;T$5,E$2:E$35))</f>
        <v>0.89999999999963631</v>
      </c>
      <c r="U8" s="7">
        <f t="array" ref="U8">SUM(IF($B$2:$B$35&lt;U$5,F$2:F$35))</f>
        <v>2.8000000000000687</v>
      </c>
      <c r="V8" s="7">
        <f t="array" ref="V8">SUM(IF($B$2:$B$35&lt;V$5,G$2:G$35))</f>
        <v>5.4999999999996598</v>
      </c>
      <c r="W8" s="7">
        <f t="array" ref="W8">SUM(IF($B$2:$B$35&lt;W$5,H$2:H$35))</f>
        <v>10.600000000000524</v>
      </c>
      <c r="X8" s="7">
        <f t="array" ref="X8">SUM(IF($B$2:$B$35&lt;X$5,I$2:I$35))</f>
        <v>21.819999999998824</v>
      </c>
      <c r="Y8" s="7">
        <f t="array" ref="Y8">SUM(IF($B$2:$B$35&lt;Y$5,J$2:J$35))</f>
        <v>30.234999999999669</v>
      </c>
      <c r="Z8" s="7">
        <f t="array" ref="Z8">SUM(IF($B$2:$B$36&lt;Z$5,K$2:K$36))</f>
        <v>44.259999999999671</v>
      </c>
      <c r="AD8" s="66">
        <v>1.5</v>
      </c>
      <c r="AE8">
        <v>7</v>
      </c>
    </row>
    <row r="9" spans="1:36" x14ac:dyDescent="0.3">
      <c r="A9" s="1">
        <v>7.3</v>
      </c>
      <c r="B9" s="1">
        <v>1001.3</v>
      </c>
      <c r="C9" s="63">
        <f t="shared" si="7"/>
        <v>1.0198039027185444</v>
      </c>
      <c r="D9" s="63">
        <f t="shared" si="1"/>
        <v>1.1000000000000227</v>
      </c>
      <c r="E9" s="63">
        <f t="shared" si="1"/>
        <v>0.10000000000002274</v>
      </c>
      <c r="F9" s="63">
        <f t="shared" si="1"/>
        <v>0.20000000000004547</v>
      </c>
      <c r="G9" s="63">
        <f t="shared" si="1"/>
        <v>0.5</v>
      </c>
      <c r="H9" s="63">
        <f t="shared" si="1"/>
        <v>0.80000000000006821</v>
      </c>
      <c r="I9" s="63">
        <f t="shared" si="1"/>
        <v>1.3999999999999773</v>
      </c>
      <c r="J9" s="63">
        <f t="shared" si="1"/>
        <v>1.8500000000000227</v>
      </c>
      <c r="K9" s="63">
        <f t="shared" si="1"/>
        <v>2.6000000000000227</v>
      </c>
      <c r="L9" s="63">
        <f t="shared" si="1"/>
        <v>1001.3</v>
      </c>
      <c r="M9" s="65">
        <f t="shared" si="2"/>
        <v>1002.4</v>
      </c>
      <c r="N9" s="66">
        <f t="shared" si="3"/>
        <v>1002.6999999999999</v>
      </c>
      <c r="O9" s="66">
        <f t="shared" si="4"/>
        <v>1003.9</v>
      </c>
      <c r="P9" s="66">
        <f t="shared" si="5"/>
        <v>1001.5</v>
      </c>
      <c r="Q9" s="67">
        <f t="shared" si="6"/>
        <v>1001.1999999999999</v>
      </c>
      <c r="R9" s="5" t="s">
        <v>8</v>
      </c>
      <c r="S9" s="60">
        <f>(1/S$10)*S8*S11^0.5*S12^(2/3)</f>
        <v>199.86420683000441</v>
      </c>
      <c r="T9" s="60">
        <f>(1/T$10)*T8*T11^0.5*T12^(2/3)</f>
        <v>1.2893373833596149</v>
      </c>
      <c r="U9" s="60">
        <f t="shared" ref="U9:W9" si="11">(1/U$10)*U8*U11^0.5*U12^(2/3)</f>
        <v>6.8155765568628279</v>
      </c>
      <c r="V9" s="60">
        <f>(1/V$10)*V8*V11^0.5*V12^(2/3)</f>
        <v>17.705481417105155</v>
      </c>
      <c r="W9" s="60">
        <f t="shared" si="11"/>
        <v>28.663300199258281</v>
      </c>
      <c r="X9" s="60">
        <f>(1/X$10)*X8*X11^0.5*X12^(2/3)</f>
        <v>95.478955752454638</v>
      </c>
      <c r="Y9" s="60">
        <f>(1/Y$10)*Y8*Y11^0.5*Y12^(2/3)</f>
        <v>164.437060622123</v>
      </c>
      <c r="Z9" s="60">
        <f>(1/Z$10)*Z8*Z11^0.5*Z12^(2/3)</f>
        <v>310.33833998517292</v>
      </c>
      <c r="AD9" s="74">
        <v>2</v>
      </c>
      <c r="AE9">
        <v>8</v>
      </c>
    </row>
    <row r="10" spans="1:36" x14ac:dyDescent="0.3">
      <c r="A10" s="1">
        <v>8.3000000000000007</v>
      </c>
      <c r="B10" s="1">
        <v>1001.1</v>
      </c>
      <c r="C10" s="63">
        <f t="shared" si="7"/>
        <v>1.0049875621120912</v>
      </c>
      <c r="D10" s="63">
        <f t="shared" si="1"/>
        <v>1.2999999999999556</v>
      </c>
      <c r="E10" s="63">
        <f t="shared" si="1"/>
        <v>9.9999999999909134E-2</v>
      </c>
      <c r="F10" s="63">
        <f t="shared" si="1"/>
        <v>0.3999999999999776</v>
      </c>
      <c r="G10" s="63">
        <f t="shared" si="1"/>
        <v>0.69999999999993245</v>
      </c>
      <c r="H10" s="63">
        <f t="shared" si="1"/>
        <v>1.0000000000000009</v>
      </c>
      <c r="I10" s="63">
        <f t="shared" si="1"/>
        <v>1.5999999999999104</v>
      </c>
      <c r="J10" s="63">
        <f t="shared" si="1"/>
        <v>2.0499999999999563</v>
      </c>
      <c r="K10" s="63">
        <f t="shared" si="1"/>
        <v>2.7999999999999572</v>
      </c>
      <c r="L10" s="63">
        <f t="shared" si="1"/>
        <v>1001.1000000000009</v>
      </c>
      <c r="M10" s="65">
        <f t="shared" si="2"/>
        <v>1002.4</v>
      </c>
      <c r="N10" s="66">
        <f t="shared" si="3"/>
        <v>1002.6999999999999</v>
      </c>
      <c r="O10" s="66">
        <f t="shared" si="4"/>
        <v>1003.9</v>
      </c>
      <c r="P10" s="66">
        <f t="shared" si="5"/>
        <v>1001.5</v>
      </c>
      <c r="Q10" s="67">
        <f t="shared" si="6"/>
        <v>1001.1999999999999</v>
      </c>
      <c r="R10" s="5" t="s">
        <v>9</v>
      </c>
      <c r="S10" s="8">
        <v>3.5000000000000003E-2</v>
      </c>
      <c r="T10" s="8">
        <v>3.5000000000000003E-2</v>
      </c>
      <c r="U10" s="8">
        <v>3.5000000000000003E-2</v>
      </c>
      <c r="V10" s="8">
        <v>3.5000000000000003E-2</v>
      </c>
      <c r="W10" s="8">
        <v>3.5000000000000003E-2</v>
      </c>
      <c r="X10" s="8">
        <v>3.5000000000000003E-2</v>
      </c>
      <c r="Y10" s="8">
        <v>3.5000000000000003E-2</v>
      </c>
      <c r="Z10" s="8">
        <v>3.5000000000000003E-2</v>
      </c>
    </row>
    <row r="11" spans="1:36" x14ac:dyDescent="0.3">
      <c r="A11" s="1">
        <v>9.3000000000000007</v>
      </c>
      <c r="B11" s="1">
        <v>1001</v>
      </c>
      <c r="C11" s="63">
        <f t="shared" si="7"/>
        <v>1.0049875621120912</v>
      </c>
      <c r="D11" s="63">
        <f t="shared" si="1"/>
        <v>1.3999999999999773</v>
      </c>
      <c r="E11" s="63">
        <f t="shared" si="1"/>
        <v>0.19999999999993179</v>
      </c>
      <c r="F11" s="63">
        <f t="shared" si="1"/>
        <v>0.5</v>
      </c>
      <c r="G11" s="63">
        <f t="shared" si="1"/>
        <v>0.79999999999995453</v>
      </c>
      <c r="H11" s="63">
        <f t="shared" si="1"/>
        <v>1.1000000000000227</v>
      </c>
      <c r="I11" s="63">
        <f t="shared" si="1"/>
        <v>1.6999999999999318</v>
      </c>
      <c r="J11" s="63">
        <f t="shared" si="1"/>
        <v>2.1499999999999773</v>
      </c>
      <c r="K11" s="63">
        <f t="shared" si="1"/>
        <v>2.8999999999999773</v>
      </c>
      <c r="L11" s="63">
        <f t="shared" si="1"/>
        <v>1001</v>
      </c>
      <c r="M11" s="65">
        <f t="shared" si="2"/>
        <v>1002.4</v>
      </c>
      <c r="N11" s="66">
        <f t="shared" si="3"/>
        <v>1002.6999999999999</v>
      </c>
      <c r="O11" s="66">
        <f t="shared" si="4"/>
        <v>1003.9</v>
      </c>
      <c r="P11" s="66">
        <f t="shared" si="5"/>
        <v>1001.5</v>
      </c>
      <c r="Q11" s="67">
        <f t="shared" si="6"/>
        <v>1001.1999999999999</v>
      </c>
      <c r="R11" s="5" t="s">
        <v>10</v>
      </c>
      <c r="S11" s="8">
        <v>2.5000000000000001E-2</v>
      </c>
      <c r="T11" s="8">
        <v>2.5000000000000001E-2</v>
      </c>
      <c r="U11" s="8">
        <v>2.5000000000000001E-2</v>
      </c>
      <c r="V11" s="8">
        <v>2.5000000000000001E-2</v>
      </c>
      <c r="W11" s="8">
        <v>2.5000000000000001E-2</v>
      </c>
      <c r="X11" s="8">
        <v>2.5000000000000001E-2</v>
      </c>
      <c r="Y11" s="8">
        <v>2.5000000000000001E-2</v>
      </c>
      <c r="Z11" s="8">
        <v>2.5000000000000001E-2</v>
      </c>
      <c r="AC11">
        <v>27.718836701528666</v>
      </c>
      <c r="AD11">
        <v>1.208847556444542</v>
      </c>
      <c r="AE11">
        <v>4.4734509418821284</v>
      </c>
      <c r="AF11">
        <v>9.7160026136748705</v>
      </c>
      <c r="AG11">
        <v>17.821953313940373</v>
      </c>
      <c r="AH11">
        <v>64.28495444555071</v>
      </c>
      <c r="AI11">
        <v>139.89906032779479</v>
      </c>
      <c r="AJ11">
        <v>338.13927367464248</v>
      </c>
    </row>
    <row r="12" spans="1:36" x14ac:dyDescent="0.3">
      <c r="A12" s="1">
        <v>10.3</v>
      </c>
      <c r="B12" s="1">
        <v>1000.9</v>
      </c>
      <c r="C12" s="63">
        <f t="shared" si="7"/>
        <v>1.0049875621120912</v>
      </c>
      <c r="D12" s="63">
        <f t="shared" si="1"/>
        <v>1.5</v>
      </c>
      <c r="E12" s="63">
        <f t="shared" si="1"/>
        <v>0.29999999999995453</v>
      </c>
      <c r="F12" s="63">
        <f t="shared" si="1"/>
        <v>0.60000000000002274</v>
      </c>
      <c r="G12" s="63">
        <f t="shared" si="1"/>
        <v>0.89999999999997726</v>
      </c>
      <c r="H12" s="63">
        <f t="shared" si="1"/>
        <v>1.2000000000000455</v>
      </c>
      <c r="I12" s="63">
        <f t="shared" si="1"/>
        <v>1.7999999999999545</v>
      </c>
      <c r="J12" s="63">
        <f t="shared" si="1"/>
        <v>2.25</v>
      </c>
      <c r="K12" s="63">
        <f t="shared" si="1"/>
        <v>3</v>
      </c>
      <c r="L12" s="63">
        <f t="shared" si="1"/>
        <v>1000.9</v>
      </c>
      <c r="M12" s="65">
        <f t="shared" si="2"/>
        <v>1002.4</v>
      </c>
      <c r="N12" s="66">
        <f t="shared" si="3"/>
        <v>1002.6999999999999</v>
      </c>
      <c r="O12" s="66">
        <f t="shared" si="4"/>
        <v>1003.9</v>
      </c>
      <c r="P12" s="66">
        <f t="shared" si="5"/>
        <v>1001.5</v>
      </c>
      <c r="Q12" s="67">
        <f t="shared" si="6"/>
        <v>1001.1999999999999</v>
      </c>
      <c r="R12" s="5" t="s">
        <v>2</v>
      </c>
      <c r="S12" s="7">
        <f>S8/S4</f>
        <v>1.4849876770373465</v>
      </c>
      <c r="T12" s="7">
        <f t="shared" ref="S12:Z12" si="12">T8/T4</f>
        <v>0.17858013962670174</v>
      </c>
      <c r="U12" s="7">
        <f t="shared" si="12"/>
        <v>0.39551586953229234</v>
      </c>
      <c r="V12" s="7">
        <f t="shared" si="12"/>
        <v>0.60154017184862574</v>
      </c>
      <c r="W12" s="7">
        <f t="shared" si="12"/>
        <v>0.46310295312141175</v>
      </c>
      <c r="X12" s="7">
        <f t="shared" si="12"/>
        <v>0.9532930601045434</v>
      </c>
      <c r="Y12" s="7">
        <f t="shared" si="12"/>
        <v>1.3209356403419847</v>
      </c>
      <c r="Z12" s="7">
        <f t="shared" si="12"/>
        <v>1.9336732740709923</v>
      </c>
    </row>
    <row r="13" spans="1:36" x14ac:dyDescent="0.3">
      <c r="A13" s="1">
        <v>11.3</v>
      </c>
      <c r="B13" s="1">
        <v>1001</v>
      </c>
      <c r="C13" s="63">
        <f t="shared" ref="C13:C23" si="13">SQRT((A14-A13)^2+(B14-B13)^2)</f>
        <v>1.0049875621120912</v>
      </c>
      <c r="D13" s="63">
        <f t="shared" ref="D13:D23" si="14">ABS((S$5-$B13)*($A13-$A12))</f>
        <v>1.3999999999999773</v>
      </c>
      <c r="E13" s="63">
        <f t="shared" ref="E13:E23" si="15">ABS((T$5-$B13)*($A13-$A12))</f>
        <v>0.19999999999993179</v>
      </c>
      <c r="F13" s="63">
        <f t="shared" ref="F13:F23" si="16">ABS((U$5-$B13)*($A13-$A12))</f>
        <v>0.5</v>
      </c>
      <c r="G13" s="63">
        <f t="shared" ref="G13:G23" si="17">ABS((V$5-$B13)*($A13-$A12))</f>
        <v>0.79999999999995453</v>
      </c>
      <c r="H13" s="63">
        <f t="shared" ref="H13:H23" si="18">ABS((W$5-$B13)*($A13-$A12))</f>
        <v>1.1000000000000227</v>
      </c>
      <c r="I13" s="63">
        <f t="shared" ref="I13:I23" si="19">ABS((X$5-$B13)*($A13-$A12))</f>
        <v>1.6999999999999318</v>
      </c>
      <c r="J13" s="63">
        <f t="shared" ref="J13:J23" si="20">ABS((Y$5-$B13)*($A13-$A12))</f>
        <v>2.1499999999999773</v>
      </c>
      <c r="K13" s="63">
        <f t="shared" ref="K13:K23" si="21">ABS((Z$5-$B13)*($A13-$A12))</f>
        <v>2.8999999999999773</v>
      </c>
      <c r="L13" s="63">
        <f t="shared" ref="L13:L23" si="22">ABS((AA$5-$B13)*($A13-$A12))</f>
        <v>1001</v>
      </c>
      <c r="M13" s="65">
        <f t="shared" si="2"/>
        <v>1002.4</v>
      </c>
      <c r="N13" s="66">
        <f t="shared" si="3"/>
        <v>1002.6999999999999</v>
      </c>
      <c r="O13" s="66">
        <f t="shared" si="4"/>
        <v>1003.9</v>
      </c>
      <c r="P13" s="66">
        <f t="shared" si="5"/>
        <v>1001.5</v>
      </c>
      <c r="Q13" s="67">
        <f t="shared" si="6"/>
        <v>1001.1999999999999</v>
      </c>
    </row>
    <row r="14" spans="1:36" x14ac:dyDescent="0.3">
      <c r="A14" s="1">
        <v>12.3</v>
      </c>
      <c r="B14" s="1">
        <v>1001.1</v>
      </c>
      <c r="C14" s="63">
        <f t="shared" si="13"/>
        <v>1.0198039027185435</v>
      </c>
      <c r="D14" s="63">
        <f t="shared" si="14"/>
        <v>1.2999999999999545</v>
      </c>
      <c r="E14" s="63">
        <f t="shared" si="15"/>
        <v>9.9999999999909051E-2</v>
      </c>
      <c r="F14" s="63">
        <f t="shared" si="16"/>
        <v>0.39999999999997726</v>
      </c>
      <c r="G14" s="63">
        <f t="shared" si="17"/>
        <v>0.69999999999993179</v>
      </c>
      <c r="H14" s="63">
        <f t="shared" si="18"/>
        <v>1</v>
      </c>
      <c r="I14" s="63">
        <f t="shared" si="19"/>
        <v>1.5999999999999091</v>
      </c>
      <c r="J14" s="63">
        <f t="shared" si="20"/>
        <v>2.0499999999999545</v>
      </c>
      <c r="K14" s="63">
        <f t="shared" si="21"/>
        <v>2.7999999999999545</v>
      </c>
      <c r="L14" s="63">
        <f t="shared" si="22"/>
        <v>1001.1</v>
      </c>
      <c r="M14" s="65">
        <f t="shared" si="2"/>
        <v>1002.4</v>
      </c>
      <c r="N14" s="66">
        <f t="shared" si="3"/>
        <v>1002.6999999999999</v>
      </c>
      <c r="O14" s="66">
        <f t="shared" si="4"/>
        <v>1003.9</v>
      </c>
      <c r="P14" s="66">
        <f t="shared" si="5"/>
        <v>1001.5</v>
      </c>
      <c r="Q14" s="67">
        <f t="shared" si="6"/>
        <v>1001.1999999999999</v>
      </c>
    </row>
    <row r="15" spans="1:36" x14ac:dyDescent="0.3">
      <c r="A15" s="1">
        <v>13.3</v>
      </c>
      <c r="B15" s="1">
        <v>1001.3</v>
      </c>
      <c r="C15" s="63">
        <f t="shared" si="13"/>
        <v>1.0198039027185659</v>
      </c>
      <c r="D15" s="63">
        <f t="shared" si="14"/>
        <v>1.1000000000000227</v>
      </c>
      <c r="E15" s="63">
        <f t="shared" si="15"/>
        <v>0.10000000000002274</v>
      </c>
      <c r="F15" s="63">
        <f t="shared" si="16"/>
        <v>0.20000000000004547</v>
      </c>
      <c r="G15" s="63">
        <f t="shared" si="17"/>
        <v>0.5</v>
      </c>
      <c r="H15" s="63">
        <f t="shared" si="18"/>
        <v>0.80000000000006821</v>
      </c>
      <c r="I15" s="63">
        <f t="shared" si="19"/>
        <v>1.3999999999999773</v>
      </c>
      <c r="J15" s="63">
        <f t="shared" si="20"/>
        <v>1.8500000000000227</v>
      </c>
      <c r="K15" s="63">
        <f t="shared" si="21"/>
        <v>2.6000000000000227</v>
      </c>
      <c r="L15" s="63">
        <f t="shared" si="22"/>
        <v>1001.3</v>
      </c>
      <c r="M15" s="65">
        <f t="shared" si="2"/>
        <v>1002.4</v>
      </c>
      <c r="N15" s="66">
        <f t="shared" si="3"/>
        <v>1002.6999999999999</v>
      </c>
      <c r="O15" s="66">
        <f t="shared" si="4"/>
        <v>1003.9</v>
      </c>
      <c r="P15" s="66">
        <f t="shared" si="5"/>
        <v>1001.5</v>
      </c>
      <c r="Q15" s="67">
        <f t="shared" si="6"/>
        <v>1001.1999999999999</v>
      </c>
    </row>
    <row r="16" spans="1:36" x14ac:dyDescent="0.3">
      <c r="A16" s="1">
        <v>14.3</v>
      </c>
      <c r="B16" s="1">
        <v>1001.5</v>
      </c>
      <c r="C16" s="63">
        <f t="shared" si="13"/>
        <v>1.044030650891042</v>
      </c>
      <c r="D16" s="63">
        <f t="shared" si="14"/>
        <v>0.89999999999997726</v>
      </c>
      <c r="E16" s="63">
        <f t="shared" si="15"/>
        <v>0.30000000000006821</v>
      </c>
      <c r="F16" s="63">
        <f t="shared" si="16"/>
        <v>0</v>
      </c>
      <c r="G16" s="63">
        <f t="shared" si="17"/>
        <v>0.29999999999995453</v>
      </c>
      <c r="H16" s="63">
        <f t="shared" si="18"/>
        <v>0.60000000000002274</v>
      </c>
      <c r="I16" s="63">
        <f t="shared" si="19"/>
        <v>1.1999999999999318</v>
      </c>
      <c r="J16" s="63">
        <f t="shared" si="20"/>
        <v>1.6499999999999773</v>
      </c>
      <c r="K16" s="63">
        <f t="shared" si="21"/>
        <v>2.3999999999999773</v>
      </c>
      <c r="L16" s="63">
        <f t="shared" si="22"/>
        <v>1001.5</v>
      </c>
      <c r="M16" s="65">
        <f t="shared" si="2"/>
        <v>1002.4</v>
      </c>
      <c r="N16" s="66">
        <f t="shared" si="3"/>
        <v>1002.6999999999999</v>
      </c>
      <c r="O16" s="66">
        <f t="shared" si="4"/>
        <v>1003.9</v>
      </c>
      <c r="P16" s="66">
        <f t="shared" si="5"/>
        <v>1001.5</v>
      </c>
      <c r="Q16" s="67">
        <f t="shared" si="6"/>
        <v>1001.1999999999999</v>
      </c>
      <c r="AC16" t="s">
        <v>74</v>
      </c>
      <c r="AD16" t="s">
        <v>75</v>
      </c>
    </row>
    <row r="17" spans="1:30" x14ac:dyDescent="0.3">
      <c r="A17" s="1">
        <v>15.3</v>
      </c>
      <c r="B17" s="1">
        <v>1001.8</v>
      </c>
      <c r="C17" s="63">
        <f t="shared" si="13"/>
        <v>1.0001999800040009</v>
      </c>
      <c r="D17" s="63">
        <f t="shared" si="14"/>
        <v>0.60000000000002274</v>
      </c>
      <c r="E17" s="63">
        <f t="shared" si="15"/>
        <v>0.60000000000002274</v>
      </c>
      <c r="F17" s="63">
        <f t="shared" si="16"/>
        <v>0.29999999999995453</v>
      </c>
      <c r="G17" s="63">
        <f t="shared" si="17"/>
        <v>0</v>
      </c>
      <c r="H17" s="63">
        <f t="shared" si="18"/>
        <v>0.30000000000006821</v>
      </c>
      <c r="I17" s="63">
        <f t="shared" si="19"/>
        <v>0.89999999999997726</v>
      </c>
      <c r="J17" s="63">
        <f t="shared" si="20"/>
        <v>1.3500000000000227</v>
      </c>
      <c r="K17" s="63">
        <f t="shared" si="21"/>
        <v>2.1000000000000227</v>
      </c>
      <c r="L17" s="63">
        <f t="shared" si="22"/>
        <v>1001.8</v>
      </c>
      <c r="M17" s="65">
        <f t="shared" si="2"/>
        <v>1002.4</v>
      </c>
      <c r="N17" s="66">
        <f t="shared" si="3"/>
        <v>1002.6999999999999</v>
      </c>
      <c r="O17" s="66">
        <f t="shared" si="4"/>
        <v>1003.9</v>
      </c>
      <c r="P17" s="66">
        <f t="shared" si="5"/>
        <v>1001.5</v>
      </c>
      <c r="Q17" s="67">
        <f t="shared" si="6"/>
        <v>1001.1999999999999</v>
      </c>
      <c r="AC17" s="34">
        <v>1.2893373833596149</v>
      </c>
      <c r="AD17" s="34">
        <v>1.208847556444542</v>
      </c>
    </row>
    <row r="18" spans="1:30" x14ac:dyDescent="0.3">
      <c r="A18" s="1">
        <v>16.3</v>
      </c>
      <c r="B18" s="1">
        <v>1001.82</v>
      </c>
      <c r="C18" s="63">
        <f t="shared" si="13"/>
        <v>1.0004498987955361</v>
      </c>
      <c r="D18" s="63">
        <f t="shared" si="14"/>
        <v>0.57999999999992724</v>
      </c>
      <c r="E18" s="63">
        <f t="shared" si="15"/>
        <v>0.62000000000011823</v>
      </c>
      <c r="F18" s="63">
        <f t="shared" si="16"/>
        <v>0.32000000000005002</v>
      </c>
      <c r="G18" s="63">
        <f t="shared" si="17"/>
        <v>2.0000000000095497E-2</v>
      </c>
      <c r="H18" s="63">
        <f t="shared" si="18"/>
        <v>0.27999999999997272</v>
      </c>
      <c r="I18" s="63">
        <f t="shared" si="19"/>
        <v>0.87999999999988177</v>
      </c>
      <c r="J18" s="63">
        <f t="shared" si="20"/>
        <v>1.3299999999999272</v>
      </c>
      <c r="K18" s="63">
        <f t="shared" si="21"/>
        <v>2.0799999999999272</v>
      </c>
      <c r="L18" s="63">
        <f t="shared" si="22"/>
        <v>1001.82</v>
      </c>
      <c r="M18" s="65">
        <f t="shared" si="2"/>
        <v>1002.4</v>
      </c>
      <c r="N18" s="66">
        <f t="shared" si="3"/>
        <v>1002.6999999999999</v>
      </c>
      <c r="O18" s="66">
        <f t="shared" si="4"/>
        <v>1003.9</v>
      </c>
      <c r="P18" s="66">
        <f t="shared" si="5"/>
        <v>1001.5</v>
      </c>
      <c r="Q18" s="67">
        <f t="shared" si="6"/>
        <v>1001.1999999999999</v>
      </c>
      <c r="AC18" s="34">
        <v>6.8155765568628279</v>
      </c>
      <c r="AD18" s="34">
        <v>4.4734509418821284</v>
      </c>
    </row>
    <row r="19" spans="1:30" x14ac:dyDescent="0.3">
      <c r="A19" s="1">
        <v>17.3</v>
      </c>
      <c r="B19" s="1">
        <v>1001.85</v>
      </c>
      <c r="C19" s="63">
        <f t="shared" si="13"/>
        <v>1.0003124511871273</v>
      </c>
      <c r="D19" s="63">
        <f t="shared" si="14"/>
        <v>0.54999999999995453</v>
      </c>
      <c r="E19" s="63">
        <f t="shared" si="15"/>
        <v>0.65000000000009095</v>
      </c>
      <c r="F19" s="63">
        <f t="shared" si="16"/>
        <v>0.35000000000002274</v>
      </c>
      <c r="G19" s="63">
        <f t="shared" si="17"/>
        <v>5.0000000000068212E-2</v>
      </c>
      <c r="H19" s="63">
        <f t="shared" si="18"/>
        <v>0.25</v>
      </c>
      <c r="I19" s="63">
        <f t="shared" si="19"/>
        <v>0.84999999999990905</v>
      </c>
      <c r="J19" s="63">
        <f t="shared" si="20"/>
        <v>1.2999999999999545</v>
      </c>
      <c r="K19" s="63">
        <f t="shared" si="21"/>
        <v>2.0499999999999545</v>
      </c>
      <c r="L19" s="63">
        <f t="shared" si="22"/>
        <v>1001.85</v>
      </c>
      <c r="M19" s="65">
        <f t="shared" si="2"/>
        <v>1002.4</v>
      </c>
      <c r="N19" s="66">
        <f t="shared" si="3"/>
        <v>1002.6999999999999</v>
      </c>
      <c r="O19" s="66">
        <f t="shared" si="4"/>
        <v>1003.9</v>
      </c>
      <c r="P19" s="66">
        <f t="shared" si="5"/>
        <v>1001.5</v>
      </c>
      <c r="Q19" s="67">
        <f t="shared" si="6"/>
        <v>1001.1999999999999</v>
      </c>
      <c r="AC19" s="34">
        <v>17.705481417105155</v>
      </c>
      <c r="AD19" s="34">
        <v>9.7160026136748705</v>
      </c>
    </row>
    <row r="20" spans="1:30" x14ac:dyDescent="0.3">
      <c r="A20" s="1">
        <v>18.3</v>
      </c>
      <c r="B20" s="1">
        <v>1001.875</v>
      </c>
      <c r="C20" s="63">
        <f t="shared" si="13"/>
        <v>1.6001953005805236</v>
      </c>
      <c r="D20" s="63">
        <f t="shared" si="14"/>
        <v>0.52499999999997726</v>
      </c>
      <c r="E20" s="63">
        <f t="shared" si="15"/>
        <v>0.67500000000006821</v>
      </c>
      <c r="F20" s="63">
        <f t="shared" si="16"/>
        <v>0.375</v>
      </c>
      <c r="G20" s="63">
        <f t="shared" si="17"/>
        <v>7.5000000000045475E-2</v>
      </c>
      <c r="H20" s="63">
        <f t="shared" si="18"/>
        <v>0.22500000000002274</v>
      </c>
      <c r="I20" s="63">
        <f t="shared" si="19"/>
        <v>0.82499999999993179</v>
      </c>
      <c r="J20" s="63">
        <f t="shared" si="20"/>
        <v>1.2749999999999773</v>
      </c>
      <c r="K20" s="63">
        <f t="shared" si="21"/>
        <v>2.0249999999999773</v>
      </c>
      <c r="L20" s="63">
        <f t="shared" si="22"/>
        <v>1001.875</v>
      </c>
      <c r="M20" s="65">
        <f t="shared" si="2"/>
        <v>1002.4</v>
      </c>
      <c r="N20" s="66">
        <f t="shared" si="3"/>
        <v>1002.6999999999999</v>
      </c>
      <c r="O20" s="66">
        <f t="shared" si="4"/>
        <v>1003.9</v>
      </c>
      <c r="P20" s="66">
        <f t="shared" si="5"/>
        <v>1001.5</v>
      </c>
      <c r="Q20" s="67">
        <f t="shared" si="6"/>
        <v>1001.1999999999999</v>
      </c>
      <c r="AC20" s="34">
        <v>28.663300199258281</v>
      </c>
      <c r="AD20" s="34">
        <v>17.821953313940373</v>
      </c>
    </row>
    <row r="21" spans="1:30" x14ac:dyDescent="0.3">
      <c r="A21" s="1">
        <v>19.899999999999999</v>
      </c>
      <c r="B21" s="1">
        <v>1001.9</v>
      </c>
      <c r="C21" s="63">
        <f t="shared" si="13"/>
        <v>5.0990195135927845</v>
      </c>
      <c r="D21" s="63">
        <f t="shared" si="14"/>
        <v>0.79999999999999893</v>
      </c>
      <c r="E21" s="63">
        <f t="shared" si="15"/>
        <v>1.1200000000000712</v>
      </c>
      <c r="F21" s="63">
        <f t="shared" si="16"/>
        <v>0.63999999999996282</v>
      </c>
      <c r="G21" s="63">
        <f t="shared" si="17"/>
        <v>0.16000000000003617</v>
      </c>
      <c r="H21" s="63">
        <f t="shared" si="18"/>
        <v>0.32000000000007234</v>
      </c>
      <c r="I21" s="63">
        <f t="shared" si="19"/>
        <v>1.2799999999999256</v>
      </c>
      <c r="J21" s="63">
        <f t="shared" si="20"/>
        <v>1.9999999999999973</v>
      </c>
      <c r="K21" s="63">
        <f t="shared" si="21"/>
        <v>3.1999999999999957</v>
      </c>
      <c r="L21" s="63">
        <f t="shared" si="22"/>
        <v>1603.0399999999979</v>
      </c>
      <c r="M21" s="65">
        <f t="shared" si="2"/>
        <v>1002.4</v>
      </c>
      <c r="N21" s="66">
        <f t="shared" si="3"/>
        <v>1002.6999999999999</v>
      </c>
      <c r="O21" s="66">
        <f t="shared" si="4"/>
        <v>1003.9</v>
      </c>
      <c r="P21" s="66">
        <f t="shared" si="5"/>
        <v>1001.5</v>
      </c>
      <c r="Q21" s="67">
        <f t="shared" si="6"/>
        <v>1001.1999999999999</v>
      </c>
      <c r="AC21" s="34">
        <v>58.181927948142928</v>
      </c>
      <c r="AD21" s="34">
        <v>27.718836701528666</v>
      </c>
    </row>
    <row r="22" spans="1:30" x14ac:dyDescent="0.3">
      <c r="A22" s="1">
        <v>20.9</v>
      </c>
      <c r="B22" s="1">
        <v>1006.9</v>
      </c>
      <c r="C22" s="63">
        <f t="shared" si="13"/>
        <v>5.0990195135927845</v>
      </c>
      <c r="D22" s="63">
        <f t="shared" si="14"/>
        <v>4.5</v>
      </c>
      <c r="E22" s="63">
        <f t="shared" si="15"/>
        <v>5.7000000000000455</v>
      </c>
      <c r="F22" s="63">
        <f t="shared" si="16"/>
        <v>5.3999999999999773</v>
      </c>
      <c r="G22" s="63">
        <f t="shared" si="17"/>
        <v>5.1000000000000227</v>
      </c>
      <c r="H22" s="63">
        <f t="shared" si="18"/>
        <v>4.7999999999999545</v>
      </c>
      <c r="I22" s="63">
        <f t="shared" si="19"/>
        <v>4.2000000000000455</v>
      </c>
      <c r="J22" s="63">
        <f t="shared" si="20"/>
        <v>3.75</v>
      </c>
      <c r="K22" s="63">
        <f t="shared" si="21"/>
        <v>3</v>
      </c>
      <c r="L22" s="63">
        <f t="shared" si="22"/>
        <v>1006.9</v>
      </c>
      <c r="M22" s="65">
        <f t="shared" si="2"/>
        <v>1002.4</v>
      </c>
      <c r="N22" s="66">
        <f t="shared" si="3"/>
        <v>1002.6999999999999</v>
      </c>
      <c r="O22" s="66">
        <f t="shared" si="4"/>
        <v>1003.9</v>
      </c>
      <c r="P22" s="66">
        <f t="shared" si="5"/>
        <v>1001.5</v>
      </c>
      <c r="Q22" s="67">
        <f t="shared" si="6"/>
        <v>1001.1999999999999</v>
      </c>
      <c r="AC22" s="34">
        <v>95.478955752454638</v>
      </c>
      <c r="AD22" s="34">
        <v>64.28495444555071</v>
      </c>
    </row>
    <row r="23" spans="1:30" x14ac:dyDescent="0.3">
      <c r="A23" s="1">
        <v>21.9</v>
      </c>
      <c r="B23" s="1">
        <v>1011.9</v>
      </c>
      <c r="C23" s="63">
        <f t="shared" si="13"/>
        <v>1012.1369571357426</v>
      </c>
      <c r="D23" s="63">
        <f t="shared" si="14"/>
        <v>9.5</v>
      </c>
      <c r="E23" s="63">
        <f t="shared" si="15"/>
        <v>10.700000000000045</v>
      </c>
      <c r="F23" s="63">
        <f t="shared" si="16"/>
        <v>10.399999999999977</v>
      </c>
      <c r="G23" s="63">
        <f t="shared" si="17"/>
        <v>10.100000000000023</v>
      </c>
      <c r="H23" s="63">
        <f t="shared" si="18"/>
        <v>9.7999999999999545</v>
      </c>
      <c r="I23" s="63">
        <f t="shared" si="19"/>
        <v>9.2000000000000455</v>
      </c>
      <c r="J23" s="63">
        <f t="shared" si="20"/>
        <v>8.75</v>
      </c>
      <c r="K23" s="63">
        <f t="shared" si="21"/>
        <v>8</v>
      </c>
      <c r="L23" s="63">
        <f t="shared" si="22"/>
        <v>1011.9</v>
      </c>
      <c r="M23" s="65">
        <f t="shared" si="2"/>
        <v>1002.4</v>
      </c>
      <c r="N23" s="66">
        <f t="shared" si="3"/>
        <v>1002.6999999999999</v>
      </c>
      <c r="O23" s="66">
        <f t="shared" si="4"/>
        <v>1003.9</v>
      </c>
      <c r="P23" s="66">
        <f t="shared" si="5"/>
        <v>1001.5</v>
      </c>
      <c r="Q23" s="67">
        <f t="shared" si="6"/>
        <v>1001.1999999999999</v>
      </c>
      <c r="AC23" s="34">
        <v>164.437060622123</v>
      </c>
      <c r="AD23" s="34">
        <v>139.89906032779479</v>
      </c>
    </row>
    <row r="24" spans="1:30" x14ac:dyDescent="0.3">
      <c r="AC24" s="34">
        <v>310.33833998517292</v>
      </c>
      <c r="AD24" s="34">
        <v>338.13927367464248</v>
      </c>
    </row>
    <row r="29" spans="1:30" x14ac:dyDescent="0.3">
      <c r="T29" s="3" t="s">
        <v>79</v>
      </c>
    </row>
    <row r="30" spans="1:30" ht="18" x14ac:dyDescent="0.35">
      <c r="T30" s="83" t="s">
        <v>76</v>
      </c>
    </row>
    <row r="31" spans="1:30" ht="18" x14ac:dyDescent="0.35">
      <c r="T31" s="83" t="s">
        <v>77</v>
      </c>
    </row>
    <row r="32" spans="1:30" ht="18" x14ac:dyDescent="0.35">
      <c r="T32" s="83" t="s">
        <v>78</v>
      </c>
    </row>
  </sheetData>
  <autoFilter ref="A1:B1">
    <sortState ref="A2:B33">
      <sortCondition ref="A1"/>
    </sortState>
  </autoFilter>
  <mergeCells count="1">
    <mergeCell ref="M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</vt:lpstr>
      <vt:lpstr>S2</vt:lpstr>
      <vt:lpstr>S3_deep</vt:lpstr>
      <vt:lpstr>S3_shallow</vt:lpstr>
      <vt:lpstr>S4_wide</vt:lpstr>
      <vt:lpstr>S4_narrow</vt:lpstr>
      <vt:lpstr>S5_wide</vt:lpstr>
      <vt:lpstr>S5_narrow</vt:lpstr>
      <vt:lpstr>all</vt:lpstr>
      <vt:lpstr>T6_f</vt:lpstr>
      <vt:lpstr>T5a</vt:lpstr>
      <vt:lpstr>T5b</vt:lpstr>
      <vt:lpstr>T5C</vt:lpstr>
      <vt:lpstr>T5F</vt:lpstr>
      <vt:lpstr>Sheet2</vt:lpstr>
      <vt:lpstr>T5F_</vt:lpstr>
      <vt:lpstr>1102</vt:lpstr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Belize Arela Lane</dc:creator>
  <cp:lastModifiedBy>Belize Lane</cp:lastModifiedBy>
  <dcterms:created xsi:type="dcterms:W3CDTF">2016-09-18T21:42:13Z</dcterms:created>
  <dcterms:modified xsi:type="dcterms:W3CDTF">2018-06-18T18:06:42Z</dcterms:modified>
</cp:coreProperties>
</file>