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Asia\uczelnia\zajecia\oceny\2016_2017 lato\Metodyki\MZPI MNZ\na portal\"/>
    </mc:Choice>
  </mc:AlternateContent>
  <bookViews>
    <workbookView xWindow="0" yWindow="0" windowWidth="28800" windowHeight="12435"/>
  </bookViews>
  <sheets>
    <sheet name="MNZ MZPI 2017" sheetId="1" r:id="rId1"/>
  </sheets>
  <calcPr calcId="152511"/>
</workbook>
</file>

<file path=xl/calcChain.xml><?xml version="1.0" encoding="utf-8"?>
<calcChain xmlns="http://schemas.openxmlformats.org/spreadsheetml/2006/main">
  <c r="J19" i="1" l="1"/>
  <c r="K19" i="1" s="1"/>
  <c r="B9" i="1"/>
  <c r="B17" i="1"/>
  <c r="B27" i="1"/>
  <c r="B5" i="1"/>
  <c r="B12" i="1"/>
  <c r="B45" i="1"/>
  <c r="B16" i="1"/>
  <c r="B28" i="1"/>
  <c r="B4" i="1"/>
  <c r="B20" i="1"/>
  <c r="B24" i="1"/>
  <c r="B8" i="1"/>
  <c r="B3" i="1"/>
  <c r="B50" i="1"/>
  <c r="B44" i="1"/>
  <c r="B55" i="1"/>
  <c r="J13" i="1" l="1"/>
  <c r="K13" i="1" s="1"/>
  <c r="L13" i="1" s="1"/>
  <c r="J47" i="1"/>
  <c r="K47" i="1" s="1"/>
  <c r="L47" i="1" s="1"/>
  <c r="J48" i="1"/>
  <c r="K48" i="1"/>
  <c r="L48" i="1" s="1"/>
  <c r="J15" i="1"/>
  <c r="K15" i="1" s="1"/>
  <c r="L15" i="1" s="1"/>
  <c r="J36" i="1"/>
  <c r="K36" i="1" s="1"/>
  <c r="L36" i="1" s="1"/>
  <c r="J14" i="1"/>
  <c r="K14" i="1" s="1"/>
  <c r="L14" i="1" s="1"/>
  <c r="J59" i="1"/>
  <c r="K59" i="1" s="1"/>
  <c r="L59" i="1" s="1"/>
  <c r="J21" i="1"/>
  <c r="K21" i="1" s="1"/>
  <c r="L21" i="1" s="1"/>
  <c r="J32" i="1"/>
  <c r="K32" i="1" s="1"/>
  <c r="L32" i="1" s="1"/>
  <c r="J33" i="1"/>
  <c r="K33" i="1" s="1"/>
  <c r="L33" i="1" s="1"/>
  <c r="J10" i="1"/>
  <c r="K10" i="1" s="1"/>
  <c r="L10" i="1" s="1"/>
  <c r="J26" i="1"/>
  <c r="K26" i="1" s="1"/>
  <c r="L26" i="1" s="1"/>
  <c r="J31" i="1"/>
  <c r="K31" i="1" s="1"/>
  <c r="L31" i="1" s="1"/>
  <c r="J41" i="1"/>
  <c r="K41" i="1" s="1"/>
  <c r="L41" i="1" s="1"/>
  <c r="J60" i="1"/>
  <c r="K60" i="1" s="1"/>
  <c r="L60" i="1" s="1"/>
  <c r="J22" i="1"/>
  <c r="K22" i="1" s="1"/>
  <c r="L22" i="1" s="1"/>
  <c r="J56" i="1"/>
  <c r="K56" i="1" s="1"/>
  <c r="L56" i="1" s="1"/>
  <c r="J35" i="1"/>
  <c r="K35" i="1" s="1"/>
  <c r="L35" i="1" s="1"/>
  <c r="J61" i="1"/>
  <c r="K61" i="1" s="1"/>
  <c r="L61" i="1" s="1"/>
  <c r="J30" i="1"/>
  <c r="K30" i="1" s="1"/>
  <c r="L30" i="1" s="1"/>
  <c r="J65" i="1"/>
  <c r="K65" i="1" s="1"/>
  <c r="L65" i="1" s="1"/>
  <c r="J34" i="1"/>
  <c r="K34" i="1" s="1"/>
  <c r="L34" i="1" s="1"/>
  <c r="J42" i="1"/>
  <c r="K42" i="1" s="1"/>
  <c r="L42" i="1" s="1"/>
  <c r="J53" i="1"/>
  <c r="K53" i="1" s="1"/>
  <c r="L53" i="1" s="1"/>
  <c r="J63" i="1"/>
  <c r="K63" i="1" s="1"/>
  <c r="L63" i="1" s="1"/>
  <c r="J39" i="1"/>
  <c r="K39" i="1" s="1"/>
  <c r="L39" i="1" s="1"/>
  <c r="J43" i="1"/>
  <c r="K43" i="1" s="1"/>
  <c r="L43" i="1" s="1"/>
  <c r="J23" i="1"/>
  <c r="K23" i="1" s="1"/>
  <c r="L23" i="1" s="1"/>
  <c r="J25" i="1"/>
  <c r="K25" i="1" s="1"/>
  <c r="L25" i="1" s="1"/>
  <c r="J52" i="1"/>
  <c r="K52" i="1" s="1"/>
  <c r="L52" i="1" s="1"/>
  <c r="J40" i="1"/>
  <c r="K40" i="1" s="1"/>
  <c r="L40" i="1" s="1"/>
  <c r="J54" i="1"/>
  <c r="K54" i="1" s="1"/>
  <c r="L54" i="1" s="1"/>
  <c r="J58" i="1"/>
  <c r="K58" i="1" s="1"/>
  <c r="L58" i="1" s="1"/>
  <c r="J64" i="1"/>
  <c r="K64" i="1" s="1"/>
  <c r="L64" i="1" s="1"/>
  <c r="J29" i="1"/>
  <c r="K29" i="1" s="1"/>
  <c r="L29" i="1" s="1"/>
  <c r="J57" i="1"/>
  <c r="K57" i="1" s="1"/>
  <c r="L57" i="1" s="1"/>
  <c r="J62" i="1"/>
  <c r="K62" i="1" s="1"/>
  <c r="L62" i="1" s="1"/>
  <c r="J6" i="1"/>
  <c r="K6" i="1" s="1"/>
  <c r="L6" i="1" s="1"/>
  <c r="J37" i="1"/>
  <c r="K37" i="1" s="1"/>
  <c r="L37" i="1" s="1"/>
  <c r="J7" i="1"/>
  <c r="K7" i="1" s="1"/>
  <c r="L7" i="1" s="1"/>
  <c r="J38" i="1"/>
  <c r="K38" i="1" s="1"/>
  <c r="L38" i="1" s="1"/>
  <c r="J49" i="1"/>
  <c r="K49" i="1" s="1"/>
  <c r="L49" i="1" s="1"/>
  <c r="J4" i="1"/>
  <c r="K4" i="1" s="1"/>
  <c r="L4" i="1" s="1"/>
  <c r="J55" i="1"/>
  <c r="K55" i="1" s="1"/>
  <c r="L55" i="1" s="1"/>
  <c r="J16" i="1"/>
  <c r="K16" i="1" s="1"/>
  <c r="L16" i="1" s="1"/>
  <c r="J51" i="1"/>
  <c r="K51" i="1" s="1"/>
  <c r="L51" i="1" s="1"/>
  <c r="J11" i="1"/>
  <c r="K11" i="1" s="1"/>
  <c r="L11" i="1" s="1"/>
  <c r="J5" i="1"/>
  <c r="K5" i="1" s="1"/>
  <c r="L5" i="1" s="1"/>
  <c r="J20" i="1"/>
  <c r="K20" i="1" s="1"/>
  <c r="L20" i="1" s="1"/>
  <c r="J28" i="1"/>
  <c r="K28" i="1" s="1"/>
  <c r="L28" i="1" s="1"/>
  <c r="J17" i="1"/>
  <c r="K17" i="1" s="1"/>
  <c r="L17" i="1" s="1"/>
  <c r="J50" i="1"/>
  <c r="K50" i="1" s="1"/>
  <c r="L50" i="1" s="1"/>
  <c r="J9" i="1"/>
  <c r="K9" i="1" s="1"/>
  <c r="L9" i="1" s="1"/>
  <c r="J3" i="1"/>
  <c r="K3" i="1" s="1"/>
  <c r="L3" i="1" s="1"/>
  <c r="J12" i="1"/>
  <c r="K12" i="1" s="1"/>
  <c r="L12" i="1" s="1"/>
  <c r="J44" i="1"/>
  <c r="K44" i="1" s="1"/>
  <c r="L44" i="1" s="1"/>
  <c r="J8" i="1"/>
  <c r="K8" i="1" s="1"/>
  <c r="L8" i="1" s="1"/>
  <c r="J24" i="1"/>
  <c r="K24" i="1" s="1"/>
  <c r="L24" i="1" s="1"/>
  <c r="J27" i="1"/>
  <c r="K27" i="1" s="1"/>
  <c r="L27" i="1" s="1"/>
  <c r="J45" i="1"/>
  <c r="K45" i="1" s="1"/>
  <c r="L45" i="1" s="1"/>
  <c r="J46" i="1"/>
  <c r="K46" i="1" s="1"/>
  <c r="L46" i="1" s="1"/>
  <c r="J18" i="1"/>
  <c r="K18" i="1" s="1"/>
  <c r="L18" i="1" s="1"/>
  <c r="D13" i="1" l="1"/>
  <c r="E13" i="1" s="1"/>
  <c r="F13" i="1" s="1"/>
  <c r="N13" i="1" s="1"/>
  <c r="O13" i="1" s="1"/>
  <c r="D15" i="1"/>
  <c r="E15" i="1" s="1"/>
  <c r="F15" i="1" s="1"/>
  <c r="N15" i="1" s="1"/>
  <c r="O15" i="1" s="1"/>
  <c r="D36" i="1"/>
  <c r="E36" i="1" s="1"/>
  <c r="F36" i="1" s="1"/>
  <c r="N36" i="1" s="1"/>
  <c r="O36" i="1" s="1"/>
  <c r="D47" i="1"/>
  <c r="E47" i="1" s="1"/>
  <c r="F47" i="1" s="1"/>
  <c r="N47" i="1" s="1"/>
  <c r="O47" i="1" s="1"/>
  <c r="D14" i="1"/>
  <c r="E14" i="1" s="1"/>
  <c r="F14" i="1" s="1"/>
  <c r="N14" i="1" s="1"/>
  <c r="O14" i="1" s="1"/>
  <c r="D31" i="1"/>
  <c r="E31" i="1" s="1"/>
  <c r="F31" i="1" s="1"/>
  <c r="N31" i="1" s="1"/>
  <c r="O31" i="1" s="1"/>
  <c r="D41" i="1"/>
  <c r="E41" i="1" s="1"/>
  <c r="F41" i="1" s="1"/>
  <c r="N41" i="1" s="1"/>
  <c r="O41" i="1" s="1"/>
  <c r="D48" i="1"/>
  <c r="E48" i="1" s="1"/>
  <c r="F48" i="1" s="1"/>
  <c r="N48" i="1" s="1"/>
  <c r="O48" i="1" s="1"/>
  <c r="D59" i="1"/>
  <c r="E59" i="1" s="1"/>
  <c r="F59" i="1" s="1"/>
  <c r="N59" i="1" s="1"/>
  <c r="O59" i="1" s="1"/>
  <c r="D21" i="1"/>
  <c r="E21" i="1" s="1"/>
  <c r="F21" i="1" s="1"/>
  <c r="N21" i="1" s="1"/>
  <c r="O21" i="1" s="1"/>
  <c r="D32" i="1"/>
  <c r="E32" i="1" s="1"/>
  <c r="F32" i="1" s="1"/>
  <c r="N32" i="1" s="1"/>
  <c r="O32" i="1" s="1"/>
  <c r="D33" i="1"/>
  <c r="E33" i="1" s="1"/>
  <c r="F33" i="1" s="1"/>
  <c r="N33" i="1" s="1"/>
  <c r="O33" i="1" s="1"/>
  <c r="D60" i="1"/>
  <c r="E60" i="1" s="1"/>
  <c r="F60" i="1" s="1"/>
  <c r="N60" i="1" s="1"/>
  <c r="O60" i="1" s="1"/>
  <c r="D10" i="1"/>
  <c r="E10" i="1" s="1"/>
  <c r="F10" i="1" s="1"/>
  <c r="N10" i="1" s="1"/>
  <c r="O10" i="1" s="1"/>
  <c r="D26" i="1"/>
  <c r="E26" i="1" s="1"/>
  <c r="F26" i="1" s="1"/>
  <c r="N26" i="1" s="1"/>
  <c r="O26" i="1" s="1"/>
  <c r="D56" i="1"/>
  <c r="E56" i="1" s="1"/>
  <c r="F56" i="1" s="1"/>
  <c r="N56" i="1" s="1"/>
  <c r="O56" i="1" s="1"/>
  <c r="D22" i="1"/>
  <c r="E22" i="1" s="1"/>
  <c r="F22" i="1" s="1"/>
  <c r="N22" i="1" s="1"/>
  <c r="O22" i="1" s="1"/>
  <c r="D35" i="1"/>
  <c r="E35" i="1" s="1"/>
  <c r="F35" i="1" s="1"/>
  <c r="N35" i="1" s="1"/>
  <c r="O35" i="1" s="1"/>
  <c r="D34" i="1"/>
  <c r="E34" i="1" s="1"/>
  <c r="F34" i="1" s="1"/>
  <c r="N34" i="1" s="1"/>
  <c r="O34" i="1" s="1"/>
  <c r="D43" i="1"/>
  <c r="E43" i="1" s="1"/>
  <c r="F43" i="1" s="1"/>
  <c r="N43" i="1" s="1"/>
  <c r="O43" i="1" s="1"/>
  <c r="D23" i="1"/>
  <c r="E23" i="1" s="1"/>
  <c r="F23" i="1" s="1"/>
  <c r="N23" i="1" s="1"/>
  <c r="O23" i="1" s="1"/>
  <c r="D42" i="1"/>
  <c r="E42" i="1" s="1"/>
  <c r="F42" i="1" s="1"/>
  <c r="N42" i="1" s="1"/>
  <c r="O42" i="1" s="1"/>
  <c r="D61" i="1"/>
  <c r="E61" i="1" s="1"/>
  <c r="F61" i="1" s="1"/>
  <c r="N61" i="1" s="1"/>
  <c r="O61" i="1" s="1"/>
  <c r="D6" i="1"/>
  <c r="E6" i="1" s="1"/>
  <c r="F6" i="1" s="1"/>
  <c r="N6" i="1" s="1"/>
  <c r="O6" i="1" s="1"/>
  <c r="D30" i="1"/>
  <c r="E30" i="1" s="1"/>
  <c r="F30" i="1" s="1"/>
  <c r="N30" i="1" s="1"/>
  <c r="O30" i="1" s="1"/>
  <c r="D53" i="1"/>
  <c r="E53" i="1" s="1"/>
  <c r="F53" i="1" s="1"/>
  <c r="N53" i="1" s="1"/>
  <c r="O53" i="1" s="1"/>
  <c r="D58" i="1"/>
  <c r="E58" i="1" s="1"/>
  <c r="F58" i="1" s="1"/>
  <c r="N58" i="1" s="1"/>
  <c r="O58" i="1" s="1"/>
  <c r="D63" i="1"/>
  <c r="E63" i="1" s="1"/>
  <c r="F63" i="1" s="1"/>
  <c r="N63" i="1" s="1"/>
  <c r="O63" i="1" s="1"/>
  <c r="D64" i="1"/>
  <c r="E64" i="1" s="1"/>
  <c r="F64" i="1" s="1"/>
  <c r="N64" i="1" s="1"/>
  <c r="O64" i="1" s="1"/>
  <c r="D65" i="1"/>
  <c r="E65" i="1" s="1"/>
  <c r="F65" i="1" s="1"/>
  <c r="N65" i="1" s="1"/>
  <c r="O65" i="1" s="1"/>
  <c r="D25" i="1"/>
  <c r="E25" i="1" s="1"/>
  <c r="F25" i="1" s="1"/>
  <c r="N25" i="1" s="1"/>
  <c r="O25" i="1" s="1"/>
  <c r="D29" i="1"/>
  <c r="E29" i="1" s="1"/>
  <c r="F29" i="1" s="1"/>
  <c r="N29" i="1" s="1"/>
  <c r="O29" i="1" s="1"/>
  <c r="D39" i="1"/>
  <c r="E39" i="1" s="1"/>
  <c r="F39" i="1" s="1"/>
  <c r="N39" i="1" s="1"/>
  <c r="O39" i="1" s="1"/>
  <c r="D52" i="1"/>
  <c r="E52" i="1" s="1"/>
  <c r="F52" i="1" s="1"/>
  <c r="N52" i="1" s="1"/>
  <c r="O52" i="1" s="1"/>
  <c r="D57" i="1"/>
  <c r="E57" i="1" s="1"/>
  <c r="F57" i="1" s="1"/>
  <c r="N57" i="1" s="1"/>
  <c r="O57" i="1" s="1"/>
  <c r="D37" i="1"/>
  <c r="E37" i="1" s="1"/>
  <c r="F37" i="1" s="1"/>
  <c r="N37" i="1" s="1"/>
  <c r="O37" i="1" s="1"/>
  <c r="D40" i="1"/>
  <c r="E40" i="1" s="1"/>
  <c r="F40" i="1" s="1"/>
  <c r="N40" i="1" s="1"/>
  <c r="O40" i="1" s="1"/>
  <c r="D54" i="1"/>
  <c r="E54" i="1" s="1"/>
  <c r="F54" i="1" s="1"/>
  <c r="N54" i="1" s="1"/>
  <c r="O54" i="1" s="1"/>
  <c r="D62" i="1"/>
  <c r="E62" i="1" s="1"/>
  <c r="F62" i="1" s="1"/>
  <c r="N62" i="1" s="1"/>
  <c r="O62" i="1" s="1"/>
  <c r="D7" i="1"/>
  <c r="E7" i="1" s="1"/>
  <c r="F7" i="1" s="1"/>
  <c r="N7" i="1" s="1"/>
  <c r="O7" i="1" s="1"/>
  <c r="D11" i="1"/>
  <c r="E11" i="1" s="1"/>
  <c r="F11" i="1" s="1"/>
  <c r="N11" i="1" s="1"/>
  <c r="O11" i="1" s="1"/>
  <c r="D38" i="1"/>
  <c r="E38" i="1" s="1"/>
  <c r="F38" i="1" s="1"/>
  <c r="N38" i="1" s="1"/>
  <c r="O38" i="1" s="1"/>
  <c r="D49" i="1"/>
  <c r="E49" i="1" s="1"/>
  <c r="F49" i="1" s="1"/>
  <c r="N49" i="1" s="1"/>
  <c r="O49" i="1" s="1"/>
  <c r="D51" i="1"/>
  <c r="E51" i="1" s="1"/>
  <c r="F51" i="1" s="1"/>
  <c r="N51" i="1" s="1"/>
  <c r="O51" i="1" s="1"/>
  <c r="D4" i="1"/>
  <c r="E4" i="1" s="1"/>
  <c r="D5" i="1"/>
  <c r="E5" i="1" s="1"/>
  <c r="D20" i="1"/>
  <c r="E20" i="1" s="1"/>
  <c r="D28" i="1"/>
  <c r="E28" i="1" s="1"/>
  <c r="D55" i="1"/>
  <c r="E55" i="1" s="1"/>
  <c r="D16" i="1"/>
  <c r="E16" i="1" s="1"/>
  <c r="D17" i="1"/>
  <c r="E17" i="1" s="1"/>
  <c r="D50" i="1"/>
  <c r="E50" i="1" s="1"/>
  <c r="D9" i="1"/>
  <c r="E9" i="1" s="1"/>
  <c r="D3" i="1"/>
  <c r="E3" i="1" s="1"/>
  <c r="D12" i="1"/>
  <c r="E12" i="1" s="1"/>
  <c r="D44" i="1"/>
  <c r="E44" i="1" s="1"/>
  <c r="D8" i="1"/>
  <c r="E8" i="1" s="1"/>
  <c r="D24" i="1"/>
  <c r="E24" i="1" s="1"/>
  <c r="D27" i="1"/>
  <c r="E27" i="1" s="1"/>
  <c r="D45" i="1"/>
  <c r="E45" i="1" s="1"/>
  <c r="D46" i="1"/>
  <c r="E46" i="1" s="1"/>
  <c r="D18" i="1"/>
  <c r="E18" i="1" s="1"/>
  <c r="F18" i="1" s="1"/>
  <c r="N18" i="1" s="1"/>
  <c r="O18" i="1" s="1"/>
  <c r="B19" i="1"/>
  <c r="D19" i="1" s="1"/>
  <c r="E19" i="1" s="1"/>
  <c r="F19" i="1" s="1"/>
  <c r="N19" i="1" s="1"/>
  <c r="O19" i="1" s="1"/>
  <c r="F12" i="1" l="1"/>
  <c r="N12" i="1" s="1"/>
  <c r="O12" i="1" s="1"/>
  <c r="F24" i="1"/>
  <c r="N24" i="1" s="1"/>
  <c r="O24" i="1" s="1"/>
  <c r="F3" i="1"/>
  <c r="N3" i="1" s="1"/>
  <c r="O3" i="1" s="1"/>
  <c r="F16" i="1"/>
  <c r="N16" i="1" s="1"/>
  <c r="O16" i="1" s="1"/>
  <c r="F27" i="1"/>
  <c r="N27" i="1" s="1"/>
  <c r="O27" i="1" s="1"/>
  <c r="F20" i="1"/>
  <c r="N20" i="1" s="1"/>
  <c r="O20" i="1" s="1"/>
  <c r="F17" i="1"/>
  <c r="N17" i="1" s="1"/>
  <c r="O17" i="1" s="1"/>
  <c r="F46" i="1"/>
  <c r="N46" i="1" s="1"/>
  <c r="O46" i="1" s="1"/>
  <c r="F8" i="1"/>
  <c r="N8" i="1" s="1"/>
  <c r="O8" i="1" s="1"/>
  <c r="F9" i="1"/>
  <c r="N9" i="1" s="1"/>
  <c r="O9" i="1" s="1"/>
  <c r="F55" i="1"/>
  <c r="N55" i="1" s="1"/>
  <c r="O55" i="1" s="1"/>
  <c r="F5" i="1"/>
  <c r="N5" i="1" s="1"/>
  <c r="O5" i="1" s="1"/>
  <c r="F45" i="1"/>
  <c r="N45" i="1" s="1"/>
  <c r="O45" i="1" s="1"/>
  <c r="F44" i="1"/>
  <c r="N44" i="1" s="1"/>
  <c r="O44" i="1" s="1"/>
  <c r="F50" i="1"/>
  <c r="N50" i="1" s="1"/>
  <c r="O50" i="1" s="1"/>
  <c r="F28" i="1"/>
  <c r="N28" i="1" s="1"/>
  <c r="O28" i="1" s="1"/>
  <c r="F4" i="1"/>
  <c r="N4" i="1" s="1"/>
  <c r="O4" i="1" s="1"/>
</calcChain>
</file>

<file path=xl/sharedStrings.xml><?xml version="1.0" encoding="utf-8"?>
<sst xmlns="http://schemas.openxmlformats.org/spreadsheetml/2006/main" count="16" uniqueCount="16">
  <si>
    <t>Indeks</t>
  </si>
  <si>
    <t>Test</t>
  </si>
  <si>
    <t>Wykład</t>
  </si>
  <si>
    <t>Obecność punkty</t>
  </si>
  <si>
    <t>SUMA</t>
  </si>
  <si>
    <t>OCENA WYKŁAD</t>
  </si>
  <si>
    <t>% WYKŁAD</t>
  </si>
  <si>
    <t>Ćwiczenia/Laboratoria</t>
  </si>
  <si>
    <t>SUMA ĆWICZENIA</t>
  </si>
  <si>
    <t>% ĆWICZENIA</t>
  </si>
  <si>
    <t>OCENA ĆWICZENIA</t>
  </si>
  <si>
    <t>Persony (5)</t>
  </si>
  <si>
    <t>Projekt (15)</t>
  </si>
  <si>
    <t>OCENA Z PRZEDMIOTU</t>
  </si>
  <si>
    <t>ŚREDNIA</t>
  </si>
  <si>
    <t>OCENA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</si>
</sst>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4" fillId="0" borderId="0" xfId="0" applyFont="1"/>
    <xf numFmtId="0" fontId="0" fillId="0" borderId="10" xfId="0" applyBorder="1"/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0" xfId="0" applyFill="1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topLeftCell="A28" workbookViewId="0">
      <selection activeCell="F3" sqref="F3"/>
    </sheetView>
  </sheetViews>
  <sheetFormatPr defaultRowHeight="15" x14ac:dyDescent="0.25"/>
  <cols>
    <col min="1" max="1" width="9.140625" customWidth="1"/>
    <col min="3" max="3" width="9.42578125" customWidth="1"/>
    <col min="5" max="5" width="11.7109375" customWidth="1"/>
    <col min="6" max="6" width="16.42578125" customWidth="1"/>
    <col min="8" max="8" width="11.140625" customWidth="1"/>
    <col min="9" max="9" width="11.42578125" customWidth="1"/>
    <col min="10" max="10" width="17" customWidth="1"/>
    <col min="11" max="11" width="13.28515625" customWidth="1"/>
    <col min="12" max="12" width="17.7109375" customWidth="1"/>
    <col min="15" max="15" width="11.5703125" customWidth="1"/>
  </cols>
  <sheetData>
    <row r="1" spans="1:15" x14ac:dyDescent="0.25">
      <c r="A1" s="2"/>
      <c r="B1" s="3" t="s">
        <v>2</v>
      </c>
      <c r="C1" s="3"/>
      <c r="D1" s="3"/>
      <c r="E1" s="3"/>
      <c r="F1" s="3"/>
      <c r="H1" s="3" t="s">
        <v>7</v>
      </c>
      <c r="I1" s="3"/>
      <c r="J1" s="3"/>
      <c r="K1" s="3"/>
      <c r="L1" s="3"/>
      <c r="N1" s="6" t="s">
        <v>13</v>
      </c>
      <c r="O1" s="7"/>
    </row>
    <row r="2" spans="1:15" ht="27" customHeight="1" x14ac:dyDescent="0.25">
      <c r="A2" s="2" t="s">
        <v>0</v>
      </c>
      <c r="B2" s="2" t="s">
        <v>1</v>
      </c>
      <c r="C2" s="4" t="s">
        <v>3</v>
      </c>
      <c r="D2" s="2" t="s">
        <v>4</v>
      </c>
      <c r="E2" s="2" t="s">
        <v>6</v>
      </c>
      <c r="F2" s="2" t="s">
        <v>5</v>
      </c>
      <c r="H2" s="2" t="s">
        <v>11</v>
      </c>
      <c r="I2" s="2" t="s">
        <v>12</v>
      </c>
      <c r="J2" s="2" t="s">
        <v>8</v>
      </c>
      <c r="K2" s="2" t="s">
        <v>9</v>
      </c>
      <c r="L2" s="2" t="s">
        <v>10</v>
      </c>
      <c r="N2" s="2" t="s">
        <v>14</v>
      </c>
      <c r="O2" s="2" t="s">
        <v>15</v>
      </c>
    </row>
    <row r="3" spans="1:15" x14ac:dyDescent="0.25">
      <c r="A3" s="2">
        <v>134899</v>
      </c>
      <c r="B3" s="2">
        <f>(15+24)/2</f>
        <v>19.5</v>
      </c>
      <c r="C3" s="2">
        <v>4</v>
      </c>
      <c r="D3" s="2">
        <f>B3+C3</f>
        <v>23.5</v>
      </c>
      <c r="E3" s="2">
        <f>D3/40</f>
        <v>0.58750000000000002</v>
      </c>
      <c r="F3" s="2">
        <f>IF(E3&gt;=0.8,5,IF(E3&gt;=0.7,4.5,IF(E3&gt;=0.6,4,IF(E3&gt;0.5,3.5,IF(E3&gt;=0.4,3,IF(B3&gt;18,3,2))))))</f>
        <v>3.5</v>
      </c>
      <c r="H3" s="2">
        <v>4.5</v>
      </c>
      <c r="I3" s="2">
        <v>10</v>
      </c>
      <c r="J3" s="2">
        <f>H3+I3</f>
        <v>14.5</v>
      </c>
      <c r="K3" s="2">
        <f>J3/20</f>
        <v>0.72499999999999998</v>
      </c>
      <c r="L3" s="2">
        <f>IF(K3&gt;=0.9,5,IF(K3&gt;=0.8,4.5,IF(K3&gt;=0.7,4,IF(K3&gt;=0.6,3.5,IF(K3&gt;=0.5,3,2)))))</f>
        <v>4</v>
      </c>
      <c r="N3" s="2">
        <f>(F3+L3)/2</f>
        <v>3.75</v>
      </c>
      <c r="O3" s="2">
        <f>IF(N3&gt;4.5,5,IF(N3&gt;4,4.5,IF(N3&gt;3.5,4,IF(N3&gt;3,3.5,IF(N3&gt;2,3,2)))))</f>
        <v>4</v>
      </c>
    </row>
    <row r="4" spans="1:15" x14ac:dyDescent="0.25">
      <c r="A4" s="2">
        <v>154929</v>
      </c>
      <c r="B4" s="2">
        <f>(18+18)/2</f>
        <v>18</v>
      </c>
      <c r="C4" s="2">
        <v>3</v>
      </c>
      <c r="D4" s="2">
        <f>B4+C4</f>
        <v>21</v>
      </c>
      <c r="E4" s="2">
        <f>D4/40</f>
        <v>0.52500000000000002</v>
      </c>
      <c r="F4" s="2">
        <f t="shared" ref="F4:F65" si="0">IF(E4&gt;=0.8,5,IF(E4&gt;=0.7,4.5,IF(E4&gt;=0.6,4,IF(E4&gt;0.5,3.5,IF(E4&gt;=0.4,3,IF(B4&gt;18,3,2))))))</f>
        <v>3.5</v>
      </c>
      <c r="H4" s="2">
        <v>2</v>
      </c>
      <c r="I4" s="2">
        <v>9</v>
      </c>
      <c r="J4" s="2">
        <f>H4+I4</f>
        <v>11</v>
      </c>
      <c r="K4" s="2">
        <f>J4/20</f>
        <v>0.55000000000000004</v>
      </c>
      <c r="L4" s="2">
        <f t="shared" ref="L4:L65" si="1">IF(K4&gt;=0.9,5,IF(K4&gt;=0.8,4.5,IF(K4&gt;=0.7,4,IF(K4&gt;=0.6,3.5,IF(K4&gt;=0.5,3,2)))))</f>
        <v>3</v>
      </c>
      <c r="N4" s="2">
        <f>(F4+L4)/2</f>
        <v>3.25</v>
      </c>
      <c r="O4" s="2">
        <f t="shared" ref="O4:O65" si="2">IF(N4&gt;4.5,5,IF(N4&gt;4,4.5,IF(N4&gt;3.5,4,IF(N4&gt;3,3.5,IF(N4&gt;2,3,2)))))</f>
        <v>3.5</v>
      </c>
    </row>
    <row r="5" spans="1:15" x14ac:dyDescent="0.25">
      <c r="A5" s="2">
        <v>152229</v>
      </c>
      <c r="B5" s="2">
        <f>(18+18)/2</f>
        <v>18</v>
      </c>
      <c r="C5" s="2">
        <v>1</v>
      </c>
      <c r="D5" s="2">
        <f>B5+C5</f>
        <v>19</v>
      </c>
      <c r="E5" s="2">
        <f>D5/40</f>
        <v>0.47499999999999998</v>
      </c>
      <c r="F5" s="2">
        <f t="shared" si="0"/>
        <v>3</v>
      </c>
      <c r="H5" s="2">
        <v>4</v>
      </c>
      <c r="I5" s="2">
        <v>6</v>
      </c>
      <c r="J5" s="2">
        <f>H5+I5</f>
        <v>10</v>
      </c>
      <c r="K5" s="2">
        <f>J5/20</f>
        <v>0.5</v>
      </c>
      <c r="L5" s="2">
        <f t="shared" si="1"/>
        <v>3</v>
      </c>
      <c r="N5" s="2">
        <f>(F5+L5)/2</f>
        <v>3</v>
      </c>
      <c r="O5" s="2">
        <f t="shared" si="2"/>
        <v>3</v>
      </c>
    </row>
    <row r="6" spans="1:15" x14ac:dyDescent="0.25">
      <c r="A6" s="2">
        <v>119865</v>
      </c>
      <c r="B6" s="2">
        <v>22</v>
      </c>
      <c r="C6" s="2">
        <v>0</v>
      </c>
      <c r="D6" s="2">
        <f>B6+C6</f>
        <v>22</v>
      </c>
      <c r="E6" s="2">
        <f>D6/40</f>
        <v>0.55000000000000004</v>
      </c>
      <c r="F6" s="2">
        <f t="shared" si="0"/>
        <v>3.5</v>
      </c>
      <c r="H6" s="2">
        <v>2</v>
      </c>
      <c r="I6" s="2">
        <v>12</v>
      </c>
      <c r="J6" s="2">
        <f>H6+I6</f>
        <v>14</v>
      </c>
      <c r="K6" s="2">
        <f>J6/20</f>
        <v>0.7</v>
      </c>
      <c r="L6" s="2">
        <f t="shared" si="1"/>
        <v>4</v>
      </c>
      <c r="N6" s="2">
        <f>(F6+L6)/2</f>
        <v>3.75</v>
      </c>
      <c r="O6" s="2">
        <f t="shared" si="2"/>
        <v>4</v>
      </c>
    </row>
    <row r="7" spans="1:15" x14ac:dyDescent="0.25">
      <c r="A7" s="2">
        <v>139239</v>
      </c>
      <c r="B7" s="2">
        <v>19</v>
      </c>
      <c r="C7" s="2">
        <v>2</v>
      </c>
      <c r="D7" s="2">
        <f>B7+C7</f>
        <v>21</v>
      </c>
      <c r="E7" s="2">
        <f>D7/40</f>
        <v>0.52500000000000002</v>
      </c>
      <c r="F7" s="2">
        <f t="shared" si="0"/>
        <v>3.5</v>
      </c>
      <c r="H7" s="2">
        <v>4</v>
      </c>
      <c r="I7" s="2">
        <v>6</v>
      </c>
      <c r="J7" s="2">
        <f>H7+I7</f>
        <v>10</v>
      </c>
      <c r="K7" s="2">
        <f>J7/20</f>
        <v>0.5</v>
      </c>
      <c r="L7" s="2">
        <f t="shared" si="1"/>
        <v>3</v>
      </c>
      <c r="N7" s="2">
        <f>(F7+L7)/2</f>
        <v>3.25</v>
      </c>
      <c r="O7" s="2">
        <f t="shared" si="2"/>
        <v>3.5</v>
      </c>
    </row>
    <row r="8" spans="1:15" x14ac:dyDescent="0.25">
      <c r="A8" s="2">
        <v>154473</v>
      </c>
      <c r="B8" s="2">
        <f>(11+18)/2</f>
        <v>14.5</v>
      </c>
      <c r="C8" s="2">
        <v>2</v>
      </c>
      <c r="D8" s="2">
        <f>B8+C8</f>
        <v>16.5</v>
      </c>
      <c r="E8" s="2">
        <f>D8/40</f>
        <v>0.41249999999999998</v>
      </c>
      <c r="F8" s="2">
        <f t="shared" si="0"/>
        <v>3</v>
      </c>
      <c r="H8" s="2">
        <v>5</v>
      </c>
      <c r="I8" s="2">
        <v>7.5</v>
      </c>
      <c r="J8" s="2">
        <f>H8+I8</f>
        <v>12.5</v>
      </c>
      <c r="K8" s="2">
        <f>J8/20</f>
        <v>0.625</v>
      </c>
      <c r="L8" s="2">
        <f t="shared" si="1"/>
        <v>3.5</v>
      </c>
      <c r="N8" s="2">
        <f>(F8+L8)/2</f>
        <v>3.25</v>
      </c>
      <c r="O8" s="2">
        <f t="shared" si="2"/>
        <v>3.5</v>
      </c>
    </row>
    <row r="9" spans="1:15" x14ac:dyDescent="0.25">
      <c r="A9" s="2">
        <v>167831</v>
      </c>
      <c r="B9" s="2">
        <f>(16+22)/2</f>
        <v>19</v>
      </c>
      <c r="C9" s="2">
        <v>3</v>
      </c>
      <c r="D9" s="2">
        <f>B9+C9</f>
        <v>22</v>
      </c>
      <c r="E9" s="2">
        <f>D9/40</f>
        <v>0.55000000000000004</v>
      </c>
      <c r="F9" s="2">
        <f t="shared" si="0"/>
        <v>3.5</v>
      </c>
      <c r="H9" s="2">
        <v>3</v>
      </c>
      <c r="I9" s="2">
        <v>14.5</v>
      </c>
      <c r="J9" s="2">
        <f>H9+I9</f>
        <v>17.5</v>
      </c>
      <c r="K9" s="2">
        <f>J9/20</f>
        <v>0.875</v>
      </c>
      <c r="L9" s="2">
        <f t="shared" si="1"/>
        <v>4.5</v>
      </c>
      <c r="N9" s="2">
        <f>(F9+L9)/2</f>
        <v>4</v>
      </c>
      <c r="O9" s="2">
        <f t="shared" si="2"/>
        <v>4</v>
      </c>
    </row>
    <row r="10" spans="1:15" x14ac:dyDescent="0.25">
      <c r="A10" s="2">
        <v>167832</v>
      </c>
      <c r="B10" s="2">
        <v>26</v>
      </c>
      <c r="C10" s="2">
        <v>4</v>
      </c>
      <c r="D10" s="2">
        <f>B10+C10</f>
        <v>30</v>
      </c>
      <c r="E10" s="2">
        <f>D10/40</f>
        <v>0.75</v>
      </c>
      <c r="F10" s="2">
        <f t="shared" si="0"/>
        <v>4.5</v>
      </c>
      <c r="H10" s="2">
        <v>2</v>
      </c>
      <c r="I10" s="2">
        <v>12</v>
      </c>
      <c r="J10" s="2">
        <f>H10+I10</f>
        <v>14</v>
      </c>
      <c r="K10" s="2">
        <f>J10/20</f>
        <v>0.7</v>
      </c>
      <c r="L10" s="2">
        <f t="shared" si="1"/>
        <v>4</v>
      </c>
      <c r="N10" s="2">
        <f>(F10+L10)/2</f>
        <v>4.25</v>
      </c>
      <c r="O10" s="2">
        <f t="shared" si="2"/>
        <v>4.5</v>
      </c>
    </row>
    <row r="11" spans="1:15" x14ac:dyDescent="0.25">
      <c r="A11" s="2">
        <v>148999</v>
      </c>
      <c r="B11" s="2">
        <v>19</v>
      </c>
      <c r="C11" s="2">
        <v>0</v>
      </c>
      <c r="D11" s="2">
        <f>B11+C11</f>
        <v>19</v>
      </c>
      <c r="E11" s="2">
        <f>D11/40</f>
        <v>0.47499999999999998</v>
      </c>
      <c r="F11" s="2">
        <f t="shared" si="0"/>
        <v>3</v>
      </c>
      <c r="H11" s="2">
        <v>5</v>
      </c>
      <c r="I11" s="2">
        <v>15</v>
      </c>
      <c r="J11" s="2">
        <f>H11+I11</f>
        <v>20</v>
      </c>
      <c r="K11" s="2">
        <f>J11/20</f>
        <v>1</v>
      </c>
      <c r="L11" s="2">
        <f t="shared" si="1"/>
        <v>5</v>
      </c>
      <c r="N11" s="2">
        <f>(F11+L11)/2</f>
        <v>4</v>
      </c>
      <c r="O11" s="2">
        <f t="shared" si="2"/>
        <v>4</v>
      </c>
    </row>
    <row r="12" spans="1:15" x14ac:dyDescent="0.25">
      <c r="A12" s="2">
        <v>167833</v>
      </c>
      <c r="B12" s="2">
        <f>(14+22)/2</f>
        <v>18</v>
      </c>
      <c r="C12" s="2">
        <v>4</v>
      </c>
      <c r="D12" s="2">
        <f>B12+C12</f>
        <v>22</v>
      </c>
      <c r="E12" s="2">
        <f>D12/40</f>
        <v>0.55000000000000004</v>
      </c>
      <c r="F12" s="2">
        <f t="shared" si="0"/>
        <v>3.5</v>
      </c>
      <c r="H12" s="2">
        <v>5</v>
      </c>
      <c r="I12" s="2">
        <v>7.5</v>
      </c>
      <c r="J12" s="2">
        <f>H12+I12</f>
        <v>12.5</v>
      </c>
      <c r="K12" s="2">
        <f>J12/20</f>
        <v>0.625</v>
      </c>
      <c r="L12" s="2">
        <f t="shared" si="1"/>
        <v>3.5</v>
      </c>
      <c r="N12" s="2">
        <f>(F12+L12)/2</f>
        <v>3.5</v>
      </c>
      <c r="O12" s="2">
        <f t="shared" si="2"/>
        <v>3.5</v>
      </c>
    </row>
    <row r="13" spans="1:15" x14ac:dyDescent="0.25">
      <c r="A13" s="2">
        <v>167834</v>
      </c>
      <c r="B13" s="2">
        <v>31</v>
      </c>
      <c r="C13" s="2">
        <v>2</v>
      </c>
      <c r="D13" s="2">
        <f>B13+C13</f>
        <v>33</v>
      </c>
      <c r="E13" s="2">
        <f>D13/40</f>
        <v>0.82499999999999996</v>
      </c>
      <c r="F13" s="2">
        <f t="shared" si="0"/>
        <v>5</v>
      </c>
      <c r="H13" s="2">
        <v>4</v>
      </c>
      <c r="I13" s="2">
        <v>6</v>
      </c>
      <c r="J13" s="2">
        <f>H13+I13</f>
        <v>10</v>
      </c>
      <c r="K13" s="2">
        <f>J13/20</f>
        <v>0.5</v>
      </c>
      <c r="L13" s="2">
        <f t="shared" si="1"/>
        <v>3</v>
      </c>
      <c r="N13" s="2">
        <f>(F13+L13)/2</f>
        <v>4</v>
      </c>
      <c r="O13" s="2">
        <f t="shared" si="2"/>
        <v>4</v>
      </c>
    </row>
    <row r="14" spans="1:15" x14ac:dyDescent="0.25">
      <c r="A14" s="2">
        <v>168580</v>
      </c>
      <c r="B14" s="2">
        <v>28</v>
      </c>
      <c r="C14" s="2">
        <v>2</v>
      </c>
      <c r="D14" s="2">
        <f>B14+C14</f>
        <v>30</v>
      </c>
      <c r="E14" s="2">
        <f>D14/40</f>
        <v>0.75</v>
      </c>
      <c r="F14" s="2">
        <f t="shared" si="0"/>
        <v>4.5</v>
      </c>
      <c r="H14" s="2">
        <v>5</v>
      </c>
      <c r="I14" s="2">
        <v>7.5</v>
      </c>
      <c r="J14" s="2">
        <f>H14+I14</f>
        <v>12.5</v>
      </c>
      <c r="K14" s="2">
        <f>J14/20</f>
        <v>0.625</v>
      </c>
      <c r="L14" s="2">
        <f t="shared" si="1"/>
        <v>3.5</v>
      </c>
      <c r="N14" s="2">
        <f>(F14+L14)/2</f>
        <v>4</v>
      </c>
      <c r="O14" s="2">
        <f t="shared" si="2"/>
        <v>4</v>
      </c>
    </row>
    <row r="15" spans="1:15" x14ac:dyDescent="0.25">
      <c r="A15" s="2">
        <v>167835</v>
      </c>
      <c r="B15" s="2">
        <v>29</v>
      </c>
      <c r="C15" s="2">
        <v>2</v>
      </c>
      <c r="D15" s="2">
        <f>B15+C15</f>
        <v>31</v>
      </c>
      <c r="E15" s="2">
        <f>D15/40</f>
        <v>0.77500000000000002</v>
      </c>
      <c r="F15" s="2">
        <f t="shared" si="0"/>
        <v>4.5</v>
      </c>
      <c r="H15" s="2">
        <v>3</v>
      </c>
      <c r="I15" s="2">
        <v>14.5</v>
      </c>
      <c r="J15" s="2">
        <f>H15+I15</f>
        <v>17.5</v>
      </c>
      <c r="K15" s="2">
        <f>J15/20</f>
        <v>0.875</v>
      </c>
      <c r="L15" s="2">
        <f t="shared" si="1"/>
        <v>4.5</v>
      </c>
      <c r="N15" s="2">
        <f>(F15+L15)/2</f>
        <v>4.5</v>
      </c>
      <c r="O15" s="2">
        <f t="shared" si="2"/>
        <v>4.5</v>
      </c>
    </row>
    <row r="16" spans="1:15" x14ac:dyDescent="0.25">
      <c r="A16" s="2">
        <v>149001</v>
      </c>
      <c r="B16" s="2">
        <f>(17+22)/2</f>
        <v>19.5</v>
      </c>
      <c r="C16" s="2">
        <v>4</v>
      </c>
      <c r="D16" s="2">
        <f>B16+C16</f>
        <v>23.5</v>
      </c>
      <c r="E16" s="2">
        <f>D16/40</f>
        <v>0.58750000000000002</v>
      </c>
      <c r="F16" s="2">
        <f t="shared" si="0"/>
        <v>3.5</v>
      </c>
      <c r="H16" s="2">
        <v>5</v>
      </c>
      <c r="I16" s="2">
        <v>7.5</v>
      </c>
      <c r="J16" s="2">
        <f>H16+I16</f>
        <v>12.5</v>
      </c>
      <c r="K16" s="2">
        <f>J16/20</f>
        <v>0.625</v>
      </c>
      <c r="L16" s="2">
        <f t="shared" si="1"/>
        <v>3.5</v>
      </c>
      <c r="N16" s="2">
        <f>(F16+L16)/2</f>
        <v>3.5</v>
      </c>
      <c r="O16" s="2">
        <f t="shared" si="2"/>
        <v>3.5</v>
      </c>
    </row>
    <row r="17" spans="1:15" x14ac:dyDescent="0.25">
      <c r="A17" s="2">
        <v>167956</v>
      </c>
      <c r="B17" s="2">
        <f>(17+24)/2</f>
        <v>20.5</v>
      </c>
      <c r="C17" s="2">
        <v>2</v>
      </c>
      <c r="D17" s="2">
        <f>B17+C17</f>
        <v>22.5</v>
      </c>
      <c r="E17" s="2">
        <f>D17/40</f>
        <v>0.5625</v>
      </c>
      <c r="F17" s="2">
        <f t="shared" si="0"/>
        <v>3.5</v>
      </c>
      <c r="H17" s="2">
        <v>4</v>
      </c>
      <c r="I17" s="2">
        <v>6</v>
      </c>
      <c r="J17" s="2">
        <f>H17+I17</f>
        <v>10</v>
      </c>
      <c r="K17" s="2">
        <f>J17/20</f>
        <v>0.5</v>
      </c>
      <c r="L17" s="2">
        <f t="shared" si="1"/>
        <v>3</v>
      </c>
      <c r="N17" s="2">
        <f>(F17+L17)/2</f>
        <v>3.25</v>
      </c>
      <c r="O17" s="2">
        <f t="shared" si="2"/>
        <v>3.5</v>
      </c>
    </row>
    <row r="18" spans="1:15" x14ac:dyDescent="0.25">
      <c r="A18" s="2">
        <v>168698</v>
      </c>
      <c r="B18" s="2">
        <v>34</v>
      </c>
      <c r="C18" s="2">
        <v>3</v>
      </c>
      <c r="D18" s="2">
        <f>B18+C18</f>
        <v>37</v>
      </c>
      <c r="E18" s="2">
        <f>D18/40</f>
        <v>0.92500000000000004</v>
      </c>
      <c r="F18" s="2">
        <f t="shared" si="0"/>
        <v>5</v>
      </c>
      <c r="H18" s="2">
        <v>4</v>
      </c>
      <c r="I18" s="2">
        <v>6</v>
      </c>
      <c r="J18" s="2">
        <f>H18+I18</f>
        <v>10</v>
      </c>
      <c r="K18" s="2">
        <f>J18/20</f>
        <v>0.5</v>
      </c>
      <c r="L18" s="2">
        <f t="shared" si="1"/>
        <v>3</v>
      </c>
      <c r="N18" s="2">
        <f>(F18+L18)/2</f>
        <v>4</v>
      </c>
      <c r="O18" s="2">
        <f t="shared" si="2"/>
        <v>4</v>
      </c>
    </row>
    <row r="19" spans="1:15" x14ac:dyDescent="0.25">
      <c r="A19" s="2">
        <v>167836</v>
      </c>
      <c r="B19" s="2">
        <f>(18+30)/2</f>
        <v>24</v>
      </c>
      <c r="C19" s="2">
        <v>1</v>
      </c>
      <c r="D19" s="2">
        <f>B19+C19</f>
        <v>25</v>
      </c>
      <c r="E19" s="2">
        <f>D19/40</f>
        <v>0.625</v>
      </c>
      <c r="F19" s="2">
        <f t="shared" si="0"/>
        <v>4</v>
      </c>
      <c r="H19" s="2"/>
      <c r="I19" s="2"/>
      <c r="J19" s="2">
        <f>H19+I19</f>
        <v>0</v>
      </c>
      <c r="K19" s="2">
        <f>J19/20</f>
        <v>0</v>
      </c>
      <c r="L19" s="2">
        <v>5</v>
      </c>
      <c r="M19" s="1"/>
      <c r="N19" s="2">
        <f>(F19+L19)/2</f>
        <v>4.5</v>
      </c>
      <c r="O19" s="2">
        <f t="shared" si="2"/>
        <v>4.5</v>
      </c>
    </row>
    <row r="20" spans="1:15" x14ac:dyDescent="0.25">
      <c r="A20" s="2">
        <v>152640</v>
      </c>
      <c r="B20" s="2">
        <f>(18+34)/2</f>
        <v>26</v>
      </c>
      <c r="C20" s="2">
        <v>1</v>
      </c>
      <c r="D20" s="2">
        <f>B20+C20</f>
        <v>27</v>
      </c>
      <c r="E20" s="2">
        <f>D20/40</f>
        <v>0.67500000000000004</v>
      </c>
      <c r="F20" s="2">
        <f t="shared" si="0"/>
        <v>4</v>
      </c>
      <c r="H20" s="2">
        <v>5</v>
      </c>
      <c r="I20" s="2">
        <v>15</v>
      </c>
      <c r="J20" s="2">
        <f>H20+I20</f>
        <v>20</v>
      </c>
      <c r="K20" s="2">
        <f>J20/20</f>
        <v>1</v>
      </c>
      <c r="L20" s="2">
        <f t="shared" si="1"/>
        <v>5</v>
      </c>
      <c r="N20" s="2">
        <f>(F20+L20)/2</f>
        <v>4.5</v>
      </c>
      <c r="O20" s="2">
        <f t="shared" si="2"/>
        <v>4.5</v>
      </c>
    </row>
    <row r="21" spans="1:15" x14ac:dyDescent="0.25">
      <c r="A21" s="2">
        <v>168577</v>
      </c>
      <c r="B21" s="2">
        <v>27</v>
      </c>
      <c r="C21" s="2">
        <v>3</v>
      </c>
      <c r="D21" s="2">
        <f>B21+C21</f>
        <v>30</v>
      </c>
      <c r="E21" s="2">
        <f>D21/40</f>
        <v>0.75</v>
      </c>
      <c r="F21" s="2">
        <f t="shared" si="0"/>
        <v>4.5</v>
      </c>
      <c r="H21" s="2">
        <v>2</v>
      </c>
      <c r="I21" s="2">
        <v>12</v>
      </c>
      <c r="J21" s="2">
        <f>H21+I21</f>
        <v>14</v>
      </c>
      <c r="K21" s="2">
        <f>J21/20</f>
        <v>0.7</v>
      </c>
      <c r="L21" s="2">
        <f t="shared" si="1"/>
        <v>4</v>
      </c>
      <c r="N21" s="2">
        <f>(F21+L21)/2</f>
        <v>4.25</v>
      </c>
      <c r="O21" s="2">
        <f t="shared" si="2"/>
        <v>4.5</v>
      </c>
    </row>
    <row r="22" spans="1:15" x14ac:dyDescent="0.25">
      <c r="A22" s="2">
        <v>168280</v>
      </c>
      <c r="B22" s="2">
        <v>25</v>
      </c>
      <c r="C22" s="2">
        <v>4</v>
      </c>
      <c r="D22" s="2">
        <f>B22+C22</f>
        <v>29</v>
      </c>
      <c r="E22" s="2">
        <f>D22/40</f>
        <v>0.72499999999999998</v>
      </c>
      <c r="F22" s="2">
        <f t="shared" si="0"/>
        <v>4.5</v>
      </c>
      <c r="H22" s="2">
        <v>4.5</v>
      </c>
      <c r="I22" s="2">
        <v>10</v>
      </c>
      <c r="J22" s="2">
        <f>H22+I22</f>
        <v>14.5</v>
      </c>
      <c r="K22" s="2">
        <f>J22/20</f>
        <v>0.72499999999999998</v>
      </c>
      <c r="L22" s="2">
        <f t="shared" si="1"/>
        <v>4</v>
      </c>
      <c r="N22" s="2">
        <f>(F22+L22)/2</f>
        <v>4.25</v>
      </c>
      <c r="O22" s="2">
        <f t="shared" si="2"/>
        <v>4.5</v>
      </c>
    </row>
    <row r="23" spans="1:15" x14ac:dyDescent="0.25">
      <c r="A23" s="2">
        <v>148685</v>
      </c>
      <c r="B23" s="2">
        <v>23</v>
      </c>
      <c r="C23" s="2">
        <v>1</v>
      </c>
      <c r="D23" s="2">
        <f>B23+C23</f>
        <v>24</v>
      </c>
      <c r="E23" s="2">
        <f>D23/40</f>
        <v>0.6</v>
      </c>
      <c r="F23" s="2">
        <f t="shared" si="0"/>
        <v>4</v>
      </c>
      <c r="H23" s="2">
        <v>2</v>
      </c>
      <c r="I23" s="2">
        <v>12</v>
      </c>
      <c r="J23" s="2">
        <f>H23+I23</f>
        <v>14</v>
      </c>
      <c r="K23" s="2">
        <f>J23/20</f>
        <v>0.7</v>
      </c>
      <c r="L23" s="2">
        <f t="shared" si="1"/>
        <v>4</v>
      </c>
      <c r="N23" s="2">
        <f>(F23+L23)/2</f>
        <v>4</v>
      </c>
      <c r="O23" s="2">
        <f t="shared" si="2"/>
        <v>4</v>
      </c>
    </row>
    <row r="24" spans="1:15" x14ac:dyDescent="0.25">
      <c r="A24" s="2">
        <v>154932</v>
      </c>
      <c r="B24" s="2">
        <f>(10+32)/2</f>
        <v>21</v>
      </c>
      <c r="C24" s="2">
        <v>2</v>
      </c>
      <c r="D24" s="2">
        <f>B24+C24</f>
        <v>23</v>
      </c>
      <c r="E24" s="2">
        <f>D24/40</f>
        <v>0.57499999999999996</v>
      </c>
      <c r="F24" s="2">
        <f t="shared" si="0"/>
        <v>3.5</v>
      </c>
      <c r="H24" s="2">
        <v>2</v>
      </c>
      <c r="I24" s="2">
        <v>9</v>
      </c>
      <c r="J24" s="2">
        <f>H24+I24</f>
        <v>11</v>
      </c>
      <c r="K24" s="2">
        <f>J24/20</f>
        <v>0.55000000000000004</v>
      </c>
      <c r="L24" s="2">
        <f t="shared" si="1"/>
        <v>3</v>
      </c>
      <c r="N24" s="2">
        <f>(F24+L24)/2</f>
        <v>3.25</v>
      </c>
      <c r="O24" s="2">
        <f t="shared" si="2"/>
        <v>3.5</v>
      </c>
    </row>
    <row r="25" spans="1:15" x14ac:dyDescent="0.25">
      <c r="A25" s="2">
        <v>154702</v>
      </c>
      <c r="B25" s="2">
        <v>21</v>
      </c>
      <c r="C25" s="2">
        <v>3</v>
      </c>
      <c r="D25" s="2">
        <f>B25+C25</f>
        <v>24</v>
      </c>
      <c r="E25" s="2">
        <f>D25/40</f>
        <v>0.6</v>
      </c>
      <c r="F25" s="2">
        <f t="shared" si="0"/>
        <v>4</v>
      </c>
      <c r="H25" s="2">
        <v>5</v>
      </c>
      <c r="I25" s="2">
        <v>12</v>
      </c>
      <c r="J25" s="2">
        <f>H25+I25</f>
        <v>17</v>
      </c>
      <c r="K25" s="2">
        <f>J25/20</f>
        <v>0.85</v>
      </c>
      <c r="L25" s="2">
        <f t="shared" si="1"/>
        <v>4.5</v>
      </c>
      <c r="N25" s="2">
        <f>(F25+L25)/2</f>
        <v>4.25</v>
      </c>
      <c r="O25" s="2">
        <f t="shared" si="2"/>
        <v>4.5</v>
      </c>
    </row>
    <row r="26" spans="1:15" x14ac:dyDescent="0.25">
      <c r="A26" s="2">
        <v>168699</v>
      </c>
      <c r="B26" s="2">
        <v>26</v>
      </c>
      <c r="C26" s="2">
        <v>4</v>
      </c>
      <c r="D26" s="2">
        <f>B26+C26</f>
        <v>30</v>
      </c>
      <c r="E26" s="2">
        <f>D26/40</f>
        <v>0.75</v>
      </c>
      <c r="F26" s="2">
        <f t="shared" si="0"/>
        <v>4.5</v>
      </c>
      <c r="H26" s="2">
        <v>4.5</v>
      </c>
      <c r="I26" s="2">
        <v>10</v>
      </c>
      <c r="J26" s="2">
        <f>H26+I26</f>
        <v>14.5</v>
      </c>
      <c r="K26" s="2">
        <f>J26/20</f>
        <v>0.72499999999999998</v>
      </c>
      <c r="L26" s="2">
        <f t="shared" si="1"/>
        <v>4</v>
      </c>
      <c r="N26" s="2">
        <f>(F26+L26)/2</f>
        <v>4.25</v>
      </c>
      <c r="O26" s="2">
        <f t="shared" si="2"/>
        <v>4.5</v>
      </c>
    </row>
    <row r="27" spans="1:15" x14ac:dyDescent="0.25">
      <c r="A27" s="2">
        <v>167837</v>
      </c>
      <c r="B27" s="2">
        <f>(0+26)/2</f>
        <v>13</v>
      </c>
      <c r="C27" s="2">
        <v>4</v>
      </c>
      <c r="D27" s="2">
        <f>B27+C27</f>
        <v>17</v>
      </c>
      <c r="E27" s="2">
        <f>D27/40</f>
        <v>0.42499999999999999</v>
      </c>
      <c r="F27" s="2">
        <f t="shared" si="0"/>
        <v>3</v>
      </c>
      <c r="H27" s="2">
        <v>5</v>
      </c>
      <c r="I27" s="2">
        <v>7.5</v>
      </c>
      <c r="J27" s="2">
        <f>H27+I27</f>
        <v>12.5</v>
      </c>
      <c r="K27" s="2">
        <f>J27/20</f>
        <v>0.625</v>
      </c>
      <c r="L27" s="2">
        <f t="shared" si="1"/>
        <v>3.5</v>
      </c>
      <c r="N27" s="2">
        <f>(F27+L27)/2</f>
        <v>3.25</v>
      </c>
      <c r="O27" s="2">
        <f t="shared" si="2"/>
        <v>3.5</v>
      </c>
    </row>
    <row r="28" spans="1:15" x14ac:dyDescent="0.25">
      <c r="A28" s="2">
        <v>149646</v>
      </c>
      <c r="B28" s="2">
        <f>(18+24)/2</f>
        <v>21</v>
      </c>
      <c r="C28" s="2">
        <v>1</v>
      </c>
      <c r="D28" s="2">
        <f>B28+C28</f>
        <v>22</v>
      </c>
      <c r="E28" s="2">
        <f>D28/40</f>
        <v>0.55000000000000004</v>
      </c>
      <c r="F28" s="2">
        <f t="shared" si="0"/>
        <v>3.5</v>
      </c>
      <c r="H28" s="2">
        <v>5</v>
      </c>
      <c r="I28" s="2">
        <v>7.5</v>
      </c>
      <c r="J28" s="2">
        <f>H28+I28</f>
        <v>12.5</v>
      </c>
      <c r="K28" s="2">
        <f>J28/20</f>
        <v>0.625</v>
      </c>
      <c r="L28" s="2">
        <f t="shared" si="1"/>
        <v>3.5</v>
      </c>
      <c r="N28" s="2">
        <f>(F28+L28)/2</f>
        <v>3.5</v>
      </c>
      <c r="O28" s="2">
        <f t="shared" si="2"/>
        <v>3.5</v>
      </c>
    </row>
    <row r="29" spans="1:15" x14ac:dyDescent="0.25">
      <c r="A29" s="2">
        <v>163410</v>
      </c>
      <c r="B29" s="2">
        <v>21</v>
      </c>
      <c r="C29" s="2">
        <v>2</v>
      </c>
      <c r="D29" s="2">
        <f>B29+C29</f>
        <v>23</v>
      </c>
      <c r="E29" s="2">
        <f>D29/40</f>
        <v>0.57499999999999996</v>
      </c>
      <c r="F29" s="2">
        <f t="shared" si="0"/>
        <v>3.5</v>
      </c>
      <c r="H29" s="2">
        <v>5</v>
      </c>
      <c r="I29" s="2">
        <v>15</v>
      </c>
      <c r="J29" s="2">
        <f>H29+I29</f>
        <v>20</v>
      </c>
      <c r="K29" s="2">
        <f>J29/20</f>
        <v>1</v>
      </c>
      <c r="L29" s="2">
        <f t="shared" si="1"/>
        <v>5</v>
      </c>
      <c r="N29" s="2">
        <f>(F29+L29)/2</f>
        <v>4.25</v>
      </c>
      <c r="O29" s="2">
        <f t="shared" si="2"/>
        <v>4.5</v>
      </c>
    </row>
    <row r="30" spans="1:15" x14ac:dyDescent="0.25">
      <c r="A30" s="2">
        <v>152733</v>
      </c>
      <c r="B30" s="2">
        <v>22</v>
      </c>
      <c r="C30" s="2">
        <v>4</v>
      </c>
      <c r="D30" s="2">
        <f>B30+C30</f>
        <v>26</v>
      </c>
      <c r="E30" s="2">
        <f>D30/40</f>
        <v>0.65</v>
      </c>
      <c r="F30" s="2">
        <f t="shared" si="0"/>
        <v>4</v>
      </c>
      <c r="H30" s="2">
        <v>5</v>
      </c>
      <c r="I30" s="2">
        <v>11.5</v>
      </c>
      <c r="J30" s="2">
        <f>H30+I30</f>
        <v>16.5</v>
      </c>
      <c r="K30" s="2">
        <f>J30/20</f>
        <v>0.82499999999999996</v>
      </c>
      <c r="L30" s="2">
        <f t="shared" si="1"/>
        <v>4.5</v>
      </c>
      <c r="N30" s="2">
        <f>(F30+L30)/2</f>
        <v>4.25</v>
      </c>
      <c r="O30" s="2">
        <f t="shared" si="2"/>
        <v>4.5</v>
      </c>
    </row>
    <row r="31" spans="1:15" x14ac:dyDescent="0.25">
      <c r="A31" s="2">
        <v>152652</v>
      </c>
      <c r="B31" s="2">
        <v>28</v>
      </c>
      <c r="C31" s="2">
        <v>1</v>
      </c>
      <c r="D31" s="2">
        <f>B31+C31</f>
        <v>29</v>
      </c>
      <c r="E31" s="2">
        <f>D31/40</f>
        <v>0.72499999999999998</v>
      </c>
      <c r="F31" s="2">
        <f t="shared" si="0"/>
        <v>4.5</v>
      </c>
      <c r="H31" s="2">
        <v>5</v>
      </c>
      <c r="I31" s="2">
        <v>15</v>
      </c>
      <c r="J31" s="2">
        <f>H31+I31</f>
        <v>20</v>
      </c>
      <c r="K31" s="2">
        <f>J31/20</f>
        <v>1</v>
      </c>
      <c r="L31" s="2">
        <f t="shared" si="1"/>
        <v>5</v>
      </c>
      <c r="N31" s="2">
        <f>(F31+L31)/2</f>
        <v>4.75</v>
      </c>
      <c r="O31" s="2">
        <f t="shared" si="2"/>
        <v>5</v>
      </c>
    </row>
    <row r="32" spans="1:15" x14ac:dyDescent="0.25">
      <c r="A32" s="2">
        <v>168382</v>
      </c>
      <c r="B32" s="2">
        <v>27</v>
      </c>
      <c r="C32" s="2">
        <v>3</v>
      </c>
      <c r="D32" s="2">
        <f>B32+C32</f>
        <v>30</v>
      </c>
      <c r="E32" s="2">
        <f>D32/40</f>
        <v>0.75</v>
      </c>
      <c r="F32" s="2">
        <f t="shared" si="0"/>
        <v>4.5</v>
      </c>
      <c r="H32" s="2">
        <v>4</v>
      </c>
      <c r="I32" s="2">
        <v>11</v>
      </c>
      <c r="J32" s="2">
        <f>H32+I32</f>
        <v>15</v>
      </c>
      <c r="K32" s="2">
        <f>J32/20</f>
        <v>0.75</v>
      </c>
      <c r="L32" s="2">
        <f t="shared" si="1"/>
        <v>4</v>
      </c>
      <c r="N32" s="2">
        <f>(F32+L32)/2</f>
        <v>4.25</v>
      </c>
      <c r="O32" s="2">
        <f t="shared" si="2"/>
        <v>4.5</v>
      </c>
    </row>
    <row r="33" spans="1:15" x14ac:dyDescent="0.25">
      <c r="A33" s="2">
        <v>148840</v>
      </c>
      <c r="B33" s="2">
        <v>27</v>
      </c>
      <c r="C33" s="2">
        <v>3</v>
      </c>
      <c r="D33" s="2">
        <f>B33+C33</f>
        <v>30</v>
      </c>
      <c r="E33" s="2">
        <f>D33/40</f>
        <v>0.75</v>
      </c>
      <c r="F33" s="2">
        <f t="shared" si="0"/>
        <v>4.5</v>
      </c>
      <c r="H33" s="2">
        <v>2</v>
      </c>
      <c r="I33" s="2">
        <v>9</v>
      </c>
      <c r="J33" s="2">
        <f>H33+I33</f>
        <v>11</v>
      </c>
      <c r="K33" s="2">
        <f>J33/20</f>
        <v>0.55000000000000004</v>
      </c>
      <c r="L33" s="2">
        <f t="shared" si="1"/>
        <v>3</v>
      </c>
      <c r="N33" s="2">
        <f>(F33+L33)/2</f>
        <v>3.75</v>
      </c>
      <c r="O33" s="2">
        <f t="shared" si="2"/>
        <v>4</v>
      </c>
    </row>
    <row r="34" spans="1:15" x14ac:dyDescent="0.25">
      <c r="A34" s="2">
        <v>168124</v>
      </c>
      <c r="B34" s="2">
        <v>24</v>
      </c>
      <c r="C34" s="2">
        <v>1</v>
      </c>
      <c r="D34" s="2">
        <f>B34+C34</f>
        <v>25</v>
      </c>
      <c r="E34" s="2">
        <f>D34/40</f>
        <v>0.625</v>
      </c>
      <c r="F34" s="2">
        <f t="shared" si="0"/>
        <v>4</v>
      </c>
      <c r="H34" s="2">
        <v>4</v>
      </c>
      <c r="I34" s="2">
        <v>11</v>
      </c>
      <c r="J34" s="2">
        <f>H34+I34</f>
        <v>15</v>
      </c>
      <c r="K34" s="2">
        <f>J34/20</f>
        <v>0.75</v>
      </c>
      <c r="L34" s="2">
        <f t="shared" si="1"/>
        <v>4</v>
      </c>
      <c r="N34" s="2">
        <f>(F34+L34)/2</f>
        <v>4</v>
      </c>
      <c r="O34" s="2">
        <f t="shared" si="2"/>
        <v>4</v>
      </c>
    </row>
    <row r="35" spans="1:15" x14ac:dyDescent="0.25">
      <c r="A35" s="2">
        <v>168560</v>
      </c>
      <c r="B35" s="2">
        <v>25</v>
      </c>
      <c r="C35" s="2">
        <v>2</v>
      </c>
      <c r="D35" s="2">
        <f>B35+C35</f>
        <v>27</v>
      </c>
      <c r="E35" s="2">
        <f>D35/40</f>
        <v>0.67500000000000004</v>
      </c>
      <c r="F35" s="2">
        <f t="shared" si="0"/>
        <v>4</v>
      </c>
      <c r="H35" s="2">
        <v>5</v>
      </c>
      <c r="I35" s="2">
        <v>11.5</v>
      </c>
      <c r="J35" s="2">
        <f>H35+I35</f>
        <v>16.5</v>
      </c>
      <c r="K35" s="2">
        <f>J35/20</f>
        <v>0.82499999999999996</v>
      </c>
      <c r="L35" s="2">
        <f t="shared" si="1"/>
        <v>4.5</v>
      </c>
      <c r="N35" s="2">
        <f>(F35+L35)/2</f>
        <v>4.25</v>
      </c>
      <c r="O35" s="2">
        <f t="shared" si="2"/>
        <v>4.5</v>
      </c>
    </row>
    <row r="36" spans="1:15" x14ac:dyDescent="0.25">
      <c r="A36" s="2">
        <v>167839</v>
      </c>
      <c r="B36" s="2">
        <v>29</v>
      </c>
      <c r="C36" s="2">
        <v>1</v>
      </c>
      <c r="D36" s="2">
        <f>B36+C36</f>
        <v>30</v>
      </c>
      <c r="E36" s="2">
        <f>D36/40</f>
        <v>0.75</v>
      </c>
      <c r="F36" s="2">
        <f t="shared" si="0"/>
        <v>4.5</v>
      </c>
      <c r="H36" s="2">
        <v>4</v>
      </c>
      <c r="I36" s="2">
        <v>11</v>
      </c>
      <c r="J36" s="2">
        <f>H36+I36</f>
        <v>15</v>
      </c>
      <c r="K36" s="2">
        <f>J36/20</f>
        <v>0.75</v>
      </c>
      <c r="L36" s="2">
        <f t="shared" si="1"/>
        <v>4</v>
      </c>
      <c r="N36" s="2">
        <f>(F36+L36)/2</f>
        <v>4.25</v>
      </c>
      <c r="O36" s="2">
        <f t="shared" si="2"/>
        <v>4.5</v>
      </c>
    </row>
    <row r="37" spans="1:15" x14ac:dyDescent="0.25">
      <c r="A37" s="2">
        <v>163076</v>
      </c>
      <c r="B37" s="2">
        <v>20</v>
      </c>
      <c r="C37" s="2">
        <v>2</v>
      </c>
      <c r="D37" s="2">
        <f>B37+C37</f>
        <v>22</v>
      </c>
      <c r="E37" s="2">
        <f>D37/40</f>
        <v>0.55000000000000004</v>
      </c>
      <c r="F37" s="2">
        <f t="shared" si="0"/>
        <v>3.5</v>
      </c>
      <c r="H37" s="2">
        <v>4</v>
      </c>
      <c r="I37" s="2">
        <v>11</v>
      </c>
      <c r="J37" s="2">
        <f>H37+I37</f>
        <v>15</v>
      </c>
      <c r="K37" s="2">
        <f>J37/20</f>
        <v>0.75</v>
      </c>
      <c r="L37" s="2">
        <f t="shared" si="1"/>
        <v>4</v>
      </c>
      <c r="N37" s="2">
        <f>(F37+L37)/2</f>
        <v>3.75</v>
      </c>
      <c r="O37" s="2">
        <f t="shared" si="2"/>
        <v>4</v>
      </c>
    </row>
    <row r="38" spans="1:15" x14ac:dyDescent="0.25">
      <c r="A38" s="2">
        <v>167840</v>
      </c>
      <c r="B38" s="2">
        <v>19</v>
      </c>
      <c r="C38" s="2">
        <v>2</v>
      </c>
      <c r="D38" s="2">
        <f>B38+C38</f>
        <v>21</v>
      </c>
      <c r="E38" s="2">
        <f>D38/40</f>
        <v>0.52500000000000002</v>
      </c>
      <c r="F38" s="2">
        <f t="shared" si="0"/>
        <v>3.5</v>
      </c>
      <c r="H38" s="2">
        <v>5</v>
      </c>
      <c r="I38" s="2">
        <v>11.5</v>
      </c>
      <c r="J38" s="2">
        <f>H38+I38</f>
        <v>16.5</v>
      </c>
      <c r="K38" s="2">
        <f>J38/20</f>
        <v>0.82499999999999996</v>
      </c>
      <c r="L38" s="2">
        <f t="shared" si="1"/>
        <v>4.5</v>
      </c>
      <c r="N38" s="2">
        <f>(F38+L38)/2</f>
        <v>4</v>
      </c>
      <c r="O38" s="2">
        <f t="shared" si="2"/>
        <v>4</v>
      </c>
    </row>
    <row r="39" spans="1:15" x14ac:dyDescent="0.25">
      <c r="A39" s="2">
        <v>167841</v>
      </c>
      <c r="B39" s="2">
        <v>21</v>
      </c>
      <c r="C39" s="2">
        <v>4</v>
      </c>
      <c r="D39" s="2">
        <f>B39+C39</f>
        <v>25</v>
      </c>
      <c r="E39" s="2">
        <f>D39/40</f>
        <v>0.625</v>
      </c>
      <c r="F39" s="2">
        <f t="shared" si="0"/>
        <v>4</v>
      </c>
      <c r="H39" s="2">
        <v>5</v>
      </c>
      <c r="I39" s="2">
        <v>11.5</v>
      </c>
      <c r="J39" s="2">
        <f>H39+I39</f>
        <v>16.5</v>
      </c>
      <c r="K39" s="2">
        <f>J39/20</f>
        <v>0.82499999999999996</v>
      </c>
      <c r="L39" s="2">
        <f t="shared" si="1"/>
        <v>4.5</v>
      </c>
      <c r="N39" s="2">
        <f>(F39+L39)/2</f>
        <v>4.25</v>
      </c>
      <c r="O39" s="2">
        <f t="shared" si="2"/>
        <v>4.5</v>
      </c>
    </row>
    <row r="40" spans="1:15" x14ac:dyDescent="0.25">
      <c r="A40" s="2">
        <v>143772</v>
      </c>
      <c r="B40" s="2">
        <v>20</v>
      </c>
      <c r="C40" s="2">
        <v>4</v>
      </c>
      <c r="D40" s="2">
        <f>B40+C40</f>
        <v>24</v>
      </c>
      <c r="E40" s="2">
        <f>D40/40</f>
        <v>0.6</v>
      </c>
      <c r="F40" s="2">
        <f t="shared" si="0"/>
        <v>4</v>
      </c>
      <c r="H40" s="2">
        <v>5</v>
      </c>
      <c r="I40" s="2">
        <v>11.5</v>
      </c>
      <c r="J40" s="2">
        <f>H40+I40</f>
        <v>16.5</v>
      </c>
      <c r="K40" s="2">
        <f>J40/20</f>
        <v>0.82499999999999996</v>
      </c>
      <c r="L40" s="2">
        <f t="shared" si="1"/>
        <v>4.5</v>
      </c>
      <c r="N40" s="2">
        <f>(F40+L40)/2</f>
        <v>4.25</v>
      </c>
      <c r="O40" s="2">
        <f t="shared" si="2"/>
        <v>4.5</v>
      </c>
    </row>
    <row r="41" spans="1:15" x14ac:dyDescent="0.25">
      <c r="A41" s="2">
        <v>167842</v>
      </c>
      <c r="B41" s="2">
        <v>28</v>
      </c>
      <c r="C41" s="2">
        <v>1</v>
      </c>
      <c r="D41" s="2">
        <f>B41+C41</f>
        <v>29</v>
      </c>
      <c r="E41" s="2">
        <f>D41/40</f>
        <v>0.72499999999999998</v>
      </c>
      <c r="F41" s="2">
        <f t="shared" si="0"/>
        <v>4.5</v>
      </c>
      <c r="H41" s="2">
        <v>4</v>
      </c>
      <c r="I41" s="2">
        <v>6</v>
      </c>
      <c r="J41" s="2">
        <f>H41+I41</f>
        <v>10</v>
      </c>
      <c r="K41" s="2">
        <f>J41/20</f>
        <v>0.5</v>
      </c>
      <c r="L41" s="2">
        <f t="shared" si="1"/>
        <v>3</v>
      </c>
      <c r="N41" s="2">
        <f>(F41+L41)/2</f>
        <v>3.75</v>
      </c>
      <c r="O41" s="2">
        <f t="shared" si="2"/>
        <v>4</v>
      </c>
    </row>
    <row r="42" spans="1:15" x14ac:dyDescent="0.25">
      <c r="A42" s="2">
        <v>152872</v>
      </c>
      <c r="B42" s="2">
        <v>23</v>
      </c>
      <c r="C42" s="2">
        <v>2</v>
      </c>
      <c r="D42" s="2">
        <f>B42+C42</f>
        <v>25</v>
      </c>
      <c r="E42" s="2">
        <f>D42/40</f>
        <v>0.625</v>
      </c>
      <c r="F42" s="2">
        <f t="shared" si="0"/>
        <v>4</v>
      </c>
      <c r="H42" s="2">
        <v>3</v>
      </c>
      <c r="I42" s="2">
        <v>14.5</v>
      </c>
      <c r="J42" s="2">
        <f>H42+I42</f>
        <v>17.5</v>
      </c>
      <c r="K42" s="2">
        <f>J42/20</f>
        <v>0.875</v>
      </c>
      <c r="L42" s="2">
        <f t="shared" si="1"/>
        <v>4.5</v>
      </c>
      <c r="N42" s="2">
        <f>(F42+L42)/2</f>
        <v>4.25</v>
      </c>
      <c r="O42" s="2">
        <f t="shared" si="2"/>
        <v>4.5</v>
      </c>
    </row>
    <row r="43" spans="1:15" x14ac:dyDescent="0.25">
      <c r="A43" s="2">
        <v>139561</v>
      </c>
      <c r="B43" s="2">
        <v>24</v>
      </c>
      <c r="C43" s="2">
        <v>0</v>
      </c>
      <c r="D43" s="2">
        <f>B43+C43</f>
        <v>24</v>
      </c>
      <c r="E43" s="2">
        <f>D43/40</f>
        <v>0.6</v>
      </c>
      <c r="F43" s="2">
        <f t="shared" si="0"/>
        <v>4</v>
      </c>
      <c r="H43" s="2">
        <v>4</v>
      </c>
      <c r="I43" s="2">
        <v>6</v>
      </c>
      <c r="J43" s="2">
        <f>H43+I43</f>
        <v>10</v>
      </c>
      <c r="K43" s="2">
        <f>J43/20</f>
        <v>0.5</v>
      </c>
      <c r="L43" s="2">
        <f t="shared" si="1"/>
        <v>3</v>
      </c>
      <c r="N43" s="2">
        <f>(F43+L43)/2</f>
        <v>3.5</v>
      </c>
      <c r="O43" s="2">
        <f t="shared" si="2"/>
        <v>3.5</v>
      </c>
    </row>
    <row r="44" spans="1:15" x14ac:dyDescent="0.25">
      <c r="A44" s="2">
        <v>154486</v>
      </c>
      <c r="B44" s="2">
        <f>(14+28)/2</f>
        <v>21</v>
      </c>
      <c r="C44" s="2">
        <v>2</v>
      </c>
      <c r="D44" s="2">
        <f>B44+C44</f>
        <v>23</v>
      </c>
      <c r="E44" s="2">
        <f>D44/40</f>
        <v>0.57499999999999996</v>
      </c>
      <c r="F44" s="2">
        <f t="shared" si="0"/>
        <v>3.5</v>
      </c>
      <c r="H44" s="2">
        <v>2</v>
      </c>
      <c r="I44" s="2">
        <v>9</v>
      </c>
      <c r="J44" s="2">
        <f>H44+I44</f>
        <v>11</v>
      </c>
      <c r="K44" s="2">
        <f>J44/20</f>
        <v>0.55000000000000004</v>
      </c>
      <c r="L44" s="2">
        <f t="shared" si="1"/>
        <v>3</v>
      </c>
      <c r="N44" s="2">
        <f>(F44+L44)/2</f>
        <v>3.25</v>
      </c>
      <c r="O44" s="2">
        <f t="shared" si="2"/>
        <v>3.5</v>
      </c>
    </row>
    <row r="45" spans="1:15" x14ac:dyDescent="0.25">
      <c r="A45" s="2">
        <v>168254</v>
      </c>
      <c r="B45" s="2">
        <f>(0+26)/2</f>
        <v>13</v>
      </c>
      <c r="C45" s="2">
        <v>3</v>
      </c>
      <c r="D45" s="2">
        <f>B45+C45</f>
        <v>16</v>
      </c>
      <c r="E45" s="2">
        <f>D45/40</f>
        <v>0.4</v>
      </c>
      <c r="F45" s="2">
        <f t="shared" si="0"/>
        <v>3</v>
      </c>
      <c r="H45" s="2">
        <v>5</v>
      </c>
      <c r="I45" s="2">
        <v>11.5</v>
      </c>
      <c r="J45" s="2">
        <f>H45+I45</f>
        <v>16.5</v>
      </c>
      <c r="K45" s="2">
        <f>J45/20</f>
        <v>0.82499999999999996</v>
      </c>
      <c r="L45" s="2">
        <f t="shared" si="1"/>
        <v>4.5</v>
      </c>
      <c r="N45" s="2">
        <f>(F45+L45)/2</f>
        <v>3.75</v>
      </c>
      <c r="O45" s="2">
        <f t="shared" si="2"/>
        <v>4</v>
      </c>
    </row>
    <row r="46" spans="1:15" x14ac:dyDescent="0.25">
      <c r="A46" s="2">
        <v>154933</v>
      </c>
      <c r="B46" s="2">
        <v>32</v>
      </c>
      <c r="C46" s="2">
        <v>2</v>
      </c>
      <c r="D46" s="2">
        <f>B46+C46</f>
        <v>34</v>
      </c>
      <c r="E46" s="2">
        <f>D46/40</f>
        <v>0.85</v>
      </c>
      <c r="F46" s="2">
        <f t="shared" si="0"/>
        <v>5</v>
      </c>
      <c r="H46" s="2">
        <v>5</v>
      </c>
      <c r="I46" s="2">
        <v>12</v>
      </c>
      <c r="J46" s="2">
        <f>H46+I46</f>
        <v>17</v>
      </c>
      <c r="K46" s="2">
        <f>J46/20</f>
        <v>0.85</v>
      </c>
      <c r="L46" s="2">
        <f t="shared" si="1"/>
        <v>4.5</v>
      </c>
      <c r="N46" s="2">
        <f>(F46+L46)/2</f>
        <v>4.75</v>
      </c>
      <c r="O46" s="2">
        <f t="shared" si="2"/>
        <v>5</v>
      </c>
    </row>
    <row r="47" spans="1:15" x14ac:dyDescent="0.25">
      <c r="A47" s="2">
        <v>167843</v>
      </c>
      <c r="B47" s="2">
        <v>29</v>
      </c>
      <c r="C47" s="2">
        <v>4</v>
      </c>
      <c r="D47" s="2">
        <f>B47+C47</f>
        <v>33</v>
      </c>
      <c r="E47" s="2">
        <f>D47/40</f>
        <v>0.82499999999999996</v>
      </c>
      <c r="F47" s="2">
        <f t="shared" si="0"/>
        <v>5</v>
      </c>
      <c r="H47" s="2">
        <v>4.5</v>
      </c>
      <c r="I47" s="2">
        <v>10</v>
      </c>
      <c r="J47" s="2">
        <f>H47+I47</f>
        <v>14.5</v>
      </c>
      <c r="K47" s="2">
        <f>J47/20</f>
        <v>0.72499999999999998</v>
      </c>
      <c r="L47" s="2">
        <f t="shared" si="1"/>
        <v>4</v>
      </c>
      <c r="N47" s="2">
        <f>(F47+L47)/2</f>
        <v>4.5</v>
      </c>
      <c r="O47" s="2">
        <f t="shared" si="2"/>
        <v>4.5</v>
      </c>
    </row>
    <row r="48" spans="1:15" x14ac:dyDescent="0.25">
      <c r="A48" s="2">
        <v>143921</v>
      </c>
      <c r="B48" s="2">
        <v>28</v>
      </c>
      <c r="C48" s="2">
        <v>4</v>
      </c>
      <c r="D48" s="2">
        <f>B48+C48</f>
        <v>32</v>
      </c>
      <c r="E48" s="2">
        <f>D48/40</f>
        <v>0.8</v>
      </c>
      <c r="F48" s="2">
        <f t="shared" si="0"/>
        <v>5</v>
      </c>
      <c r="H48" s="2">
        <v>3</v>
      </c>
      <c r="I48" s="2">
        <v>14.5</v>
      </c>
      <c r="J48" s="2">
        <f>H48+I48</f>
        <v>17.5</v>
      </c>
      <c r="K48" s="2">
        <f>J48/20</f>
        <v>0.875</v>
      </c>
      <c r="L48" s="2">
        <f t="shared" si="1"/>
        <v>4.5</v>
      </c>
      <c r="N48" s="2">
        <f>(F48+L48)/2</f>
        <v>4.75</v>
      </c>
      <c r="O48" s="2">
        <f t="shared" si="2"/>
        <v>5</v>
      </c>
    </row>
    <row r="49" spans="1:15" x14ac:dyDescent="0.25">
      <c r="A49" s="2">
        <v>152385</v>
      </c>
      <c r="B49" s="2">
        <v>19</v>
      </c>
      <c r="C49" s="2">
        <v>2</v>
      </c>
      <c r="D49" s="2">
        <f>B49+C49</f>
        <v>21</v>
      </c>
      <c r="E49" s="2">
        <f>D49/40</f>
        <v>0.52500000000000002</v>
      </c>
      <c r="F49" s="2">
        <f t="shared" si="0"/>
        <v>3.5</v>
      </c>
      <c r="H49" s="2">
        <v>5</v>
      </c>
      <c r="I49" s="2">
        <v>15</v>
      </c>
      <c r="J49" s="2">
        <f>H49+I49</f>
        <v>20</v>
      </c>
      <c r="K49" s="2">
        <f>J49/20</f>
        <v>1</v>
      </c>
      <c r="L49" s="2">
        <f t="shared" si="1"/>
        <v>5</v>
      </c>
      <c r="N49" s="2">
        <f>(F49+L49)/2</f>
        <v>4.25</v>
      </c>
      <c r="O49" s="2">
        <f t="shared" si="2"/>
        <v>4.5</v>
      </c>
    </row>
    <row r="50" spans="1:15" x14ac:dyDescent="0.25">
      <c r="A50" s="2">
        <v>154494</v>
      </c>
      <c r="B50" s="2">
        <f>(17+22)/2</f>
        <v>19.5</v>
      </c>
      <c r="C50" s="2">
        <v>2</v>
      </c>
      <c r="D50" s="2">
        <f>B50+C50</f>
        <v>21.5</v>
      </c>
      <c r="E50" s="2">
        <f>D50/40</f>
        <v>0.53749999999999998</v>
      </c>
      <c r="F50" s="2">
        <f t="shared" si="0"/>
        <v>3.5</v>
      </c>
      <c r="H50" s="2">
        <v>2</v>
      </c>
      <c r="I50" s="2">
        <v>9</v>
      </c>
      <c r="J50" s="2">
        <f>H50+I50</f>
        <v>11</v>
      </c>
      <c r="K50" s="2">
        <f>J50/20</f>
        <v>0.55000000000000004</v>
      </c>
      <c r="L50" s="2">
        <f t="shared" si="1"/>
        <v>3</v>
      </c>
      <c r="N50" s="2">
        <f>(F50+L50)/2</f>
        <v>3.25</v>
      </c>
      <c r="O50" s="2">
        <f t="shared" si="2"/>
        <v>3.5</v>
      </c>
    </row>
    <row r="51" spans="1:15" x14ac:dyDescent="0.25">
      <c r="A51" s="2">
        <v>154495</v>
      </c>
      <c r="B51" s="2">
        <v>19</v>
      </c>
      <c r="C51" s="2">
        <v>1</v>
      </c>
      <c r="D51" s="2">
        <f>B51+C51</f>
        <v>20</v>
      </c>
      <c r="E51" s="2">
        <f>D51/40</f>
        <v>0.5</v>
      </c>
      <c r="F51" s="2">
        <f t="shared" si="0"/>
        <v>3</v>
      </c>
      <c r="H51" s="2">
        <v>5</v>
      </c>
      <c r="I51" s="2">
        <v>7.5</v>
      </c>
      <c r="J51" s="2">
        <f>H51+I51</f>
        <v>12.5</v>
      </c>
      <c r="K51" s="2">
        <f>J51/20</f>
        <v>0.625</v>
      </c>
      <c r="L51" s="2">
        <f t="shared" si="1"/>
        <v>3.5</v>
      </c>
      <c r="N51" s="2">
        <f>(F51+L51)/2</f>
        <v>3.25</v>
      </c>
      <c r="O51" s="2">
        <f t="shared" si="2"/>
        <v>3.5</v>
      </c>
    </row>
    <row r="52" spans="1:15" x14ac:dyDescent="0.25">
      <c r="A52" s="2">
        <v>167844</v>
      </c>
      <c r="B52" s="2">
        <v>21</v>
      </c>
      <c r="C52" s="2">
        <v>3</v>
      </c>
      <c r="D52" s="2">
        <f>B52+C52</f>
        <v>24</v>
      </c>
      <c r="E52" s="2">
        <f>D52/40</f>
        <v>0.6</v>
      </c>
      <c r="F52" s="2">
        <f t="shared" si="0"/>
        <v>4</v>
      </c>
      <c r="H52" s="2">
        <v>5</v>
      </c>
      <c r="I52" s="2">
        <v>15</v>
      </c>
      <c r="J52" s="2">
        <f>H52+I52</f>
        <v>20</v>
      </c>
      <c r="K52" s="2">
        <f>J52/20</f>
        <v>1</v>
      </c>
      <c r="L52" s="2">
        <f t="shared" si="1"/>
        <v>5</v>
      </c>
      <c r="N52" s="2">
        <f>(F52+L52)/2</f>
        <v>4.5</v>
      </c>
      <c r="O52" s="2">
        <f t="shared" si="2"/>
        <v>4.5</v>
      </c>
    </row>
    <row r="53" spans="1:15" x14ac:dyDescent="0.25">
      <c r="A53" s="2">
        <v>168126</v>
      </c>
      <c r="B53" s="2">
        <v>22</v>
      </c>
      <c r="C53" s="2">
        <v>3</v>
      </c>
      <c r="D53" s="2">
        <f>B53+C53</f>
        <v>25</v>
      </c>
      <c r="E53" s="2">
        <f>D53/40</f>
        <v>0.625</v>
      </c>
      <c r="F53" s="2">
        <f t="shared" si="0"/>
        <v>4</v>
      </c>
      <c r="H53" s="2">
        <v>5</v>
      </c>
      <c r="I53" s="2">
        <v>11.5</v>
      </c>
      <c r="J53" s="2">
        <f>H53+I53</f>
        <v>16.5</v>
      </c>
      <c r="K53" s="2">
        <f>J53/20</f>
        <v>0.82499999999999996</v>
      </c>
      <c r="L53" s="2">
        <f t="shared" si="1"/>
        <v>4.5</v>
      </c>
      <c r="N53" s="2">
        <f>(F53+L53)/2</f>
        <v>4.25</v>
      </c>
      <c r="O53" s="2">
        <f t="shared" si="2"/>
        <v>4.5</v>
      </c>
    </row>
    <row r="54" spans="1:15" x14ac:dyDescent="0.25">
      <c r="A54" s="2">
        <v>152909</v>
      </c>
      <c r="B54" s="2">
        <v>20</v>
      </c>
      <c r="C54" s="2">
        <v>4</v>
      </c>
      <c r="D54" s="2">
        <f>B54+C54</f>
        <v>24</v>
      </c>
      <c r="E54" s="2">
        <f>D54/40</f>
        <v>0.6</v>
      </c>
      <c r="F54" s="2">
        <f t="shared" si="0"/>
        <v>4</v>
      </c>
      <c r="H54" s="2">
        <v>4.5</v>
      </c>
      <c r="I54" s="2">
        <v>10</v>
      </c>
      <c r="J54" s="2">
        <f>H54+I54</f>
        <v>14.5</v>
      </c>
      <c r="K54" s="2">
        <f>J54/20</f>
        <v>0.72499999999999998</v>
      </c>
      <c r="L54" s="2">
        <f t="shared" si="1"/>
        <v>4</v>
      </c>
      <c r="N54" s="2">
        <f>(F54+L54)/2</f>
        <v>4</v>
      </c>
      <c r="O54" s="2">
        <f t="shared" si="2"/>
        <v>4</v>
      </c>
    </row>
    <row r="55" spans="1:15" x14ac:dyDescent="0.25">
      <c r="A55" s="2">
        <v>154498</v>
      </c>
      <c r="B55" s="2">
        <f>(18+34)/2</f>
        <v>26</v>
      </c>
      <c r="C55" s="2">
        <v>3</v>
      </c>
      <c r="D55" s="2">
        <f>B55+C55</f>
        <v>29</v>
      </c>
      <c r="E55" s="2">
        <f>D55/40</f>
        <v>0.72499999999999998</v>
      </c>
      <c r="F55" s="2">
        <f t="shared" si="0"/>
        <v>4.5</v>
      </c>
      <c r="H55" s="2">
        <v>5</v>
      </c>
      <c r="I55" s="2">
        <v>11.5</v>
      </c>
      <c r="J55" s="2">
        <f>H55+I55</f>
        <v>16.5</v>
      </c>
      <c r="K55" s="2">
        <f>J55/20</f>
        <v>0.82499999999999996</v>
      </c>
      <c r="L55" s="2">
        <f t="shared" si="1"/>
        <v>4.5</v>
      </c>
      <c r="N55" s="2">
        <f>(F55+L55)/2</f>
        <v>4.5</v>
      </c>
      <c r="O55" s="2">
        <f t="shared" si="2"/>
        <v>4.5</v>
      </c>
    </row>
    <row r="56" spans="1:15" x14ac:dyDescent="0.25">
      <c r="A56" s="2">
        <v>154722</v>
      </c>
      <c r="B56" s="2">
        <v>26</v>
      </c>
      <c r="C56" s="2">
        <v>1</v>
      </c>
      <c r="D56" s="2">
        <f>B56+C56</f>
        <v>27</v>
      </c>
      <c r="E56" s="2">
        <f>D56/40</f>
        <v>0.67500000000000004</v>
      </c>
      <c r="F56" s="2">
        <f t="shared" si="0"/>
        <v>4</v>
      </c>
      <c r="H56" s="2">
        <v>2</v>
      </c>
      <c r="I56" s="2">
        <v>9</v>
      </c>
      <c r="J56" s="2">
        <f>H56+I56</f>
        <v>11</v>
      </c>
      <c r="K56" s="2">
        <f>J56/20</f>
        <v>0.55000000000000004</v>
      </c>
      <c r="L56" s="2">
        <f t="shared" si="1"/>
        <v>3</v>
      </c>
      <c r="N56" s="2">
        <f>(F56+L56)/2</f>
        <v>3.5</v>
      </c>
      <c r="O56" s="2">
        <f t="shared" si="2"/>
        <v>3.5</v>
      </c>
    </row>
    <row r="57" spans="1:15" x14ac:dyDescent="0.25">
      <c r="A57" s="2">
        <v>152918</v>
      </c>
      <c r="B57" s="2">
        <v>21</v>
      </c>
      <c r="C57" s="2">
        <v>2</v>
      </c>
      <c r="D57" s="2">
        <f>B57+C57</f>
        <v>23</v>
      </c>
      <c r="E57" s="2">
        <f>D57/40</f>
        <v>0.57499999999999996</v>
      </c>
      <c r="F57" s="2">
        <f t="shared" si="0"/>
        <v>3.5</v>
      </c>
      <c r="H57" s="2">
        <v>4</v>
      </c>
      <c r="I57" s="2">
        <v>6</v>
      </c>
      <c r="J57" s="2">
        <f>H57+I57</f>
        <v>10</v>
      </c>
      <c r="K57" s="2">
        <f>J57/20</f>
        <v>0.5</v>
      </c>
      <c r="L57" s="2">
        <f t="shared" si="1"/>
        <v>3</v>
      </c>
      <c r="N57" s="2">
        <f>(F57+L57)/2</f>
        <v>3.25</v>
      </c>
      <c r="O57" s="2">
        <f t="shared" si="2"/>
        <v>3.5</v>
      </c>
    </row>
    <row r="58" spans="1:15" x14ac:dyDescent="0.25">
      <c r="A58" s="2">
        <v>152686</v>
      </c>
      <c r="B58" s="2">
        <v>22</v>
      </c>
      <c r="C58" s="2">
        <v>1</v>
      </c>
      <c r="D58" s="2">
        <f>B58+C58</f>
        <v>23</v>
      </c>
      <c r="E58" s="2">
        <f>D58/40</f>
        <v>0.57499999999999996</v>
      </c>
      <c r="F58" s="2">
        <f t="shared" si="0"/>
        <v>3.5</v>
      </c>
      <c r="H58" s="2">
        <v>5</v>
      </c>
      <c r="I58" s="2">
        <v>15</v>
      </c>
      <c r="J58" s="2">
        <f>H58+I58</f>
        <v>20</v>
      </c>
      <c r="K58" s="2">
        <f>J58/20</f>
        <v>1</v>
      </c>
      <c r="L58" s="2">
        <f t="shared" si="1"/>
        <v>5</v>
      </c>
      <c r="N58" s="2">
        <f>(F58+L58)/2</f>
        <v>4.25</v>
      </c>
      <c r="O58" s="2">
        <f t="shared" si="2"/>
        <v>4.5</v>
      </c>
    </row>
    <row r="59" spans="1:15" x14ac:dyDescent="0.25">
      <c r="A59" s="2">
        <v>168759</v>
      </c>
      <c r="B59" s="2">
        <v>28</v>
      </c>
      <c r="C59" s="2">
        <v>2</v>
      </c>
      <c r="D59" s="2">
        <f>B59+C59</f>
        <v>30</v>
      </c>
      <c r="E59" s="2">
        <f>D59/40</f>
        <v>0.75</v>
      </c>
      <c r="F59" s="2">
        <f t="shared" si="0"/>
        <v>4.5</v>
      </c>
      <c r="H59" s="2">
        <v>5</v>
      </c>
      <c r="I59" s="2">
        <v>7.5</v>
      </c>
      <c r="J59" s="2">
        <f>H59+I59</f>
        <v>12.5</v>
      </c>
      <c r="K59" s="2">
        <f>J59/20</f>
        <v>0.625</v>
      </c>
      <c r="L59" s="2">
        <f t="shared" si="1"/>
        <v>3.5</v>
      </c>
      <c r="N59" s="2">
        <f>(F59+L59)/2</f>
        <v>4</v>
      </c>
      <c r="O59" s="2">
        <f t="shared" si="2"/>
        <v>4</v>
      </c>
    </row>
    <row r="60" spans="1:15" x14ac:dyDescent="0.25">
      <c r="A60" s="2">
        <v>167845</v>
      </c>
      <c r="B60" s="2">
        <v>27</v>
      </c>
      <c r="C60" s="2">
        <v>2</v>
      </c>
      <c r="D60" s="2">
        <f>B60+C60</f>
        <v>29</v>
      </c>
      <c r="E60" s="2">
        <f>D60/40</f>
        <v>0.72499999999999998</v>
      </c>
      <c r="F60" s="2">
        <f t="shared" si="0"/>
        <v>4.5</v>
      </c>
      <c r="H60" s="2">
        <v>4.5</v>
      </c>
      <c r="I60" s="2">
        <v>10</v>
      </c>
      <c r="J60" s="2">
        <f>H60+I60</f>
        <v>14.5</v>
      </c>
      <c r="K60" s="2">
        <f>J60/20</f>
        <v>0.72499999999999998</v>
      </c>
      <c r="L60" s="2">
        <f t="shared" si="1"/>
        <v>4</v>
      </c>
      <c r="N60" s="2">
        <f>(F60+L60)/2</f>
        <v>4.25</v>
      </c>
      <c r="O60" s="2">
        <f t="shared" si="2"/>
        <v>4.5</v>
      </c>
    </row>
    <row r="61" spans="1:15" x14ac:dyDescent="0.25">
      <c r="A61" s="2">
        <v>168127</v>
      </c>
      <c r="B61" s="2">
        <v>23</v>
      </c>
      <c r="C61" s="2">
        <v>4</v>
      </c>
      <c r="D61" s="2">
        <f>B61+C61</f>
        <v>27</v>
      </c>
      <c r="E61" s="2">
        <f>D61/40</f>
        <v>0.67500000000000004</v>
      </c>
      <c r="F61" s="2">
        <f t="shared" si="0"/>
        <v>4</v>
      </c>
      <c r="H61" s="2">
        <v>3</v>
      </c>
      <c r="I61" s="2">
        <v>14.5</v>
      </c>
      <c r="J61" s="2">
        <f>H61+I61</f>
        <v>17.5</v>
      </c>
      <c r="K61" s="2">
        <f>J61/20</f>
        <v>0.875</v>
      </c>
      <c r="L61" s="2">
        <f t="shared" si="1"/>
        <v>4.5</v>
      </c>
      <c r="N61" s="2">
        <f>(F61+L61)/2</f>
        <v>4.25</v>
      </c>
      <c r="O61" s="2">
        <f t="shared" si="2"/>
        <v>4.5</v>
      </c>
    </row>
    <row r="62" spans="1:15" x14ac:dyDescent="0.25">
      <c r="A62" s="2">
        <v>152938</v>
      </c>
      <c r="B62" s="2">
        <v>20</v>
      </c>
      <c r="C62" s="2">
        <v>3</v>
      </c>
      <c r="D62" s="2">
        <f>B62+C62</f>
        <v>23</v>
      </c>
      <c r="E62" s="2">
        <f>D62/40</f>
        <v>0.57499999999999996</v>
      </c>
      <c r="F62" s="2">
        <f t="shared" si="0"/>
        <v>3.5</v>
      </c>
      <c r="H62" s="2">
        <v>5</v>
      </c>
      <c r="I62" s="2">
        <v>12</v>
      </c>
      <c r="J62" s="2">
        <f>H62+I62</f>
        <v>17</v>
      </c>
      <c r="K62" s="2">
        <f>J62/20</f>
        <v>0.85</v>
      </c>
      <c r="L62" s="2">
        <f t="shared" si="1"/>
        <v>4.5</v>
      </c>
      <c r="N62" s="2">
        <f>(F62+L62)/2</f>
        <v>4</v>
      </c>
      <c r="O62" s="2">
        <f t="shared" si="2"/>
        <v>4</v>
      </c>
    </row>
    <row r="63" spans="1:15" x14ac:dyDescent="0.25">
      <c r="A63" s="2">
        <v>147765</v>
      </c>
      <c r="B63" s="2">
        <v>22</v>
      </c>
      <c r="C63" s="2">
        <v>3</v>
      </c>
      <c r="D63" s="2">
        <f>B63+C63</f>
        <v>25</v>
      </c>
      <c r="E63" s="2">
        <f>D63/40</f>
        <v>0.625</v>
      </c>
      <c r="F63" s="2">
        <f t="shared" si="0"/>
        <v>4</v>
      </c>
      <c r="H63" s="2">
        <v>5</v>
      </c>
      <c r="I63" s="2">
        <v>11.5</v>
      </c>
      <c r="J63" s="2">
        <f>H63+I63</f>
        <v>16.5</v>
      </c>
      <c r="K63" s="2">
        <f>J63/20</f>
        <v>0.82499999999999996</v>
      </c>
      <c r="L63" s="2">
        <f t="shared" si="1"/>
        <v>4.5</v>
      </c>
      <c r="N63" s="2">
        <f>(F63+L63)/2</f>
        <v>4.25</v>
      </c>
      <c r="O63" s="2">
        <f t="shared" si="2"/>
        <v>4.5</v>
      </c>
    </row>
    <row r="64" spans="1:15" x14ac:dyDescent="0.25">
      <c r="A64" s="2">
        <v>152693</v>
      </c>
      <c r="B64" s="2">
        <v>22</v>
      </c>
      <c r="C64" s="2">
        <v>1</v>
      </c>
      <c r="D64" s="2">
        <f>B64+C64</f>
        <v>23</v>
      </c>
      <c r="E64" s="2">
        <f>D64/40</f>
        <v>0.57499999999999996</v>
      </c>
      <c r="F64" s="2">
        <f t="shared" si="0"/>
        <v>3.5</v>
      </c>
      <c r="H64" s="2">
        <v>5</v>
      </c>
      <c r="I64" s="2">
        <v>15</v>
      </c>
      <c r="J64" s="2">
        <f>H64+I64</f>
        <v>20</v>
      </c>
      <c r="K64" s="2">
        <f>J64/20</f>
        <v>1</v>
      </c>
      <c r="L64" s="2">
        <f t="shared" si="1"/>
        <v>5</v>
      </c>
      <c r="N64" s="2">
        <f>(F64+L64)/2</f>
        <v>4.25</v>
      </c>
      <c r="O64" s="2">
        <f t="shared" si="2"/>
        <v>4.5</v>
      </c>
    </row>
    <row r="65" spans="1:15" x14ac:dyDescent="0.25">
      <c r="A65" s="2">
        <v>152769</v>
      </c>
      <c r="B65" s="2">
        <v>22</v>
      </c>
      <c r="C65" s="2">
        <v>4</v>
      </c>
      <c r="D65" s="2">
        <f>B65+C65</f>
        <v>26</v>
      </c>
      <c r="E65" s="2">
        <f>D65/40</f>
        <v>0.65</v>
      </c>
      <c r="F65" s="2">
        <f t="shared" si="0"/>
        <v>4</v>
      </c>
      <c r="H65" s="2">
        <v>5</v>
      </c>
      <c r="I65" s="2">
        <v>11.5</v>
      </c>
      <c r="J65" s="2">
        <f>H65+I65</f>
        <v>16.5</v>
      </c>
      <c r="K65" s="2">
        <f>J65/20</f>
        <v>0.82499999999999996</v>
      </c>
      <c r="L65" s="2">
        <f t="shared" si="1"/>
        <v>4.5</v>
      </c>
      <c r="N65" s="2">
        <f>(F65+L65)/2</f>
        <v>4.25</v>
      </c>
      <c r="O65" s="2">
        <f t="shared" si="2"/>
        <v>4.5</v>
      </c>
    </row>
    <row r="66" spans="1:15" x14ac:dyDescent="0.25">
      <c r="O66" s="5"/>
    </row>
  </sheetData>
  <mergeCells count="3">
    <mergeCell ref="B1:F1"/>
    <mergeCell ref="H1:L1"/>
    <mergeCell ref="N1:O1"/>
  </mergeCell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MNZ MZPI 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</dc:creator>
  <cp:lastModifiedBy>Joanna</cp:lastModifiedBy>
  <dcterms:created xsi:type="dcterms:W3CDTF">2017-05-15T07:26:19Z</dcterms:created>
  <dcterms:modified xsi:type="dcterms:W3CDTF">2017-06-06T14:48:52Z</dcterms:modified>
</cp:coreProperties>
</file>