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hugonogueira/My Drive/FEUP - MECD/Preparacao de dissertacao Hugo Nogueira/dados/Verdes/"/>
    </mc:Choice>
  </mc:AlternateContent>
  <xr:revisionPtr revIDLastSave="0" documentId="13_ncr:1_{E941352C-A318-D143-B864-EFAB5C9553DF}" xr6:coauthVersionLast="47" xr6:coauthVersionMax="47" xr10:uidLastSave="{00000000-0000-0000-0000-000000000000}"/>
  <bookViews>
    <workbookView xWindow="0" yWindow="500" windowWidth="24880" windowHeight="13180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5" i="1"/>
  <c r="G8" i="1"/>
  <c r="G13" i="1"/>
  <c r="G16" i="1"/>
  <c r="G21" i="1"/>
  <c r="G24" i="1"/>
  <c r="G29" i="1"/>
  <c r="G32" i="1"/>
  <c r="G37" i="1"/>
  <c r="G40" i="1"/>
  <c r="G45" i="1"/>
  <c r="G48" i="1"/>
  <c r="G53" i="1"/>
  <c r="G56" i="1"/>
  <c r="G61" i="1"/>
  <c r="G64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5" i="1"/>
  <c r="F5" i="1"/>
  <c r="F6" i="1"/>
  <c r="G6" i="1" s="1"/>
  <c r="F7" i="1"/>
  <c r="G7" i="1" s="1"/>
  <c r="IW11" i="2"/>
  <c r="IY11" i="2" s="1"/>
  <c r="IW9" i="2"/>
  <c r="IX9" i="2"/>
  <c r="IW10" i="2"/>
  <c r="IY10" i="2" s="1"/>
  <c r="IX10" i="2"/>
  <c r="IX11" i="2"/>
  <c r="IW12" i="2"/>
  <c r="IY12" i="2" s="1"/>
  <c r="IX12" i="2"/>
  <c r="IW13" i="2"/>
  <c r="IX13" i="2"/>
  <c r="IY13" i="2"/>
  <c r="IW14" i="2"/>
  <c r="IX14" i="2"/>
  <c r="IY14" i="2"/>
  <c r="IW15" i="2"/>
  <c r="IY15" i="2" s="1"/>
  <c r="IX15" i="2"/>
  <c r="IW16" i="2"/>
  <c r="IX16" i="2"/>
  <c r="IW17" i="2"/>
  <c r="IY17" i="2" s="1"/>
  <c r="IX17" i="2"/>
  <c r="IW18" i="2"/>
  <c r="IX18" i="2"/>
  <c r="IY18" i="2"/>
  <c r="IW19" i="2"/>
  <c r="IY19" i="2" s="1"/>
  <c r="IX19" i="2"/>
  <c r="IW20" i="2"/>
  <c r="IX20" i="2"/>
  <c r="IW21" i="2"/>
  <c r="IX21" i="2"/>
  <c r="IY21" i="2"/>
  <c r="IW22" i="2"/>
  <c r="IY22" i="2" s="1"/>
  <c r="IX22" i="2"/>
  <c r="IW23" i="2"/>
  <c r="IX23" i="2"/>
  <c r="IW8" i="2"/>
  <c r="IY8" i="2" s="1"/>
  <c r="IX8" i="2"/>
  <c r="F69" i="1"/>
  <c r="F68" i="1"/>
  <c r="G68" i="1" s="1"/>
  <c r="F67" i="1"/>
  <c r="G67" i="1" s="1"/>
  <c r="F66" i="1"/>
  <c r="G66" i="1" s="1"/>
  <c r="F65" i="1"/>
  <c r="G65" i="1" s="1"/>
  <c r="F64" i="1"/>
  <c r="F63" i="1"/>
  <c r="G63" i="1" s="1"/>
  <c r="F62" i="1"/>
  <c r="G62" i="1" s="1"/>
  <c r="F61" i="1"/>
  <c r="F60" i="1"/>
  <c r="G60" i="1" s="1"/>
  <c r="F59" i="1"/>
  <c r="G59" i="1" s="1"/>
  <c r="F58" i="1"/>
  <c r="G58" i="1" s="1"/>
  <c r="F57" i="1"/>
  <c r="G57" i="1" s="1"/>
  <c r="F56" i="1"/>
  <c r="F55" i="1"/>
  <c r="G55" i="1" s="1"/>
  <c r="F54" i="1"/>
  <c r="G54" i="1" s="1"/>
  <c r="F53" i="1"/>
  <c r="F52" i="1"/>
  <c r="G52" i="1" s="1"/>
  <c r="F51" i="1"/>
  <c r="G51" i="1" s="1"/>
  <c r="F50" i="1"/>
  <c r="G50" i="1" s="1"/>
  <c r="F49" i="1"/>
  <c r="G49" i="1" s="1"/>
  <c r="F48" i="1"/>
  <c r="F47" i="1"/>
  <c r="G47" i="1" s="1"/>
  <c r="F46" i="1"/>
  <c r="G46" i="1" s="1"/>
  <c r="F45" i="1"/>
  <c r="F44" i="1"/>
  <c r="G44" i="1" s="1"/>
  <c r="F43" i="1"/>
  <c r="G43" i="1" s="1"/>
  <c r="F42" i="1"/>
  <c r="G42" i="1" s="1"/>
  <c r="F41" i="1"/>
  <c r="G41" i="1" s="1"/>
  <c r="F40" i="1"/>
  <c r="F39" i="1"/>
  <c r="G39" i="1" s="1"/>
  <c r="F38" i="1"/>
  <c r="G38" i="1" s="1"/>
  <c r="F37" i="1"/>
  <c r="F36" i="1"/>
  <c r="G36" i="1" s="1"/>
  <c r="F35" i="1"/>
  <c r="G35" i="1" s="1"/>
  <c r="F34" i="1"/>
  <c r="G34" i="1" s="1"/>
  <c r="F33" i="1"/>
  <c r="G33" i="1" s="1"/>
  <c r="F32" i="1"/>
  <c r="F31" i="1"/>
  <c r="G31" i="1" s="1"/>
  <c r="F30" i="1"/>
  <c r="G30" i="1" s="1"/>
  <c r="F29" i="1"/>
  <c r="F28" i="1"/>
  <c r="G28" i="1" s="1"/>
  <c r="F27" i="1"/>
  <c r="G27" i="1" s="1"/>
  <c r="F26" i="1"/>
  <c r="G26" i="1" s="1"/>
  <c r="F25" i="1"/>
  <c r="G25" i="1" s="1"/>
  <c r="F24" i="1"/>
  <c r="F23" i="1"/>
  <c r="G23" i="1" s="1"/>
  <c r="F22" i="1"/>
  <c r="G22" i="1" s="1"/>
  <c r="F21" i="1"/>
  <c r="F20" i="1"/>
  <c r="G20" i="1" s="1"/>
  <c r="F19" i="1"/>
  <c r="G19" i="1" s="1"/>
  <c r="F18" i="1"/>
  <c r="G18" i="1" s="1"/>
  <c r="F17" i="1"/>
  <c r="G17" i="1" s="1"/>
  <c r="F16" i="1"/>
  <c r="F15" i="1"/>
  <c r="G15" i="1" s="1"/>
  <c r="F14" i="1"/>
  <c r="G14" i="1" s="1"/>
  <c r="F13" i="1"/>
  <c r="F12" i="1"/>
  <c r="G12" i="1" s="1"/>
  <c r="F11" i="1"/>
  <c r="G11" i="1" s="1"/>
  <c r="F10" i="1"/>
  <c r="G10" i="1" s="1"/>
  <c r="F9" i="1"/>
  <c r="G9" i="1" s="1"/>
  <c r="F8" i="1"/>
  <c r="IY23" i="2" l="1"/>
  <c r="IY20" i="2"/>
  <c r="IY16" i="2"/>
  <c r="IY9" i="2"/>
</calcChain>
</file>

<file path=xl/sharedStrings.xml><?xml version="1.0" encoding="utf-8"?>
<sst xmlns="http://schemas.openxmlformats.org/spreadsheetml/2006/main" count="136" uniqueCount="104">
  <si>
    <t>CAMPANHA</t>
  </si>
  <si>
    <t>D.C.P.'s</t>
  </si>
  <si>
    <t>BRANCO</t>
  </si>
  <si>
    <t>TINTO</t>
  </si>
  <si>
    <t>TOTAL</t>
  </si>
  <si>
    <t>1934/1935</t>
  </si>
  <si>
    <t>1935/1936</t>
  </si>
  <si>
    <t>1936/1937</t>
  </si>
  <si>
    <t>1937/1938</t>
  </si>
  <si>
    <t>1938/1939</t>
  </si>
  <si>
    <t>1939/1940</t>
  </si>
  <si>
    <t>1940/1941</t>
  </si>
  <si>
    <t>1941/1942</t>
  </si>
  <si>
    <t>1942/1943</t>
  </si>
  <si>
    <t>1943/1944</t>
  </si>
  <si>
    <t>1944/1945</t>
  </si>
  <si>
    <t>1945/1946</t>
  </si>
  <si>
    <t>1946/1947</t>
  </si>
  <si>
    <t>1947/1948</t>
  </si>
  <si>
    <t>1948/1949</t>
  </si>
  <si>
    <t>1949/1950</t>
  </si>
  <si>
    <t>1950/1951</t>
  </si>
  <si>
    <t>1951/1952</t>
  </si>
  <si>
    <t>1952/1953</t>
  </si>
  <si>
    <t>1953/1954</t>
  </si>
  <si>
    <t>1954/1955</t>
  </si>
  <si>
    <t>1955/1956</t>
  </si>
  <si>
    <t>1956/1957</t>
  </si>
  <si>
    <t>1957/1958</t>
  </si>
  <si>
    <t>1958/1959</t>
  </si>
  <si>
    <t>1959/1960</t>
  </si>
  <si>
    <t>1960/1961</t>
  </si>
  <si>
    <t>1961/1962</t>
  </si>
  <si>
    <t>1962/1963</t>
  </si>
  <si>
    <t>1963/1964</t>
  </si>
  <si>
    <t>1964/1965</t>
  </si>
  <si>
    <t>1965/1966</t>
  </si>
  <si>
    <t>1966/1967</t>
  </si>
  <si>
    <t>1967/1968</t>
  </si>
  <si>
    <t>1968/1969</t>
  </si>
  <si>
    <t>1969/1970</t>
  </si>
  <si>
    <t>1970/1971</t>
  </si>
  <si>
    <t>1971/1972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</si>
  <si>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</si>
  <si>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</si>
  <si>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</si>
  <si>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</si>
  <si>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</si>
  <si>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</si>
  <si>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</si>
  <si>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</si>
  <si>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</si>
  <si>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1981/1982</t>
  </si>
  <si>
    <t>1982/1983</t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</si>
  <si>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</si>
  <si>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</si>
  <si>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</si>
  <si>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</si>
  <si>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</si>
  <si>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</si>
  <si>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</si>
  <si>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</si>
  <si>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</si>
  <si>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</si>
  <si>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</si>
  <si>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</si>
  <si>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</si>
  <si>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</si>
  <si>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</si>
  <si>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</si>
  <si>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COMISSÃO DE VITICULTURA DA REGIAO DOS VINHOS VERDES</t>
  </si>
  <si>
    <t>PRODUÇÃO DE VINHO</t>
  </si>
  <si>
    <t>Unidade: Litro</t>
  </si>
  <si>
    <t>VINHO VERDE</t>
  </si>
  <si>
    <t>VINHO REGIONAL MINHO</t>
  </si>
  <si>
    <t>ROSADO</t>
  </si>
  <si>
    <t>MOSTO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</si>
  <si>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</si>
  <si>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</si>
  <si>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</si>
  <si>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</si>
  <si>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</si>
  <si>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</si>
  <si>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</si>
  <si>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</si>
  <si>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</si>
  <si>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</si>
  <si>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</si>
  <si>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</si>
  <si>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</si>
  <si>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</si>
  <si>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</si>
  <si>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</si>
  <si>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S. I. V. Sistema de Informação Vitivinícola</t>
  </si>
  <si>
    <t>CVRVV, Dep. SI  - 2015-01-09</t>
  </si>
  <si>
    <t>Branco</t>
  </si>
  <si>
    <t>Tinto</t>
  </si>
  <si>
    <t>Total</t>
  </si>
  <si>
    <t>dados pouco fiáveis</t>
  </si>
  <si>
    <t>%branco</t>
  </si>
  <si>
    <t>D.C.P.'s*</t>
  </si>
  <si>
    <t>*Numerod de declarações de produção</t>
  </si>
  <si>
    <t xml:space="preserve">Teste Hugo </t>
  </si>
  <si>
    <t>hlm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</si>
</sst>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right"/>
    </xf>
    <xf numFmtId="0" fontId="3" fillId="0" borderId="5" xfId="0" applyNumberFormat="1" applyFont="1" applyBorder="1" applyAlignment="1">
      <alignment horizontal="center"/>
    </xf>
    <xf numFmtId="3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Continuous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/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5" fillId="0" borderId="20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  <xf numFmtId="3" fontId="3" fillId="0" borderId="23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22" xfId="0" applyNumberFormat="1" applyFont="1" applyBorder="1"/>
    <xf numFmtId="3" fontId="3" fillId="0" borderId="2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5" fillId="0" borderId="25" xfId="0" applyNumberFormat="1" applyFont="1" applyBorder="1"/>
    <xf numFmtId="3" fontId="5" fillId="0" borderId="2" xfId="0" applyNumberFormat="1" applyFont="1" applyBorder="1"/>
    <xf numFmtId="3" fontId="3" fillId="0" borderId="23" xfId="0" applyNumberFormat="1" applyFont="1" applyBorder="1"/>
    <xf numFmtId="3" fontId="3" fillId="0" borderId="22" xfId="0" applyNumberFormat="1" applyFont="1" applyBorder="1" applyAlignment="1">
      <alignment horizontal="right"/>
    </xf>
    <xf numFmtId="3" fontId="3" fillId="0" borderId="26" xfId="0" applyNumberFormat="1" applyFont="1" applyBorder="1" applyAlignment="1">
      <alignment horizontal="right"/>
    </xf>
    <xf numFmtId="3" fontId="3" fillId="0" borderId="27" xfId="0" applyNumberFormat="1" applyFont="1" applyBorder="1" applyAlignment="1">
      <alignment horizontal="right"/>
    </xf>
    <xf numFmtId="0" fontId="6" fillId="0" borderId="0" xfId="0" applyFont="1"/>
    <xf numFmtId="0" fontId="1" fillId="0" borderId="28" xfId="0" applyFont="1" applyBorder="1"/>
    <xf numFmtId="0" fontId="1" fillId="0" borderId="0" xfId="0" applyFont="1" applyBorder="1"/>
    <xf numFmtId="0" fontId="5" fillId="0" borderId="0" xfId="0" applyFont="1"/>
    <xf numFmtId="3" fontId="1" fillId="0" borderId="0" xfId="0" applyNumberFormat="1" applyFont="1" applyBorder="1"/>
    <xf numFmtId="3" fontId="1" fillId="0" borderId="0" xfId="0" applyNumberFormat="1" applyFont="1"/>
    <xf numFmtId="0" fontId="0" fillId="0" borderId="0" xfId="0" applyBorder="1"/>
    <xf numFmtId="3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3" fontId="2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Folha1!$G$5:$G$84</c:f>
              <c:numCache>
                <c:formatCode>General</c:formatCode>
                <c:ptCount val="80"/>
                <c:pt idx="0">
                  <c:v>5.4529056521470025</c:v>
                </c:pt>
                <c:pt idx="1">
                  <c:v>9.4879499449740941</c:v>
                </c:pt>
                <c:pt idx="2">
                  <c:v>5.7544932712926409</c:v>
                </c:pt>
                <c:pt idx="3">
                  <c:v>6.6001954811372094</c:v>
                </c:pt>
                <c:pt idx="4">
                  <c:v>7.4709598642328263</c:v>
                </c:pt>
                <c:pt idx="5">
                  <c:v>6.9028985994021435</c:v>
                </c:pt>
                <c:pt idx="6">
                  <c:v>8.7408560474985944</c:v>
                </c:pt>
                <c:pt idx="7">
                  <c:v>7.1291487266619047</c:v>
                </c:pt>
                <c:pt idx="8">
                  <c:v>3.8407699449971959</c:v>
                </c:pt>
                <c:pt idx="9">
                  <c:v>6.5194227933781805</c:v>
                </c:pt>
                <c:pt idx="10">
                  <c:v>7.7147802977131681</c:v>
                </c:pt>
                <c:pt idx="11">
                  <c:v>7.3650600715688448</c:v>
                </c:pt>
                <c:pt idx="12">
                  <c:v>9.1089469429066909</c:v>
                </c:pt>
                <c:pt idx="13">
                  <c:v>7.7007139271925569</c:v>
                </c:pt>
                <c:pt idx="14">
                  <c:v>9.900036813638037</c:v>
                </c:pt>
                <c:pt idx="15">
                  <c:v>7.7649776994985791</c:v>
                </c:pt>
                <c:pt idx="16">
                  <c:v>8.6421914929710031</c:v>
                </c:pt>
                <c:pt idx="17">
                  <c:v>9.9287287375911646</c:v>
                </c:pt>
                <c:pt idx="18">
                  <c:v>7.8338870188521676</c:v>
                </c:pt>
                <c:pt idx="19">
                  <c:v>10.346248491039093</c:v>
                </c:pt>
                <c:pt idx="20">
                  <c:v>9.9372626872000467</c:v>
                </c:pt>
                <c:pt idx="21">
                  <c:v>10.627409837226701</c:v>
                </c:pt>
                <c:pt idx="22">
                  <c:v>11.047658833149644</c:v>
                </c:pt>
                <c:pt idx="23">
                  <c:v>12.588569872628808</c:v>
                </c:pt>
                <c:pt idx="24">
                  <c:v>11.447763327140203</c:v>
                </c:pt>
                <c:pt idx="25">
                  <c:v>13.728039343941939</c:v>
                </c:pt>
                <c:pt idx="26">
                  <c:v>11.897983063146894</c:v>
                </c:pt>
                <c:pt idx="27">
                  <c:v>15.380535068364832</c:v>
                </c:pt>
                <c:pt idx="28">
                  <c:v>12.942811541963714</c:v>
                </c:pt>
                <c:pt idx="29">
                  <c:v>13.17164005963633</c:v>
                </c:pt>
                <c:pt idx="30">
                  <c:v>14.159357277882798</c:v>
                </c:pt>
                <c:pt idx="31">
                  <c:v>15.462310060581984</c:v>
                </c:pt>
                <c:pt idx="32">
                  <c:v>16.673708386146231</c:v>
                </c:pt>
                <c:pt idx="33">
                  <c:v>17.31508046431869</c:v>
                </c:pt>
                <c:pt idx="34">
                  <c:v>18.530183727034121</c:v>
                </c:pt>
                <c:pt idx="35">
                  <c:v>20.57948600601264</c:v>
                </c:pt>
                <c:pt idx="36">
                  <c:v>18.891044401705827</c:v>
                </c:pt>
                <c:pt idx="37">
                  <c:v>20.732464307883301</c:v>
                </c:pt>
                <c:pt idx="38">
                  <c:v>20.727539304974822</c:v>
                </c:pt>
                <c:pt idx="39">
                  <c:v>22.329980680972859</c:v>
                </c:pt>
                <c:pt idx="40">
                  <c:v>21.92243583985357</c:v>
                </c:pt>
                <c:pt idx="41">
                  <c:v>21.141812902209569</c:v>
                </c:pt>
                <c:pt idx="42">
                  <c:v>23.296580216927527</c:v>
                </c:pt>
                <c:pt idx="43">
                  <c:v>28.839118391823824</c:v>
                </c:pt>
                <c:pt idx="44">
                  <c:v>30.004199483736688</c:v>
                </c:pt>
                <c:pt idx="45">
                  <c:v>24.884783658436611</c:v>
                </c:pt>
                <c:pt idx="46">
                  <c:v>32.85711805856927</c:v>
                </c:pt>
                <c:pt idx="47">
                  <c:v>35.027865356031228</c:v>
                </c:pt>
                <c:pt idx="48">
                  <c:v>33.040363720962937</c:v>
                </c:pt>
                <c:pt idx="49">
                  <c:v>42.707787181983868</c:v>
                </c:pt>
                <c:pt idx="50">
                  <c:v>37.835286580990754</c:v>
                </c:pt>
                <c:pt idx="51">
                  <c:v>33.986838839419349</c:v>
                </c:pt>
                <c:pt idx="52">
                  <c:v>37.203131374103755</c:v>
                </c:pt>
                <c:pt idx="53">
                  <c:v>44.670894055584348</c:v>
                </c:pt>
                <c:pt idx="54">
                  <c:v>55.309040830996551</c:v>
                </c:pt>
                <c:pt idx="55">
                  <c:v>41.790670443512759</c:v>
                </c:pt>
                <c:pt idx="56">
                  <c:v>43.65173012171919</c:v>
                </c:pt>
                <c:pt idx="57">
                  <c:v>45.544208696652682</c:v>
                </c:pt>
                <c:pt idx="58">
                  <c:v>50.480270685275443</c:v>
                </c:pt>
                <c:pt idx="59">
                  <c:v>58.832899135098629</c:v>
                </c:pt>
                <c:pt idx="60">
                  <c:v>56.862548320066487</c:v>
                </c:pt>
                <c:pt idx="61">
                  <c:v>60.901824309011822</c:v>
                </c:pt>
                <c:pt idx="62">
                  <c:v>59.092042529622709</c:v>
                </c:pt>
                <c:pt idx="63">
                  <c:v>59.779901964563521</c:v>
                </c:pt>
                <c:pt idx="64">
                  <c:v>65.358489816862757</c:v>
                </c:pt>
                <c:pt idx="65">
                  <c:v>63.6157468382304</c:v>
                </c:pt>
                <c:pt idx="66">
                  <c:v>67.980985603729323</c:v>
                </c:pt>
                <c:pt idx="67">
                  <c:v>66.827737711297814</c:v>
                </c:pt>
                <c:pt idx="68">
                  <c:v>67.058021874388913</c:v>
                </c:pt>
                <c:pt idx="69">
                  <c:v>67.048176896343065</c:v>
                </c:pt>
                <c:pt idx="70">
                  <c:v>67.925229514229898</c:v>
                </c:pt>
                <c:pt idx="71">
                  <c:v>67.947776784478279</c:v>
                </c:pt>
                <c:pt idx="72">
                  <c:v>64.043976788576387</c:v>
                </c:pt>
                <c:pt idx="73">
                  <c:v>71.826836631955345</c:v>
                </c:pt>
                <c:pt idx="74">
                  <c:v>72.46006827079853</c:v>
                </c:pt>
                <c:pt idx="75">
                  <c:v>73.427112599299562</c:v>
                </c:pt>
                <c:pt idx="76">
                  <c:v>70.158934166848439</c:v>
                </c:pt>
                <c:pt idx="77">
                  <c:v>72.657832976524645</c:v>
                </c:pt>
                <c:pt idx="78">
                  <c:v>70.464943868221113</c:v>
                </c:pt>
                <c:pt idx="79">
                  <c:v>71.54213272056063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4-4B45-B24D-2F34F3F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620576"/>
        <c:axId val="-1643622752"/>
      </c:scatterChart>
      <c:valAx>
        <c:axId val="-16436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2752"/>
        <c:crosses val="autoZero"/>
        <c:crossBetween val="midCat"/>
      </c:valAx>
      <c:valAx>
        <c:axId val="-16436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71</xdr:row>
      <xdr:rowOff>138112</xdr:rowOff>
    </xdr:from>
    <xdr:to>
      <xdr:col>16</xdr:col>
      <xdr:colOff>285750</xdr:colOff>
      <xdr:row>86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6"/>
  <sheetViews>
    <sheetView tabSelected="1" workbookViewId="0">
      <selection activeCell="J4" sqref="J4"/>
    </sheetView>
  </sheetViews>
  <sheetFormatPr baseColWidth="10" defaultColWidth="9.1640625" defaultRowHeight="15" x14ac:dyDescent="0.2"/>
  <cols>
    <col min="1" max="3" width="9.1640625" style="52"/>
    <col min="4" max="4" width="11.83203125" style="52" customWidth="1"/>
    <col min="5" max="6" width="15.33203125" style="52" customWidth="1"/>
    <col min="7" max="16384" width="9.1640625" style="52"/>
  </cols>
  <sheetData>
    <row r="2" spans="1:10" x14ac:dyDescent="0.2">
      <c r="A2" s="48"/>
      <c r="B2" s="48"/>
      <c r="C2" s="17"/>
      <c r="D2" s="18"/>
      <c r="E2" s="18"/>
      <c r="F2" s="18"/>
    </row>
    <row r="3" spans="1:10" x14ac:dyDescent="0.2">
      <c r="A3" s="27" t="s">
        <v>0</v>
      </c>
      <c r="B3" s="27"/>
      <c r="C3" s="53" t="s">
        <v>100</v>
      </c>
      <c r="D3" s="54" t="s">
        <v>2</v>
      </c>
      <c r="E3" s="54" t="s">
        <v>3</v>
      </c>
      <c r="F3" s="54" t="s">
        <v>4</v>
      </c>
      <c r="G3" s="52" t="s">
        <v>99</v>
      </c>
      <c r="I3" s="79" t="s">
        <v>102</v>
      </c>
      <c r="J3" s="79" t="s">
        <v>103</v>
      </c>
    </row>
    <row r="4" spans="1:10" x14ac:dyDescent="0.2">
      <c r="A4" s="27"/>
      <c r="B4" s="27"/>
      <c r="C4" s="55"/>
      <c r="D4" s="27"/>
      <c r="E4" s="27"/>
      <c r="F4" s="27"/>
    </row>
    <row r="5" spans="1:10" x14ac:dyDescent="0.2">
      <c r="A5" s="56" t="s">
        <v>5</v>
      </c>
      <c r="B5" s="56">
        <v>1934</v>
      </c>
      <c r="C5" s="57">
        <v>72325</v>
      </c>
      <c r="D5" s="57">
        <v>9250500</v>
      </c>
      <c r="E5" s="57">
        <v>160393000</v>
      </c>
      <c r="F5" s="57">
        <f>SUM(D5:E5)</f>
        <v>169643500</v>
      </c>
      <c r="G5" s="58">
        <f>D5/F5*100</f>
        <v>5.4529056521470025</v>
      </c>
      <c r="H5" s="58" t="s">
        <v>98</v>
      </c>
      <c r="I5" s="58">
        <f>F5/100/1000</f>
        <v>1696.4349999999999</v>
      </c>
    </row>
    <row r="6" spans="1:10" x14ac:dyDescent="0.2">
      <c r="A6" s="56" t="s">
        <v>6</v>
      </c>
      <c r="B6" s="56">
        <v>1935</v>
      </c>
      <c r="C6" s="57">
        <v>38837</v>
      </c>
      <c r="D6" s="57">
        <v>3836500</v>
      </c>
      <c r="E6" s="57">
        <v>36599000</v>
      </c>
      <c r="F6" s="57">
        <f>SUM(D6:E6)</f>
        <v>40435500</v>
      </c>
      <c r="G6" s="58">
        <f t="shared" ref="G6:G69" si="0">D6/F6*100</f>
        <v>9.4879499449740941</v>
      </c>
      <c r="H6" s="58" t="s">
        <v>98</v>
      </c>
      <c r="I6" s="58">
        <f t="shared" ref="I6:I69" si="1">F6/100/1000</f>
        <v>404.35500000000002</v>
      </c>
    </row>
    <row r="7" spans="1:10" x14ac:dyDescent="0.2">
      <c r="A7" s="56" t="s">
        <v>7</v>
      </c>
      <c r="B7" s="56">
        <v>1936</v>
      </c>
      <c r="C7" s="57">
        <v>70771</v>
      </c>
      <c r="D7" s="57">
        <v>4817000</v>
      </c>
      <c r="E7" s="57">
        <v>78891500</v>
      </c>
      <c r="F7" s="57">
        <f>SUM(D7:E7)</f>
        <v>83708500</v>
      </c>
      <c r="G7" s="58">
        <f t="shared" si="0"/>
        <v>5.7544932712926409</v>
      </c>
      <c r="H7" s="58" t="s">
        <v>98</v>
      </c>
      <c r="I7" s="58">
        <f t="shared" si="1"/>
        <v>837.08500000000004</v>
      </c>
    </row>
    <row r="8" spans="1:10" x14ac:dyDescent="0.2">
      <c r="A8" s="59" t="s">
        <v>8</v>
      </c>
      <c r="B8" s="59">
        <v>1937</v>
      </c>
      <c r="C8" s="39">
        <v>96110</v>
      </c>
      <c r="D8" s="39">
        <v>11581000</v>
      </c>
      <c r="E8" s="39">
        <v>163883500</v>
      </c>
      <c r="F8" s="39">
        <f>SUM(D8:E8)</f>
        <v>175464500</v>
      </c>
      <c r="G8" s="52">
        <f t="shared" si="0"/>
        <v>6.6001954811372094</v>
      </c>
      <c r="I8" s="58">
        <f t="shared" si="1"/>
        <v>1754.645</v>
      </c>
    </row>
    <row r="9" spans="1:10" x14ac:dyDescent="0.2">
      <c r="A9" s="60" t="s">
        <v>9</v>
      </c>
      <c r="B9" s="59">
        <v>1938</v>
      </c>
      <c r="C9" s="39">
        <v>88415</v>
      </c>
      <c r="D9" s="39">
        <v>13889000</v>
      </c>
      <c r="E9" s="39">
        <v>172017500</v>
      </c>
      <c r="F9" s="39">
        <f t="shared" ref="F9:F31" si="2">SUM(D9:E9)</f>
        <v>185906500</v>
      </c>
      <c r="G9" s="52">
        <f t="shared" si="0"/>
        <v>7.4709598642328263</v>
      </c>
      <c r="I9" s="58">
        <f t="shared" si="1"/>
        <v>1859.0650000000001</v>
      </c>
    </row>
    <row r="10" spans="1:10" x14ac:dyDescent="0.2">
      <c r="A10" s="60" t="s">
        <v>10</v>
      </c>
      <c r="B10" s="59">
        <v>1939</v>
      </c>
      <c r="C10" s="39">
        <v>83528</v>
      </c>
      <c r="D10" s="39">
        <v>10276000</v>
      </c>
      <c r="E10" s="39">
        <v>138589000</v>
      </c>
      <c r="F10" s="39">
        <f t="shared" si="2"/>
        <v>148865000</v>
      </c>
      <c r="G10" s="52">
        <f t="shared" si="0"/>
        <v>6.9028985994021435</v>
      </c>
      <c r="I10" s="58">
        <f t="shared" si="1"/>
        <v>1488.65</v>
      </c>
    </row>
    <row r="11" spans="1:10" x14ac:dyDescent="0.2">
      <c r="A11" s="60" t="s">
        <v>11</v>
      </c>
      <c r="B11" s="59">
        <v>1940</v>
      </c>
      <c r="C11" s="39">
        <v>72006</v>
      </c>
      <c r="D11" s="39">
        <v>8310500</v>
      </c>
      <c r="E11" s="39">
        <v>86766000</v>
      </c>
      <c r="F11" s="39">
        <f t="shared" si="2"/>
        <v>95076500</v>
      </c>
      <c r="G11" s="52">
        <f t="shared" si="0"/>
        <v>8.7408560474985944</v>
      </c>
      <c r="I11" s="58">
        <f t="shared" si="1"/>
        <v>950.76499999999999</v>
      </c>
    </row>
    <row r="12" spans="1:10" x14ac:dyDescent="0.2">
      <c r="A12" s="59" t="s">
        <v>12</v>
      </c>
      <c r="B12" s="59">
        <v>1941</v>
      </c>
      <c r="C12" s="39">
        <v>80914</v>
      </c>
      <c r="D12" s="39">
        <v>9231000</v>
      </c>
      <c r="E12" s="39">
        <v>120251500</v>
      </c>
      <c r="F12" s="39">
        <f t="shared" si="2"/>
        <v>129482500</v>
      </c>
      <c r="G12" s="52">
        <f t="shared" si="0"/>
        <v>7.1291487266619047</v>
      </c>
      <c r="I12" s="58">
        <f t="shared" si="1"/>
        <v>1294.825</v>
      </c>
    </row>
    <row r="13" spans="1:10" x14ac:dyDescent="0.2">
      <c r="A13" s="59" t="s">
        <v>13</v>
      </c>
      <c r="B13" s="59">
        <v>1942</v>
      </c>
      <c r="C13" s="39">
        <v>97882</v>
      </c>
      <c r="D13" s="39">
        <v>4074500</v>
      </c>
      <c r="E13" s="39">
        <v>102011000</v>
      </c>
      <c r="F13" s="39">
        <f t="shared" si="2"/>
        <v>106085500</v>
      </c>
      <c r="G13" s="52">
        <f t="shared" si="0"/>
        <v>3.8407699449971959</v>
      </c>
      <c r="I13" s="58">
        <f t="shared" si="1"/>
        <v>1060.855</v>
      </c>
    </row>
    <row r="14" spans="1:10" x14ac:dyDescent="0.2">
      <c r="A14" s="59" t="s">
        <v>14</v>
      </c>
      <c r="B14" s="59">
        <v>1943</v>
      </c>
      <c r="C14" s="39">
        <v>129306</v>
      </c>
      <c r="D14" s="39">
        <v>19610000</v>
      </c>
      <c r="E14" s="39">
        <v>281183500</v>
      </c>
      <c r="F14" s="39">
        <f t="shared" si="2"/>
        <v>300793500</v>
      </c>
      <c r="G14" s="52">
        <f t="shared" si="0"/>
        <v>6.5194227933781805</v>
      </c>
      <c r="I14" s="58">
        <f t="shared" si="1"/>
        <v>3007.9349999999999</v>
      </c>
    </row>
    <row r="15" spans="1:10" x14ac:dyDescent="0.2">
      <c r="A15" s="59" t="s">
        <v>15</v>
      </c>
      <c r="B15" s="59">
        <v>1944</v>
      </c>
      <c r="C15" s="39">
        <v>138916</v>
      </c>
      <c r="D15" s="39">
        <v>23687500</v>
      </c>
      <c r="E15" s="39">
        <v>283353000</v>
      </c>
      <c r="F15" s="39">
        <f t="shared" si="2"/>
        <v>307040500</v>
      </c>
      <c r="G15" s="52">
        <f t="shared" si="0"/>
        <v>7.7147802977131681</v>
      </c>
      <c r="I15" s="58">
        <f t="shared" si="1"/>
        <v>3070.4050000000002</v>
      </c>
    </row>
    <row r="16" spans="1:10" x14ac:dyDescent="0.2">
      <c r="A16" s="59" t="s">
        <v>16</v>
      </c>
      <c r="B16" s="59">
        <v>1945</v>
      </c>
      <c r="C16" s="39">
        <v>116624</v>
      </c>
      <c r="D16" s="39">
        <v>16239000</v>
      </c>
      <c r="E16" s="39">
        <v>204248000</v>
      </c>
      <c r="F16" s="39">
        <f t="shared" si="2"/>
        <v>220487000</v>
      </c>
      <c r="G16" s="52">
        <f t="shared" si="0"/>
        <v>7.3650600715688448</v>
      </c>
      <c r="I16" s="58">
        <f t="shared" si="1"/>
        <v>2204.87</v>
      </c>
    </row>
    <row r="17" spans="1:9" x14ac:dyDescent="0.2">
      <c r="A17" s="59" t="s">
        <v>17</v>
      </c>
      <c r="B17" s="59">
        <v>1946</v>
      </c>
      <c r="C17" s="39">
        <v>92409</v>
      </c>
      <c r="D17" s="39">
        <v>14759500</v>
      </c>
      <c r="E17" s="39">
        <v>147273500</v>
      </c>
      <c r="F17" s="39">
        <f t="shared" si="2"/>
        <v>162033000</v>
      </c>
      <c r="G17" s="52">
        <f t="shared" si="0"/>
        <v>9.1089469429066909</v>
      </c>
      <c r="I17" s="58">
        <f t="shared" si="1"/>
        <v>1620.33</v>
      </c>
    </row>
    <row r="18" spans="1:9" x14ac:dyDescent="0.2">
      <c r="A18" s="59" t="s">
        <v>18</v>
      </c>
      <c r="B18" s="59">
        <v>1947</v>
      </c>
      <c r="C18" s="39">
        <v>95336</v>
      </c>
      <c r="D18" s="61">
        <v>18180500</v>
      </c>
      <c r="E18" s="39">
        <v>217908000</v>
      </c>
      <c r="F18" s="39">
        <f t="shared" si="2"/>
        <v>236088500</v>
      </c>
      <c r="G18" s="52">
        <f t="shared" si="0"/>
        <v>7.7007139271925569</v>
      </c>
      <c r="I18" s="58">
        <f t="shared" si="1"/>
        <v>2360.8850000000002</v>
      </c>
    </row>
    <row r="19" spans="1:9" x14ac:dyDescent="0.2">
      <c r="A19" s="59" t="s">
        <v>19</v>
      </c>
      <c r="B19" s="59">
        <v>1948</v>
      </c>
      <c r="C19" s="39">
        <v>84833</v>
      </c>
      <c r="D19" s="61">
        <v>15732000</v>
      </c>
      <c r="E19" s="62">
        <v>143176500</v>
      </c>
      <c r="F19" s="39">
        <f t="shared" si="2"/>
        <v>158908500</v>
      </c>
      <c r="G19" s="52">
        <f t="shared" si="0"/>
        <v>9.900036813638037</v>
      </c>
      <c r="I19" s="58">
        <f t="shared" si="1"/>
        <v>1589.085</v>
      </c>
    </row>
    <row r="20" spans="1:9" x14ac:dyDescent="0.2">
      <c r="A20" s="59" t="s">
        <v>20</v>
      </c>
      <c r="B20" s="59">
        <v>1949</v>
      </c>
      <c r="C20" s="39">
        <v>86200</v>
      </c>
      <c r="D20" s="61">
        <v>15695000</v>
      </c>
      <c r="E20" s="39">
        <v>186430500</v>
      </c>
      <c r="F20" s="39">
        <f t="shared" si="2"/>
        <v>202125500</v>
      </c>
      <c r="G20" s="52">
        <f t="shared" si="0"/>
        <v>7.7649776994985791</v>
      </c>
      <c r="I20" s="58">
        <f t="shared" si="1"/>
        <v>2021.2550000000001</v>
      </c>
    </row>
    <row r="21" spans="1:9" x14ac:dyDescent="0.2">
      <c r="A21" s="59" t="s">
        <v>21</v>
      </c>
      <c r="B21" s="59">
        <v>1950</v>
      </c>
      <c r="C21" s="39">
        <v>91384</v>
      </c>
      <c r="D21" s="61">
        <v>15793000</v>
      </c>
      <c r="E21" s="62">
        <v>166950000</v>
      </c>
      <c r="F21" s="39">
        <f t="shared" si="2"/>
        <v>182743000</v>
      </c>
      <c r="G21" s="52">
        <f t="shared" si="0"/>
        <v>8.6421914929710031</v>
      </c>
      <c r="I21" s="58">
        <f t="shared" si="1"/>
        <v>1827.43</v>
      </c>
    </row>
    <row r="22" spans="1:9" x14ac:dyDescent="0.2">
      <c r="A22" s="59" t="s">
        <v>22</v>
      </c>
      <c r="B22" s="59">
        <v>1951</v>
      </c>
      <c r="C22" s="39">
        <v>95602</v>
      </c>
      <c r="D22" s="61">
        <v>17943000</v>
      </c>
      <c r="E22" s="39">
        <v>162775000</v>
      </c>
      <c r="F22" s="39">
        <f t="shared" si="2"/>
        <v>180718000</v>
      </c>
      <c r="G22" s="52">
        <f t="shared" si="0"/>
        <v>9.9287287375911646</v>
      </c>
      <c r="I22" s="58">
        <f t="shared" si="1"/>
        <v>1807.18</v>
      </c>
    </row>
    <row r="23" spans="1:9" x14ac:dyDescent="0.2">
      <c r="A23" s="59" t="s">
        <v>23</v>
      </c>
      <c r="B23" s="59">
        <v>1952</v>
      </c>
      <c r="C23" s="39">
        <v>90486</v>
      </c>
      <c r="D23" s="61">
        <v>10694000</v>
      </c>
      <c r="E23" s="62">
        <v>125815500</v>
      </c>
      <c r="F23" s="39">
        <f t="shared" si="2"/>
        <v>136509500</v>
      </c>
      <c r="G23" s="52">
        <f t="shared" si="0"/>
        <v>7.8338870188521676</v>
      </c>
      <c r="I23" s="58">
        <f t="shared" si="1"/>
        <v>1365.095</v>
      </c>
    </row>
    <row r="24" spans="1:9" x14ac:dyDescent="0.2">
      <c r="A24" s="59" t="s">
        <v>24</v>
      </c>
      <c r="B24" s="59">
        <v>1953</v>
      </c>
      <c r="C24" s="39">
        <v>100942</v>
      </c>
      <c r="D24" s="61">
        <v>26740500</v>
      </c>
      <c r="E24" s="39">
        <v>231715500</v>
      </c>
      <c r="F24" s="39">
        <f t="shared" si="2"/>
        <v>258456000</v>
      </c>
      <c r="G24" s="52">
        <f t="shared" si="0"/>
        <v>10.346248491039093</v>
      </c>
      <c r="I24" s="58">
        <f t="shared" si="1"/>
        <v>2584.56</v>
      </c>
    </row>
    <row r="25" spans="1:9" x14ac:dyDescent="0.2">
      <c r="A25" s="59" t="s">
        <v>25</v>
      </c>
      <c r="B25" s="59">
        <v>1954</v>
      </c>
      <c r="C25" s="39">
        <v>101525</v>
      </c>
      <c r="D25" s="61">
        <v>20623000</v>
      </c>
      <c r="E25" s="62">
        <v>186909000</v>
      </c>
      <c r="F25" s="39">
        <f t="shared" si="2"/>
        <v>207532000</v>
      </c>
      <c r="G25" s="52">
        <f t="shared" si="0"/>
        <v>9.9372626872000467</v>
      </c>
      <c r="I25" s="58">
        <f t="shared" si="1"/>
        <v>2075.3200000000002</v>
      </c>
    </row>
    <row r="26" spans="1:9" x14ac:dyDescent="0.2">
      <c r="A26" s="59" t="s">
        <v>26</v>
      </c>
      <c r="B26" s="59">
        <v>1955</v>
      </c>
      <c r="C26" s="39">
        <v>102213</v>
      </c>
      <c r="D26" s="61">
        <v>24007000</v>
      </c>
      <c r="E26" s="39">
        <v>201890000</v>
      </c>
      <c r="F26" s="39">
        <f t="shared" si="2"/>
        <v>225897000</v>
      </c>
      <c r="G26" s="52">
        <f t="shared" si="0"/>
        <v>10.627409837226701</v>
      </c>
      <c r="I26" s="58">
        <f t="shared" si="1"/>
        <v>2258.9699999999998</v>
      </c>
    </row>
    <row r="27" spans="1:9" x14ac:dyDescent="0.2">
      <c r="A27" s="59" t="s">
        <v>27</v>
      </c>
      <c r="B27" s="59">
        <v>1956</v>
      </c>
      <c r="C27" s="39">
        <v>104412</v>
      </c>
      <c r="D27" s="61">
        <v>24859000</v>
      </c>
      <c r="E27" s="39">
        <v>200157000</v>
      </c>
      <c r="F27" s="39">
        <f t="shared" si="2"/>
        <v>225016000</v>
      </c>
      <c r="G27" s="52">
        <f t="shared" si="0"/>
        <v>11.047658833149644</v>
      </c>
      <c r="I27" s="58">
        <f t="shared" si="1"/>
        <v>2250.16</v>
      </c>
    </row>
    <row r="28" spans="1:9" x14ac:dyDescent="0.2">
      <c r="A28" s="59" t="s">
        <v>28</v>
      </c>
      <c r="B28" s="59">
        <v>1957</v>
      </c>
      <c r="C28" s="39">
        <v>104698</v>
      </c>
      <c r="D28" s="61">
        <v>20804500</v>
      </c>
      <c r="E28" s="39">
        <v>144460500</v>
      </c>
      <c r="F28" s="39">
        <f t="shared" si="2"/>
        <v>165265000</v>
      </c>
      <c r="G28" s="52">
        <f t="shared" si="0"/>
        <v>12.588569872628808</v>
      </c>
      <c r="I28" s="58">
        <f t="shared" si="1"/>
        <v>1652.65</v>
      </c>
    </row>
    <row r="29" spans="1:9" x14ac:dyDescent="0.2">
      <c r="A29" s="59" t="s">
        <v>29</v>
      </c>
      <c r="B29" s="59">
        <v>1958</v>
      </c>
      <c r="C29" s="39">
        <v>102559</v>
      </c>
      <c r="D29" s="61">
        <v>20025000</v>
      </c>
      <c r="E29" s="39">
        <v>154900000</v>
      </c>
      <c r="F29" s="39">
        <f t="shared" si="2"/>
        <v>174925000</v>
      </c>
      <c r="G29" s="52">
        <f t="shared" si="0"/>
        <v>11.447763327140203</v>
      </c>
      <c r="I29" s="58">
        <f t="shared" si="1"/>
        <v>1749.25</v>
      </c>
    </row>
    <row r="30" spans="1:9" x14ac:dyDescent="0.2">
      <c r="A30" s="59" t="s">
        <v>30</v>
      </c>
      <c r="B30" s="59">
        <v>1959</v>
      </c>
      <c r="C30" s="39">
        <v>103056</v>
      </c>
      <c r="D30" s="61">
        <v>25290000</v>
      </c>
      <c r="E30" s="39">
        <v>158931500</v>
      </c>
      <c r="F30" s="39">
        <f t="shared" si="2"/>
        <v>184221500</v>
      </c>
      <c r="G30" s="52">
        <f t="shared" si="0"/>
        <v>13.728039343941939</v>
      </c>
      <c r="I30" s="58">
        <f t="shared" si="1"/>
        <v>1842.2149999999999</v>
      </c>
    </row>
    <row r="31" spans="1:9" x14ac:dyDescent="0.2">
      <c r="A31" s="59" t="s">
        <v>31</v>
      </c>
      <c r="B31" s="59">
        <v>1960</v>
      </c>
      <c r="C31" s="39">
        <v>111713</v>
      </c>
      <c r="D31" s="61">
        <v>34267500</v>
      </c>
      <c r="E31" s="39">
        <v>253743500</v>
      </c>
      <c r="F31" s="39">
        <f t="shared" si="2"/>
        <v>288011000</v>
      </c>
      <c r="G31" s="52">
        <f t="shared" si="0"/>
        <v>11.897983063146894</v>
      </c>
      <c r="I31" s="58">
        <f t="shared" si="1"/>
        <v>2880.11</v>
      </c>
    </row>
    <row r="32" spans="1:9" x14ac:dyDescent="0.2">
      <c r="A32" s="60" t="s">
        <v>32</v>
      </c>
      <c r="B32" s="59">
        <v>1961</v>
      </c>
      <c r="C32" s="39">
        <v>86175</v>
      </c>
      <c r="D32" s="39">
        <v>13628000</v>
      </c>
      <c r="E32" s="39">
        <v>74977500</v>
      </c>
      <c r="F32" s="39">
        <f t="shared" ref="F32:F37" si="3">SUM(D32:E32)</f>
        <v>88605500</v>
      </c>
      <c r="G32" s="52">
        <f t="shared" si="0"/>
        <v>15.380535068364832</v>
      </c>
      <c r="I32" s="58">
        <f t="shared" si="1"/>
        <v>886.05499999999995</v>
      </c>
    </row>
    <row r="33" spans="1:9" x14ac:dyDescent="0.2">
      <c r="A33" s="60" t="s">
        <v>33</v>
      </c>
      <c r="B33" s="59">
        <v>1962</v>
      </c>
      <c r="C33" s="39">
        <v>115177</v>
      </c>
      <c r="D33" s="39">
        <v>44561000</v>
      </c>
      <c r="E33" s="39">
        <v>299730500</v>
      </c>
      <c r="F33" s="39">
        <f t="shared" si="3"/>
        <v>344291500</v>
      </c>
      <c r="G33" s="52">
        <f t="shared" si="0"/>
        <v>12.942811541963714</v>
      </c>
      <c r="I33" s="58">
        <f t="shared" si="1"/>
        <v>3442.915</v>
      </c>
    </row>
    <row r="34" spans="1:9" x14ac:dyDescent="0.2">
      <c r="A34" s="60" t="s">
        <v>34</v>
      </c>
      <c r="B34" s="59">
        <v>1963</v>
      </c>
      <c r="C34" s="39">
        <v>109464</v>
      </c>
      <c r="D34" s="39">
        <v>32644000</v>
      </c>
      <c r="E34" s="39">
        <v>215191500</v>
      </c>
      <c r="F34" s="39">
        <f t="shared" si="3"/>
        <v>247835500</v>
      </c>
      <c r="G34" s="52">
        <f t="shared" si="0"/>
        <v>13.17164005963633</v>
      </c>
      <c r="I34" s="58">
        <f t="shared" si="1"/>
        <v>2478.355</v>
      </c>
    </row>
    <row r="35" spans="1:9" x14ac:dyDescent="0.2">
      <c r="A35" s="60" t="s">
        <v>35</v>
      </c>
      <c r="B35" s="59">
        <v>1964</v>
      </c>
      <c r="C35" s="39">
        <v>110761</v>
      </c>
      <c r="D35" s="39">
        <v>37451500</v>
      </c>
      <c r="E35" s="39">
        <v>227048500</v>
      </c>
      <c r="F35" s="39">
        <f t="shared" si="3"/>
        <v>264500000</v>
      </c>
      <c r="G35" s="52">
        <f t="shared" si="0"/>
        <v>14.159357277882798</v>
      </c>
      <c r="I35" s="58">
        <f t="shared" si="1"/>
        <v>2645</v>
      </c>
    </row>
    <row r="36" spans="1:9" x14ac:dyDescent="0.2">
      <c r="A36" s="60" t="s">
        <v>36</v>
      </c>
      <c r="B36" s="59">
        <v>1965</v>
      </c>
      <c r="C36" s="39">
        <v>110387</v>
      </c>
      <c r="D36" s="39">
        <v>46707000</v>
      </c>
      <c r="E36" s="39">
        <v>255363000</v>
      </c>
      <c r="F36" s="39">
        <f t="shared" si="3"/>
        <v>302070000</v>
      </c>
      <c r="G36" s="52">
        <f t="shared" si="0"/>
        <v>15.462310060581984</v>
      </c>
      <c r="I36" s="58">
        <f t="shared" si="1"/>
        <v>3020.7</v>
      </c>
    </row>
    <row r="37" spans="1:9" x14ac:dyDescent="0.2">
      <c r="A37" s="60" t="s">
        <v>37</v>
      </c>
      <c r="B37" s="59">
        <v>1966</v>
      </c>
      <c r="C37" s="39">
        <v>103192</v>
      </c>
      <c r="D37" s="39">
        <v>30782000</v>
      </c>
      <c r="E37" s="39">
        <v>153832000</v>
      </c>
      <c r="F37" s="39">
        <f t="shared" si="3"/>
        <v>184614000</v>
      </c>
      <c r="G37" s="52">
        <f t="shared" si="0"/>
        <v>16.673708386146231</v>
      </c>
      <c r="I37" s="58">
        <f t="shared" si="1"/>
        <v>1846.14</v>
      </c>
    </row>
    <row r="38" spans="1:9" x14ac:dyDescent="0.2">
      <c r="A38" s="60" t="s">
        <v>38</v>
      </c>
      <c r="B38" s="59">
        <v>1967</v>
      </c>
      <c r="C38" s="39">
        <v>102854</v>
      </c>
      <c r="D38" s="39">
        <v>42005000</v>
      </c>
      <c r="E38" s="39">
        <v>200587000</v>
      </c>
      <c r="F38" s="39">
        <f>SUM(D38:E38)</f>
        <v>242592000</v>
      </c>
      <c r="G38" s="52">
        <f t="shared" si="0"/>
        <v>17.31508046431869</v>
      </c>
      <c r="I38" s="58">
        <f t="shared" si="1"/>
        <v>2425.92</v>
      </c>
    </row>
    <row r="39" spans="1:9" x14ac:dyDescent="0.2">
      <c r="A39" s="60" t="s">
        <v>39</v>
      </c>
      <c r="B39" s="59">
        <v>1968</v>
      </c>
      <c r="C39" s="39">
        <v>113778</v>
      </c>
      <c r="D39" s="39">
        <v>44831000</v>
      </c>
      <c r="E39" s="39">
        <v>197104000</v>
      </c>
      <c r="F39" s="39">
        <f>SUM(D39:E39)</f>
        <v>241935000</v>
      </c>
      <c r="G39" s="52">
        <f t="shared" si="0"/>
        <v>18.530183727034121</v>
      </c>
      <c r="I39" s="58">
        <f t="shared" si="1"/>
        <v>2419.35</v>
      </c>
    </row>
    <row r="40" spans="1:9" x14ac:dyDescent="0.2">
      <c r="A40" s="60" t="s">
        <v>40</v>
      </c>
      <c r="B40" s="59">
        <v>1969</v>
      </c>
      <c r="C40" s="39">
        <v>85974</v>
      </c>
      <c r="D40" s="39">
        <v>26081000</v>
      </c>
      <c r="E40" s="39">
        <v>100652000</v>
      </c>
      <c r="F40" s="39">
        <f>SUM(D40:E40)</f>
        <v>126733000</v>
      </c>
      <c r="G40" s="52">
        <f t="shared" si="0"/>
        <v>20.57948600601264</v>
      </c>
      <c r="I40" s="58">
        <f t="shared" si="1"/>
        <v>1267.33</v>
      </c>
    </row>
    <row r="41" spans="1:9" x14ac:dyDescent="0.2">
      <c r="A41" s="60" t="s">
        <v>41</v>
      </c>
      <c r="B41" s="59">
        <v>1970</v>
      </c>
      <c r="C41" s="39">
        <v>115701</v>
      </c>
      <c r="D41" s="39">
        <v>56479500</v>
      </c>
      <c r="E41" s="39">
        <v>242495500</v>
      </c>
      <c r="F41" s="39">
        <f>SUM(D41:E41)</f>
        <v>298975000</v>
      </c>
      <c r="G41" s="52">
        <f t="shared" si="0"/>
        <v>18.891044401705827</v>
      </c>
      <c r="I41" s="58">
        <f t="shared" si="1"/>
        <v>2989.75</v>
      </c>
    </row>
    <row r="42" spans="1:9" x14ac:dyDescent="0.2">
      <c r="A42" s="60" t="s">
        <v>42</v>
      </c>
      <c r="B42" s="59">
        <v>1971</v>
      </c>
      <c r="C42" s="39">
        <v>95464</v>
      </c>
      <c r="D42" s="39">
        <v>33400000</v>
      </c>
      <c r="E42" s="39">
        <v>127700000</v>
      </c>
      <c r="F42" s="39">
        <f>SUM(D42:E42)</f>
        <v>161100000</v>
      </c>
      <c r="G42" s="52">
        <f t="shared" si="0"/>
        <v>20.732464307883301</v>
      </c>
      <c r="I42" s="58">
        <f t="shared" si="1"/>
        <v>1611</v>
      </c>
    </row>
    <row r="43" spans="1:9" x14ac:dyDescent="0.2">
      <c r="A43" s="60" t="s">
        <v>43</v>
      </c>
      <c r="B43" s="59">
        <v>1972</v>
      </c>
      <c r="C43" s="39">
        <v>96972</v>
      </c>
      <c r="D43" s="39">
        <v>33391900</v>
      </c>
      <c r="E43" s="39">
        <v>127707300</v>
      </c>
      <c r="F43" s="39">
        <f t="shared" ref="F43:F69" si="4">SUM(D43:E43)</f>
        <v>161099200</v>
      </c>
      <c r="G43" s="52">
        <f t="shared" si="0"/>
        <v>20.727539304974822</v>
      </c>
      <c r="I43" s="58">
        <f t="shared" si="1"/>
        <v>1610.992</v>
      </c>
    </row>
    <row r="44" spans="1:9" x14ac:dyDescent="0.2">
      <c r="A44" s="59" t="s">
        <v>44</v>
      </c>
      <c r="B44" s="59">
        <v>1973</v>
      </c>
      <c r="C44" s="39">
        <v>103271</v>
      </c>
      <c r="D44" s="39">
        <v>61086900</v>
      </c>
      <c r="E44" s="39">
        <v>212477600</v>
      </c>
      <c r="F44" s="39">
        <f t="shared" si="4"/>
        <v>273564500</v>
      </c>
      <c r="G44" s="52">
        <f t="shared" si="0"/>
        <v>22.329980680972859</v>
      </c>
      <c r="I44" s="58">
        <f t="shared" si="1"/>
        <v>2735.645</v>
      </c>
    </row>
    <row r="45" spans="1:9" x14ac:dyDescent="0.2">
      <c r="A45" s="60" t="s">
        <v>45</v>
      </c>
      <c r="B45" s="59">
        <v>1974</v>
      </c>
      <c r="C45" s="39">
        <v>100447</v>
      </c>
      <c r="D45" s="39">
        <v>57107200</v>
      </c>
      <c r="E45" s="39">
        <v>203389400</v>
      </c>
      <c r="F45" s="39">
        <f t="shared" si="4"/>
        <v>260496600</v>
      </c>
      <c r="G45" s="52">
        <f t="shared" si="0"/>
        <v>21.92243583985357</v>
      </c>
      <c r="I45" s="58">
        <f t="shared" si="1"/>
        <v>2604.9659999999999</v>
      </c>
    </row>
    <row r="46" spans="1:9" x14ac:dyDescent="0.2">
      <c r="A46" s="59" t="s">
        <v>46</v>
      </c>
      <c r="B46" s="59">
        <v>1975</v>
      </c>
      <c r="C46" s="39">
        <v>90781</v>
      </c>
      <c r="D46" s="39">
        <v>37044600</v>
      </c>
      <c r="E46" s="39">
        <v>138175000</v>
      </c>
      <c r="F46" s="39">
        <f t="shared" si="4"/>
        <v>175219600</v>
      </c>
      <c r="G46" s="52">
        <f t="shared" si="0"/>
        <v>21.141812902209569</v>
      </c>
      <c r="I46" s="58">
        <f t="shared" si="1"/>
        <v>1752.1959999999999</v>
      </c>
    </row>
    <row r="47" spans="1:9" x14ac:dyDescent="0.2">
      <c r="A47" s="59" t="s">
        <v>47</v>
      </c>
      <c r="B47" s="59">
        <v>1976</v>
      </c>
      <c r="C47" s="39">
        <v>94449</v>
      </c>
      <c r="D47" s="39">
        <v>57865700</v>
      </c>
      <c r="E47" s="39">
        <v>190521400</v>
      </c>
      <c r="F47" s="39">
        <f t="shared" si="4"/>
        <v>248387100</v>
      </c>
      <c r="G47" s="52">
        <f t="shared" si="0"/>
        <v>23.296580216927527</v>
      </c>
      <c r="I47" s="58">
        <f t="shared" si="1"/>
        <v>2483.8710000000001</v>
      </c>
    </row>
    <row r="48" spans="1:9" x14ac:dyDescent="0.2">
      <c r="A48" s="59" t="s">
        <v>48</v>
      </c>
      <c r="B48" s="59">
        <v>1977</v>
      </c>
      <c r="C48" s="39">
        <v>77615</v>
      </c>
      <c r="D48" s="39">
        <v>47321100</v>
      </c>
      <c r="E48" s="39">
        <v>116765400</v>
      </c>
      <c r="F48" s="39">
        <f t="shared" si="4"/>
        <v>164086500</v>
      </c>
      <c r="G48" s="52">
        <f t="shared" si="0"/>
        <v>28.839118391823824</v>
      </c>
      <c r="I48" s="58">
        <f t="shared" si="1"/>
        <v>1640.865</v>
      </c>
    </row>
    <row r="49" spans="1:9" x14ac:dyDescent="0.2">
      <c r="A49" s="59" t="s">
        <v>49</v>
      </c>
      <c r="B49" s="59">
        <v>1978</v>
      </c>
      <c r="C49" s="39">
        <v>80938</v>
      </c>
      <c r="D49" s="61">
        <v>47226700</v>
      </c>
      <c r="E49" s="61">
        <v>110173600</v>
      </c>
      <c r="F49" s="39">
        <f t="shared" si="4"/>
        <v>157400300</v>
      </c>
      <c r="G49" s="52">
        <f t="shared" si="0"/>
        <v>30.004199483736688</v>
      </c>
      <c r="I49" s="58">
        <f t="shared" si="1"/>
        <v>1574.0029999999999</v>
      </c>
    </row>
    <row r="50" spans="1:9" x14ac:dyDescent="0.2">
      <c r="A50" s="59" t="s">
        <v>50</v>
      </c>
      <c r="B50" s="59">
        <v>1979</v>
      </c>
      <c r="C50" s="39">
        <v>90617</v>
      </c>
      <c r="D50" s="61">
        <v>81836000</v>
      </c>
      <c r="E50" s="61">
        <v>247023600</v>
      </c>
      <c r="F50" s="39">
        <f t="shared" si="4"/>
        <v>328859600</v>
      </c>
      <c r="G50" s="52">
        <f t="shared" si="0"/>
        <v>24.884783658436611</v>
      </c>
      <c r="I50" s="58">
        <f t="shared" si="1"/>
        <v>3288.596</v>
      </c>
    </row>
    <row r="51" spans="1:9" x14ac:dyDescent="0.2">
      <c r="A51" s="59" t="s">
        <v>51</v>
      </c>
      <c r="B51" s="59">
        <v>1980</v>
      </c>
      <c r="C51" s="39">
        <v>72244</v>
      </c>
      <c r="D51" s="61">
        <v>47320000</v>
      </c>
      <c r="E51" s="61">
        <v>96697500</v>
      </c>
      <c r="F51" s="39">
        <f t="shared" si="4"/>
        <v>144017500</v>
      </c>
      <c r="G51" s="52">
        <f t="shared" si="0"/>
        <v>32.85711805856927</v>
      </c>
      <c r="I51" s="58">
        <f t="shared" si="1"/>
        <v>1440.175</v>
      </c>
    </row>
    <row r="52" spans="1:9" x14ac:dyDescent="0.2">
      <c r="A52" s="59" t="s">
        <v>52</v>
      </c>
      <c r="B52" s="59">
        <v>1981</v>
      </c>
      <c r="C52" s="39">
        <v>72590</v>
      </c>
      <c r="D52" s="61">
        <v>62638300</v>
      </c>
      <c r="E52" s="61">
        <v>116185900</v>
      </c>
      <c r="F52" s="39">
        <f t="shared" si="4"/>
        <v>178824200</v>
      </c>
      <c r="G52" s="52">
        <f t="shared" si="0"/>
        <v>35.027865356031228</v>
      </c>
      <c r="I52" s="58">
        <f t="shared" si="1"/>
        <v>1788.242</v>
      </c>
    </row>
    <row r="53" spans="1:9" x14ac:dyDescent="0.2">
      <c r="A53" s="59" t="s">
        <v>53</v>
      </c>
      <c r="B53" s="59">
        <v>1982</v>
      </c>
      <c r="C53" s="39">
        <v>67749</v>
      </c>
      <c r="D53" s="61">
        <v>68595000</v>
      </c>
      <c r="E53" s="61">
        <v>139014700</v>
      </c>
      <c r="F53" s="39">
        <f t="shared" si="4"/>
        <v>207609700</v>
      </c>
      <c r="G53" s="52">
        <f t="shared" si="0"/>
        <v>33.040363720962937</v>
      </c>
      <c r="I53" s="58">
        <f t="shared" si="1"/>
        <v>2076.0970000000002</v>
      </c>
    </row>
    <row r="54" spans="1:9" x14ac:dyDescent="0.2">
      <c r="A54" s="59" t="s">
        <v>54</v>
      </c>
      <c r="B54" s="59">
        <v>1983</v>
      </c>
      <c r="C54" s="39">
        <v>55148</v>
      </c>
      <c r="D54" s="61">
        <v>54738400</v>
      </c>
      <c r="E54" s="61">
        <v>73431200</v>
      </c>
      <c r="F54" s="39">
        <f t="shared" si="4"/>
        <v>128169600</v>
      </c>
      <c r="G54" s="52">
        <f t="shared" si="0"/>
        <v>42.707787181983868</v>
      </c>
      <c r="I54" s="58">
        <f t="shared" si="1"/>
        <v>1281.6959999999999</v>
      </c>
    </row>
    <row r="55" spans="1:9" x14ac:dyDescent="0.2">
      <c r="A55" s="59" t="s">
        <v>55</v>
      </c>
      <c r="B55" s="59">
        <v>1984</v>
      </c>
      <c r="C55" s="39">
        <v>61908</v>
      </c>
      <c r="D55" s="61">
        <v>76212068</v>
      </c>
      <c r="E55" s="61">
        <v>125219122</v>
      </c>
      <c r="F55" s="39">
        <f t="shared" si="4"/>
        <v>201431190</v>
      </c>
      <c r="G55" s="52">
        <f t="shared" si="0"/>
        <v>37.835286580990754</v>
      </c>
      <c r="I55" s="58">
        <f t="shared" si="1"/>
        <v>2014.3118999999999</v>
      </c>
    </row>
    <row r="56" spans="1:9" x14ac:dyDescent="0.2">
      <c r="A56" s="60" t="s">
        <v>56</v>
      </c>
      <c r="B56" s="59">
        <v>1985</v>
      </c>
      <c r="C56" s="39">
        <v>63505</v>
      </c>
      <c r="D56" s="39">
        <v>72081846</v>
      </c>
      <c r="E56" s="39">
        <v>140005681</v>
      </c>
      <c r="F56" s="39">
        <f t="shared" si="4"/>
        <v>212087527</v>
      </c>
      <c r="G56" s="52">
        <f t="shared" si="0"/>
        <v>33.986838839419349</v>
      </c>
      <c r="I56" s="58">
        <f t="shared" si="1"/>
        <v>2120.87527</v>
      </c>
    </row>
    <row r="57" spans="1:9" x14ac:dyDescent="0.2">
      <c r="A57" s="59" t="s">
        <v>57</v>
      </c>
      <c r="B57" s="59">
        <v>1986</v>
      </c>
      <c r="C57" s="39">
        <v>59624</v>
      </c>
      <c r="D57" s="39">
        <v>54658902</v>
      </c>
      <c r="E57" s="39">
        <v>92261263</v>
      </c>
      <c r="F57" s="39">
        <f t="shared" si="4"/>
        <v>146920165</v>
      </c>
      <c r="G57" s="52">
        <f t="shared" si="0"/>
        <v>37.203131374103755</v>
      </c>
      <c r="I57" s="58">
        <f t="shared" si="1"/>
        <v>1469.20165</v>
      </c>
    </row>
    <row r="58" spans="1:9" x14ac:dyDescent="0.2">
      <c r="A58" s="60" t="s">
        <v>58</v>
      </c>
      <c r="B58" s="59">
        <v>1987</v>
      </c>
      <c r="C58" s="39">
        <v>52247</v>
      </c>
      <c r="D58" s="39">
        <v>73065997</v>
      </c>
      <c r="E58" s="39">
        <v>90499113</v>
      </c>
      <c r="F58" s="39">
        <f t="shared" si="4"/>
        <v>163565110</v>
      </c>
      <c r="G58" s="52">
        <f t="shared" si="0"/>
        <v>44.670894055584348</v>
      </c>
      <c r="I58" s="58">
        <f t="shared" si="1"/>
        <v>1635.6511</v>
      </c>
    </row>
    <row r="59" spans="1:9" x14ac:dyDescent="0.2">
      <c r="A59" s="59" t="s">
        <v>59</v>
      </c>
      <c r="B59" s="59">
        <v>1988</v>
      </c>
      <c r="C59" s="39">
        <v>35613</v>
      </c>
      <c r="D59" s="39">
        <v>32574618</v>
      </c>
      <c r="E59" s="39">
        <v>26321030</v>
      </c>
      <c r="F59" s="39">
        <f t="shared" si="4"/>
        <v>58895648</v>
      </c>
      <c r="G59" s="52">
        <f t="shared" si="0"/>
        <v>55.309040830996551</v>
      </c>
      <c r="I59" s="58">
        <f t="shared" si="1"/>
        <v>588.95647999999994</v>
      </c>
    </row>
    <row r="60" spans="1:9" x14ac:dyDescent="0.2">
      <c r="A60" s="59" t="s">
        <v>60</v>
      </c>
      <c r="B60" s="59">
        <v>1989</v>
      </c>
      <c r="C60" s="39">
        <v>63710</v>
      </c>
      <c r="D60" s="39">
        <v>82122401</v>
      </c>
      <c r="E60" s="39">
        <v>114386533</v>
      </c>
      <c r="F60" s="39">
        <f t="shared" si="4"/>
        <v>196508934</v>
      </c>
      <c r="G60" s="52">
        <f t="shared" si="0"/>
        <v>41.790670443512759</v>
      </c>
      <c r="I60" s="58">
        <f t="shared" si="1"/>
        <v>1965.08934</v>
      </c>
    </row>
    <row r="61" spans="1:9" x14ac:dyDescent="0.2">
      <c r="A61" s="59" t="s">
        <v>61</v>
      </c>
      <c r="B61" s="59">
        <v>1990</v>
      </c>
      <c r="C61" s="39">
        <v>62373</v>
      </c>
      <c r="D61" s="39">
        <v>87904741</v>
      </c>
      <c r="E61" s="39">
        <v>113472709</v>
      </c>
      <c r="F61" s="39">
        <f t="shared" si="4"/>
        <v>201377450</v>
      </c>
      <c r="G61" s="52">
        <f t="shared" si="0"/>
        <v>43.65173012171919</v>
      </c>
      <c r="I61" s="58">
        <f t="shared" si="1"/>
        <v>2013.7745</v>
      </c>
    </row>
    <row r="62" spans="1:9" x14ac:dyDescent="0.2">
      <c r="A62" s="59" t="s">
        <v>62</v>
      </c>
      <c r="B62" s="59">
        <v>1991</v>
      </c>
      <c r="C62" s="39">
        <v>60812</v>
      </c>
      <c r="D62" s="61">
        <v>87780649</v>
      </c>
      <c r="E62" s="61">
        <v>104956587</v>
      </c>
      <c r="F62" s="39">
        <f t="shared" si="4"/>
        <v>192737236</v>
      </c>
      <c r="G62" s="52">
        <f t="shared" si="0"/>
        <v>45.544208696652682</v>
      </c>
      <c r="I62" s="58">
        <f t="shared" si="1"/>
        <v>1927.3723600000001</v>
      </c>
    </row>
    <row r="63" spans="1:9" x14ac:dyDescent="0.2">
      <c r="A63" s="59" t="s">
        <v>63</v>
      </c>
      <c r="B63" s="59">
        <v>1992</v>
      </c>
      <c r="C63" s="39">
        <v>55689</v>
      </c>
      <c r="D63" s="61">
        <v>57889679</v>
      </c>
      <c r="E63" s="61">
        <v>56788151</v>
      </c>
      <c r="F63" s="39">
        <f t="shared" si="4"/>
        <v>114677830</v>
      </c>
      <c r="G63" s="52">
        <f t="shared" si="0"/>
        <v>50.480270685275443</v>
      </c>
      <c r="I63" s="58">
        <f t="shared" si="1"/>
        <v>1146.7782999999999</v>
      </c>
    </row>
    <row r="64" spans="1:9" x14ac:dyDescent="0.2">
      <c r="A64" s="59" t="s">
        <v>64</v>
      </c>
      <c r="B64" s="59">
        <v>1993</v>
      </c>
      <c r="C64" s="39">
        <v>39899</v>
      </c>
      <c r="D64" s="61">
        <v>48361192</v>
      </c>
      <c r="E64" s="61">
        <v>33839741</v>
      </c>
      <c r="F64" s="39">
        <f t="shared" si="4"/>
        <v>82200933</v>
      </c>
      <c r="G64" s="52">
        <f t="shared" si="0"/>
        <v>58.832899135098629</v>
      </c>
      <c r="I64" s="58">
        <f t="shared" si="1"/>
        <v>822.00932999999998</v>
      </c>
    </row>
    <row r="65" spans="1:9" x14ac:dyDescent="0.2">
      <c r="A65" s="59" t="s">
        <v>65</v>
      </c>
      <c r="B65" s="59">
        <v>1994</v>
      </c>
      <c r="C65" s="39">
        <v>46164</v>
      </c>
      <c r="D65" s="61">
        <v>79675859</v>
      </c>
      <c r="E65" s="61">
        <v>60444240</v>
      </c>
      <c r="F65" s="39">
        <f t="shared" si="4"/>
        <v>140120099</v>
      </c>
      <c r="G65" s="52">
        <f t="shared" si="0"/>
        <v>56.862548320066487</v>
      </c>
      <c r="I65" s="58">
        <f t="shared" si="1"/>
        <v>1401.20099</v>
      </c>
    </row>
    <row r="66" spans="1:9" x14ac:dyDescent="0.2">
      <c r="A66" s="59" t="s">
        <v>66</v>
      </c>
      <c r="B66" s="59">
        <v>1995</v>
      </c>
      <c r="C66" s="39">
        <v>43470</v>
      </c>
      <c r="D66" s="61">
        <v>74173235</v>
      </c>
      <c r="E66" s="61">
        <v>47618248</v>
      </c>
      <c r="F66" s="39">
        <f t="shared" si="4"/>
        <v>121791483</v>
      </c>
      <c r="G66" s="52">
        <f t="shared" si="0"/>
        <v>60.901824309011822</v>
      </c>
      <c r="I66" s="58">
        <f t="shared" si="1"/>
        <v>1217.9148300000002</v>
      </c>
    </row>
    <row r="67" spans="1:9" x14ac:dyDescent="0.2">
      <c r="A67" s="59" t="s">
        <v>67</v>
      </c>
      <c r="B67" s="59">
        <v>1996</v>
      </c>
      <c r="C67" s="39">
        <v>43531</v>
      </c>
      <c r="D67" s="61">
        <v>100777322</v>
      </c>
      <c r="E67" s="61">
        <v>69765644</v>
      </c>
      <c r="F67" s="39">
        <f t="shared" si="4"/>
        <v>170542966</v>
      </c>
      <c r="G67" s="52">
        <f t="shared" si="0"/>
        <v>59.092042529622709</v>
      </c>
      <c r="I67" s="58">
        <f t="shared" si="1"/>
        <v>1705.42966</v>
      </c>
    </row>
    <row r="68" spans="1:9" x14ac:dyDescent="0.2">
      <c r="A68" s="59" t="s">
        <v>68</v>
      </c>
      <c r="B68" s="59">
        <v>1997</v>
      </c>
      <c r="C68" s="39">
        <v>40240</v>
      </c>
      <c r="D68" s="61">
        <v>29542671</v>
      </c>
      <c r="E68" s="61">
        <v>19876398</v>
      </c>
      <c r="F68" s="39">
        <f t="shared" si="4"/>
        <v>49419069</v>
      </c>
      <c r="G68" s="52">
        <f t="shared" si="0"/>
        <v>59.779901964563521</v>
      </c>
      <c r="I68" s="58">
        <f t="shared" si="1"/>
        <v>494.19069000000002</v>
      </c>
    </row>
    <row r="69" spans="1:9" x14ac:dyDescent="0.2">
      <c r="A69" s="59" t="s">
        <v>69</v>
      </c>
      <c r="B69" s="59">
        <v>1998</v>
      </c>
      <c r="C69" s="39">
        <v>38367</v>
      </c>
      <c r="D69" s="61">
        <v>38649241</v>
      </c>
      <c r="E69" s="61">
        <v>20484991</v>
      </c>
      <c r="F69" s="39">
        <f t="shared" si="4"/>
        <v>59134232</v>
      </c>
      <c r="G69" s="52">
        <f t="shared" si="0"/>
        <v>65.358489816862757</v>
      </c>
      <c r="I69" s="58">
        <f t="shared" si="1"/>
        <v>591.34231999999997</v>
      </c>
    </row>
    <row r="70" spans="1:9" x14ac:dyDescent="0.2">
      <c r="A70" s="60" t="s">
        <v>77</v>
      </c>
      <c r="B70" s="59">
        <v>1999</v>
      </c>
      <c r="C70" s="39">
        <v>39054</v>
      </c>
      <c r="D70" s="52">
        <v>78395120</v>
      </c>
      <c r="E70" s="52">
        <v>44837136</v>
      </c>
      <c r="F70" s="52">
        <v>123232256</v>
      </c>
      <c r="G70" s="52">
        <f t="shared" ref="G70:G84" si="5">D70/F70*100</f>
        <v>63.6157468382304</v>
      </c>
      <c r="I70" s="58">
        <f t="shared" ref="I70:I84" si="6">F70/100/1000</f>
        <v>1232.3225600000001</v>
      </c>
    </row>
    <row r="71" spans="1:9" x14ac:dyDescent="0.2">
      <c r="A71" s="60" t="s">
        <v>78</v>
      </c>
      <c r="B71" s="59">
        <v>2000</v>
      </c>
      <c r="C71" s="39">
        <v>37759</v>
      </c>
      <c r="D71" s="52">
        <v>57481527</v>
      </c>
      <c r="E71" s="52">
        <v>27073774</v>
      </c>
      <c r="F71" s="52">
        <v>84555301</v>
      </c>
      <c r="G71" s="52">
        <f t="shared" si="5"/>
        <v>67.980985603729323</v>
      </c>
      <c r="I71" s="58">
        <f t="shared" si="6"/>
        <v>845.55300999999997</v>
      </c>
    </row>
    <row r="72" spans="1:9" x14ac:dyDescent="0.2">
      <c r="A72" s="60" t="s">
        <v>79</v>
      </c>
      <c r="B72" s="59">
        <v>2001</v>
      </c>
      <c r="C72" s="39">
        <v>37202</v>
      </c>
      <c r="D72" s="52">
        <v>90860572</v>
      </c>
      <c r="E72" s="52">
        <v>45101792</v>
      </c>
      <c r="F72" s="52">
        <v>135962364</v>
      </c>
      <c r="G72" s="52">
        <f t="shared" si="5"/>
        <v>66.827737711297814</v>
      </c>
      <c r="I72" s="58">
        <f t="shared" si="6"/>
        <v>1359.6236399999998</v>
      </c>
    </row>
    <row r="73" spans="1:9" x14ac:dyDescent="0.2">
      <c r="A73" s="59" t="s">
        <v>80</v>
      </c>
      <c r="B73" s="59">
        <v>2002</v>
      </c>
      <c r="C73" s="39">
        <v>35847</v>
      </c>
      <c r="D73" s="52">
        <v>53358524</v>
      </c>
      <c r="E73" s="52">
        <v>26212156</v>
      </c>
      <c r="F73" s="52">
        <v>79570680</v>
      </c>
      <c r="G73" s="52">
        <f t="shared" si="5"/>
        <v>67.058021874388913</v>
      </c>
      <c r="I73" s="58">
        <f t="shared" si="6"/>
        <v>795.70680000000004</v>
      </c>
    </row>
    <row r="74" spans="1:9" x14ac:dyDescent="0.2">
      <c r="A74" s="59" t="s">
        <v>81</v>
      </c>
      <c r="B74" s="59">
        <v>2003</v>
      </c>
      <c r="C74" s="39">
        <v>34235</v>
      </c>
      <c r="D74" s="52">
        <v>56249891</v>
      </c>
      <c r="E74" s="52">
        <v>27644845</v>
      </c>
      <c r="F74" s="52">
        <v>83894736</v>
      </c>
      <c r="G74" s="52">
        <f t="shared" si="5"/>
        <v>67.048176896343065</v>
      </c>
      <c r="I74" s="58">
        <f t="shared" si="6"/>
        <v>838.94736</v>
      </c>
    </row>
    <row r="75" spans="1:9" x14ac:dyDescent="0.2">
      <c r="A75" s="60" t="s">
        <v>82</v>
      </c>
      <c r="B75" s="59">
        <v>2004</v>
      </c>
      <c r="C75" s="61">
        <v>33050</v>
      </c>
      <c r="D75" s="52">
        <v>67012741</v>
      </c>
      <c r="E75" s="52">
        <v>31643887</v>
      </c>
      <c r="F75" s="52">
        <v>98656628</v>
      </c>
      <c r="G75" s="52">
        <f t="shared" si="5"/>
        <v>67.925229514229898</v>
      </c>
      <c r="I75" s="58">
        <f t="shared" si="6"/>
        <v>986.56628000000001</v>
      </c>
    </row>
    <row r="76" spans="1:9" x14ac:dyDescent="0.2">
      <c r="A76" s="60" t="s">
        <v>83</v>
      </c>
      <c r="B76" s="59">
        <v>2005</v>
      </c>
      <c r="C76" s="39">
        <v>31625</v>
      </c>
      <c r="D76" s="52">
        <v>64019779</v>
      </c>
      <c r="E76" s="52">
        <v>30199314</v>
      </c>
      <c r="F76" s="52">
        <v>94219093</v>
      </c>
      <c r="G76" s="52">
        <f t="shared" si="5"/>
        <v>67.947776784478279</v>
      </c>
      <c r="I76" s="58">
        <f t="shared" si="6"/>
        <v>942.19093000000009</v>
      </c>
    </row>
    <row r="77" spans="1:9" x14ac:dyDescent="0.2">
      <c r="A77" s="59" t="s">
        <v>84</v>
      </c>
      <c r="B77" s="59">
        <v>2006</v>
      </c>
      <c r="C77" s="39">
        <v>30625</v>
      </c>
      <c r="D77" s="52">
        <v>60040705</v>
      </c>
      <c r="E77" s="52">
        <v>33708478</v>
      </c>
      <c r="F77" s="52">
        <v>93749183</v>
      </c>
      <c r="G77" s="52">
        <f t="shared" si="5"/>
        <v>64.043976788576387</v>
      </c>
      <c r="I77" s="58">
        <f t="shared" si="6"/>
        <v>937.49182999999994</v>
      </c>
    </row>
    <row r="78" spans="1:9" x14ac:dyDescent="0.2">
      <c r="A78" s="59" t="s">
        <v>85</v>
      </c>
      <c r="B78" s="59">
        <v>2007</v>
      </c>
      <c r="C78" s="39">
        <v>28766</v>
      </c>
      <c r="D78" s="52">
        <v>50900411</v>
      </c>
      <c r="E78" s="52">
        <v>19965039</v>
      </c>
      <c r="F78" s="52">
        <v>70865450</v>
      </c>
      <c r="G78" s="52">
        <f t="shared" si="5"/>
        <v>71.826836631955345</v>
      </c>
      <c r="I78" s="58">
        <f t="shared" si="6"/>
        <v>708.65449999999998</v>
      </c>
    </row>
    <row r="79" spans="1:9" x14ac:dyDescent="0.2">
      <c r="A79" s="59" t="s">
        <v>86</v>
      </c>
      <c r="B79" s="59">
        <v>2008</v>
      </c>
      <c r="C79" s="39">
        <v>27673</v>
      </c>
      <c r="D79" s="52">
        <v>56252427</v>
      </c>
      <c r="E79" s="52">
        <v>21379886</v>
      </c>
      <c r="F79" s="52">
        <v>77632313</v>
      </c>
      <c r="G79" s="52">
        <f t="shared" si="5"/>
        <v>72.46006827079853</v>
      </c>
      <c r="I79" s="58">
        <f t="shared" si="6"/>
        <v>776.32312999999999</v>
      </c>
    </row>
    <row r="80" spans="1:9" x14ac:dyDescent="0.2">
      <c r="A80" s="59" t="s">
        <v>87</v>
      </c>
      <c r="B80" s="59">
        <v>2009</v>
      </c>
      <c r="C80" s="39">
        <v>26811</v>
      </c>
      <c r="D80" s="52">
        <v>62901173</v>
      </c>
      <c r="E80" s="52">
        <v>22763605</v>
      </c>
      <c r="F80" s="52">
        <v>85664778</v>
      </c>
      <c r="G80" s="52">
        <f t="shared" si="5"/>
        <v>73.427112599299562</v>
      </c>
      <c r="I80" s="58">
        <f t="shared" si="6"/>
        <v>856.64778000000001</v>
      </c>
    </row>
    <row r="81" spans="1:9" x14ac:dyDescent="0.2">
      <c r="A81" s="59" t="s">
        <v>88</v>
      </c>
      <c r="B81" s="59">
        <v>2010</v>
      </c>
      <c r="C81" s="39">
        <v>26108</v>
      </c>
      <c r="D81" s="52">
        <v>63069564</v>
      </c>
      <c r="E81" s="52">
        <v>26825707</v>
      </c>
      <c r="F81" s="52">
        <v>89895271</v>
      </c>
      <c r="G81" s="52">
        <f t="shared" si="5"/>
        <v>70.158934166848439</v>
      </c>
      <c r="I81" s="58">
        <f t="shared" si="6"/>
        <v>898.95270999999991</v>
      </c>
    </row>
    <row r="82" spans="1:9" x14ac:dyDescent="0.2">
      <c r="A82" s="59" t="s">
        <v>89</v>
      </c>
      <c r="B82" s="59">
        <v>2011</v>
      </c>
      <c r="C82" s="39">
        <v>24333</v>
      </c>
      <c r="D82" s="52">
        <v>57952782</v>
      </c>
      <c r="E82" s="52">
        <v>21808449</v>
      </c>
      <c r="F82" s="52">
        <v>79761231</v>
      </c>
      <c r="G82" s="52">
        <f t="shared" si="5"/>
        <v>72.657832976524645</v>
      </c>
      <c r="I82" s="58">
        <f t="shared" si="6"/>
        <v>797.61231000000009</v>
      </c>
    </row>
    <row r="83" spans="1:9" x14ac:dyDescent="0.2">
      <c r="A83" s="59" t="s">
        <v>90</v>
      </c>
      <c r="B83" s="59">
        <v>2012</v>
      </c>
      <c r="C83" s="39">
        <v>21665</v>
      </c>
      <c r="D83" s="52">
        <v>45172209</v>
      </c>
      <c r="E83" s="52">
        <v>18933723</v>
      </c>
      <c r="F83" s="52">
        <v>64105932</v>
      </c>
      <c r="G83" s="52">
        <f t="shared" si="5"/>
        <v>70.464943868221113</v>
      </c>
      <c r="I83" s="58">
        <f t="shared" si="6"/>
        <v>641.05931999999996</v>
      </c>
    </row>
    <row r="84" spans="1:9" x14ac:dyDescent="0.2">
      <c r="A84" s="59" t="s">
        <v>91</v>
      </c>
      <c r="B84" s="59">
        <v>2013</v>
      </c>
      <c r="C84" s="39">
        <v>20166</v>
      </c>
      <c r="D84" s="52">
        <v>55447312</v>
      </c>
      <c r="E84" s="52">
        <v>22055706</v>
      </c>
      <c r="F84" s="52">
        <v>77503018</v>
      </c>
      <c r="G84" s="52">
        <f t="shared" si="5"/>
        <v>71.54213272056063</v>
      </c>
      <c r="I84" s="58">
        <f t="shared" si="6"/>
        <v>775.03018000000009</v>
      </c>
    </row>
    <row r="85" spans="1:9" x14ac:dyDescent="0.2">
      <c r="A85" s="59"/>
      <c r="B85" s="59"/>
      <c r="C85" s="39"/>
    </row>
    <row r="86" spans="1:9" x14ac:dyDescent="0.2">
      <c r="A86" s="63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35"/>
  <sheetViews>
    <sheetView zoomScale="110" zoomScaleNormal="110" workbookViewId="0">
      <selection activeCell="B6" sqref="B6"/>
    </sheetView>
  </sheetViews>
  <sheetFormatPr baseColWidth="10" defaultColWidth="0" defaultRowHeight="13" zeroHeight="1" x14ac:dyDescent="0.15"/>
  <cols>
    <col min="1" max="1" width="12.6640625" style="15" customWidth="1"/>
    <col min="2" max="2" width="7.5" style="50" bestFit="1" customWidth="1"/>
    <col min="3" max="3" width="11.33203125" style="48" customWidth="1"/>
    <col min="4" max="8" width="11.6640625" style="15" customWidth="1"/>
    <col min="9" max="9" width="10.83203125" style="15" bestFit="1" customWidth="1"/>
    <col min="10" max="16" width="11.33203125" style="15" customWidth="1"/>
    <col min="17" max="17" width="3.33203125" style="15" customWidth="1"/>
    <col min="18" max="24" width="11.33203125" style="15" hidden="1" customWidth="1"/>
    <col min="25" max="25" width="9.1640625" style="15" hidden="1" customWidth="1"/>
    <col min="26" max="256" width="0" style="15" hidden="1"/>
    <col min="257" max="257" width="12.6640625" style="15" customWidth="1"/>
    <col min="258" max="258" width="10.1640625" style="15" bestFit="1" customWidth="1"/>
    <col min="259" max="259" width="11.33203125" style="15" customWidth="1"/>
    <col min="260" max="264" width="11.6640625" style="15" customWidth="1"/>
    <col min="265" max="265" width="10.83203125" style="15" bestFit="1" customWidth="1"/>
    <col min="266" max="272" width="11.33203125" style="15" customWidth="1"/>
    <col min="273" max="273" width="3.33203125" style="15" customWidth="1"/>
    <col min="274" max="281" width="0" style="15" hidden="1" customWidth="1"/>
    <col min="282" max="512" width="0" style="15" hidden="1"/>
    <col min="513" max="513" width="12.6640625" style="15" customWidth="1"/>
    <col min="514" max="514" width="7.5" style="15" bestFit="1" customWidth="1"/>
    <col min="515" max="515" width="11.33203125" style="15" customWidth="1"/>
    <col min="516" max="520" width="11.6640625" style="15" customWidth="1"/>
    <col min="521" max="521" width="10.83203125" style="15" bestFit="1" customWidth="1"/>
    <col min="522" max="528" width="11.33203125" style="15" customWidth="1"/>
    <col min="529" max="529" width="3.33203125" style="15" customWidth="1"/>
    <col min="530" max="537" width="0" style="15" hidden="1" customWidth="1"/>
    <col min="538" max="768" width="0" style="15" hidden="1"/>
    <col min="769" max="769" width="12.6640625" style="15" customWidth="1"/>
    <col min="770" max="770" width="7.5" style="15" bestFit="1" customWidth="1"/>
    <col min="771" max="771" width="11.33203125" style="15" customWidth="1"/>
    <col min="772" max="776" width="11.6640625" style="15" customWidth="1"/>
    <col min="777" max="777" width="10.83203125" style="15" bestFit="1" customWidth="1"/>
    <col min="778" max="784" width="11.33203125" style="15" customWidth="1"/>
    <col min="785" max="785" width="3.33203125" style="15" customWidth="1"/>
    <col min="786" max="793" width="0" style="15" hidden="1" customWidth="1"/>
    <col min="794" max="1024" width="0" style="15" hidden="1"/>
    <col min="1025" max="1025" width="12.6640625" style="15" customWidth="1"/>
    <col min="1026" max="1026" width="7.5" style="15" bestFit="1" customWidth="1"/>
    <col min="1027" max="1027" width="11.33203125" style="15" customWidth="1"/>
    <col min="1028" max="1032" width="11.6640625" style="15" customWidth="1"/>
    <col min="1033" max="1033" width="10.83203125" style="15" bestFit="1" customWidth="1"/>
    <col min="1034" max="1040" width="11.33203125" style="15" customWidth="1"/>
    <col min="1041" max="1041" width="3.33203125" style="15" customWidth="1"/>
    <col min="1042" max="1049" width="0" style="15" hidden="1" customWidth="1"/>
    <col min="1050" max="1280" width="0" style="15" hidden="1"/>
    <col min="1281" max="1281" width="12.6640625" style="15" customWidth="1"/>
    <col min="1282" max="1282" width="7.5" style="15" bestFit="1" customWidth="1"/>
    <col min="1283" max="1283" width="11.33203125" style="15" customWidth="1"/>
    <col min="1284" max="1288" width="11.6640625" style="15" customWidth="1"/>
    <col min="1289" max="1289" width="10.83203125" style="15" bestFit="1" customWidth="1"/>
    <col min="1290" max="1296" width="11.33203125" style="15" customWidth="1"/>
    <col min="1297" max="1297" width="3.33203125" style="15" customWidth="1"/>
    <col min="1298" max="1305" width="0" style="15" hidden="1" customWidth="1"/>
    <col min="1306" max="1536" width="0" style="15" hidden="1"/>
    <col min="1537" max="1537" width="12.6640625" style="15" customWidth="1"/>
    <col min="1538" max="1538" width="7.5" style="15" bestFit="1" customWidth="1"/>
    <col min="1539" max="1539" width="11.33203125" style="15" customWidth="1"/>
    <col min="1540" max="1544" width="11.6640625" style="15" customWidth="1"/>
    <col min="1545" max="1545" width="10.83203125" style="15" bestFit="1" customWidth="1"/>
    <col min="1546" max="1552" width="11.33203125" style="15" customWidth="1"/>
    <col min="1553" max="1553" width="3.33203125" style="15" customWidth="1"/>
    <col min="1554" max="1561" width="0" style="15" hidden="1" customWidth="1"/>
    <col min="1562" max="1792" width="0" style="15" hidden="1"/>
    <col min="1793" max="1793" width="12.6640625" style="15" customWidth="1"/>
    <col min="1794" max="1794" width="7.5" style="15" bestFit="1" customWidth="1"/>
    <col min="1795" max="1795" width="11.33203125" style="15" customWidth="1"/>
    <col min="1796" max="1800" width="11.6640625" style="15" customWidth="1"/>
    <col min="1801" max="1801" width="10.83203125" style="15" bestFit="1" customWidth="1"/>
    <col min="1802" max="1808" width="11.33203125" style="15" customWidth="1"/>
    <col min="1809" max="1809" width="3.33203125" style="15" customWidth="1"/>
    <col min="1810" max="1817" width="0" style="15" hidden="1" customWidth="1"/>
    <col min="1818" max="2048" width="0" style="15" hidden="1"/>
    <col min="2049" max="2049" width="12.6640625" style="15" customWidth="1"/>
    <col min="2050" max="2050" width="7.5" style="15" bestFit="1" customWidth="1"/>
    <col min="2051" max="2051" width="11.33203125" style="15" customWidth="1"/>
    <col min="2052" max="2056" width="11.6640625" style="15" customWidth="1"/>
    <col min="2057" max="2057" width="10.83203125" style="15" bestFit="1" customWidth="1"/>
    <col min="2058" max="2064" width="11.33203125" style="15" customWidth="1"/>
    <col min="2065" max="2065" width="3.33203125" style="15" customWidth="1"/>
    <col min="2066" max="2073" width="0" style="15" hidden="1" customWidth="1"/>
    <col min="2074" max="2304" width="0" style="15" hidden="1"/>
    <col min="2305" max="2305" width="12.6640625" style="15" customWidth="1"/>
    <col min="2306" max="2306" width="7.5" style="15" bestFit="1" customWidth="1"/>
    <col min="2307" max="2307" width="11.33203125" style="15" customWidth="1"/>
    <col min="2308" max="2312" width="11.6640625" style="15" customWidth="1"/>
    <col min="2313" max="2313" width="10.83203125" style="15" bestFit="1" customWidth="1"/>
    <col min="2314" max="2320" width="11.33203125" style="15" customWidth="1"/>
    <col min="2321" max="2321" width="3.33203125" style="15" customWidth="1"/>
    <col min="2322" max="2329" width="0" style="15" hidden="1" customWidth="1"/>
    <col min="2330" max="2560" width="0" style="15" hidden="1"/>
    <col min="2561" max="2561" width="12.6640625" style="15" customWidth="1"/>
    <col min="2562" max="2562" width="7.5" style="15" bestFit="1" customWidth="1"/>
    <col min="2563" max="2563" width="11.33203125" style="15" customWidth="1"/>
    <col min="2564" max="2568" width="11.6640625" style="15" customWidth="1"/>
    <col min="2569" max="2569" width="10.83203125" style="15" bestFit="1" customWidth="1"/>
    <col min="2570" max="2576" width="11.33203125" style="15" customWidth="1"/>
    <col min="2577" max="2577" width="3.33203125" style="15" customWidth="1"/>
    <col min="2578" max="2585" width="0" style="15" hidden="1" customWidth="1"/>
    <col min="2586" max="2816" width="0" style="15" hidden="1"/>
    <col min="2817" max="2817" width="12.6640625" style="15" customWidth="1"/>
    <col min="2818" max="2818" width="7.5" style="15" bestFit="1" customWidth="1"/>
    <col min="2819" max="2819" width="11.33203125" style="15" customWidth="1"/>
    <col min="2820" max="2824" width="11.6640625" style="15" customWidth="1"/>
    <col min="2825" max="2825" width="10.83203125" style="15" bestFit="1" customWidth="1"/>
    <col min="2826" max="2832" width="11.33203125" style="15" customWidth="1"/>
    <col min="2833" max="2833" width="3.33203125" style="15" customWidth="1"/>
    <col min="2834" max="2841" width="0" style="15" hidden="1" customWidth="1"/>
    <col min="2842" max="3072" width="0" style="15" hidden="1"/>
    <col min="3073" max="3073" width="12.6640625" style="15" customWidth="1"/>
    <col min="3074" max="3074" width="7.5" style="15" bestFit="1" customWidth="1"/>
    <col min="3075" max="3075" width="11.33203125" style="15" customWidth="1"/>
    <col min="3076" max="3080" width="11.6640625" style="15" customWidth="1"/>
    <col min="3081" max="3081" width="10.83203125" style="15" bestFit="1" customWidth="1"/>
    <col min="3082" max="3088" width="11.33203125" style="15" customWidth="1"/>
    <col min="3089" max="3089" width="3.33203125" style="15" customWidth="1"/>
    <col min="3090" max="3097" width="0" style="15" hidden="1" customWidth="1"/>
    <col min="3098" max="3328" width="0" style="15" hidden="1"/>
    <col min="3329" max="3329" width="12.6640625" style="15" customWidth="1"/>
    <col min="3330" max="3330" width="7.5" style="15" bestFit="1" customWidth="1"/>
    <col min="3331" max="3331" width="11.33203125" style="15" customWidth="1"/>
    <col min="3332" max="3336" width="11.6640625" style="15" customWidth="1"/>
    <col min="3337" max="3337" width="10.83203125" style="15" bestFit="1" customWidth="1"/>
    <col min="3338" max="3344" width="11.33203125" style="15" customWidth="1"/>
    <col min="3345" max="3345" width="3.33203125" style="15" customWidth="1"/>
    <col min="3346" max="3353" width="0" style="15" hidden="1" customWidth="1"/>
    <col min="3354" max="3584" width="0" style="15" hidden="1"/>
    <col min="3585" max="3585" width="12.6640625" style="15" customWidth="1"/>
    <col min="3586" max="3586" width="7.5" style="15" bestFit="1" customWidth="1"/>
    <col min="3587" max="3587" width="11.33203125" style="15" customWidth="1"/>
    <col min="3588" max="3592" width="11.6640625" style="15" customWidth="1"/>
    <col min="3593" max="3593" width="10.83203125" style="15" bestFit="1" customWidth="1"/>
    <col min="3594" max="3600" width="11.33203125" style="15" customWidth="1"/>
    <col min="3601" max="3601" width="3.33203125" style="15" customWidth="1"/>
    <col min="3602" max="3609" width="0" style="15" hidden="1" customWidth="1"/>
    <col min="3610" max="3840" width="0" style="15" hidden="1"/>
    <col min="3841" max="3841" width="12.6640625" style="15" customWidth="1"/>
    <col min="3842" max="3842" width="7.5" style="15" bestFit="1" customWidth="1"/>
    <col min="3843" max="3843" width="11.33203125" style="15" customWidth="1"/>
    <col min="3844" max="3848" width="11.6640625" style="15" customWidth="1"/>
    <col min="3849" max="3849" width="10.83203125" style="15" bestFit="1" customWidth="1"/>
    <col min="3850" max="3856" width="11.33203125" style="15" customWidth="1"/>
    <col min="3857" max="3857" width="3.33203125" style="15" customWidth="1"/>
    <col min="3858" max="3865" width="0" style="15" hidden="1" customWidth="1"/>
    <col min="3866" max="4096" width="0" style="15" hidden="1"/>
    <col min="4097" max="4097" width="12.6640625" style="15" customWidth="1"/>
    <col min="4098" max="4098" width="7.5" style="15" bestFit="1" customWidth="1"/>
    <col min="4099" max="4099" width="11.33203125" style="15" customWidth="1"/>
    <col min="4100" max="4104" width="11.6640625" style="15" customWidth="1"/>
    <col min="4105" max="4105" width="10.83203125" style="15" bestFit="1" customWidth="1"/>
    <col min="4106" max="4112" width="11.33203125" style="15" customWidth="1"/>
    <col min="4113" max="4113" width="3.33203125" style="15" customWidth="1"/>
    <col min="4114" max="4121" width="0" style="15" hidden="1" customWidth="1"/>
    <col min="4122" max="4352" width="0" style="15" hidden="1"/>
    <col min="4353" max="4353" width="12.6640625" style="15" customWidth="1"/>
    <col min="4354" max="4354" width="7.5" style="15" bestFit="1" customWidth="1"/>
    <col min="4355" max="4355" width="11.33203125" style="15" customWidth="1"/>
    <col min="4356" max="4360" width="11.6640625" style="15" customWidth="1"/>
    <col min="4361" max="4361" width="10.83203125" style="15" bestFit="1" customWidth="1"/>
    <col min="4362" max="4368" width="11.33203125" style="15" customWidth="1"/>
    <col min="4369" max="4369" width="3.33203125" style="15" customWidth="1"/>
    <col min="4370" max="4377" width="0" style="15" hidden="1" customWidth="1"/>
    <col min="4378" max="4608" width="0" style="15" hidden="1"/>
    <col min="4609" max="4609" width="12.6640625" style="15" customWidth="1"/>
    <col min="4610" max="4610" width="7.5" style="15" bestFit="1" customWidth="1"/>
    <col min="4611" max="4611" width="11.33203125" style="15" customWidth="1"/>
    <col min="4612" max="4616" width="11.6640625" style="15" customWidth="1"/>
    <col min="4617" max="4617" width="10.83203125" style="15" bestFit="1" customWidth="1"/>
    <col min="4618" max="4624" width="11.33203125" style="15" customWidth="1"/>
    <col min="4625" max="4625" width="3.33203125" style="15" customWidth="1"/>
    <col min="4626" max="4633" width="0" style="15" hidden="1" customWidth="1"/>
    <col min="4634" max="4864" width="0" style="15" hidden="1"/>
    <col min="4865" max="4865" width="12.6640625" style="15" customWidth="1"/>
    <col min="4866" max="4866" width="7.5" style="15" bestFit="1" customWidth="1"/>
    <col min="4867" max="4867" width="11.33203125" style="15" customWidth="1"/>
    <col min="4868" max="4872" width="11.6640625" style="15" customWidth="1"/>
    <col min="4873" max="4873" width="10.83203125" style="15" bestFit="1" customWidth="1"/>
    <col min="4874" max="4880" width="11.33203125" style="15" customWidth="1"/>
    <col min="4881" max="4881" width="3.33203125" style="15" customWidth="1"/>
    <col min="4882" max="4889" width="0" style="15" hidden="1" customWidth="1"/>
    <col min="4890" max="5120" width="0" style="15" hidden="1"/>
    <col min="5121" max="5121" width="12.6640625" style="15" customWidth="1"/>
    <col min="5122" max="5122" width="7.5" style="15" bestFit="1" customWidth="1"/>
    <col min="5123" max="5123" width="11.33203125" style="15" customWidth="1"/>
    <col min="5124" max="5128" width="11.6640625" style="15" customWidth="1"/>
    <col min="5129" max="5129" width="10.83203125" style="15" bestFit="1" customWidth="1"/>
    <col min="5130" max="5136" width="11.33203125" style="15" customWidth="1"/>
    <col min="5137" max="5137" width="3.33203125" style="15" customWidth="1"/>
    <col min="5138" max="5145" width="0" style="15" hidden="1" customWidth="1"/>
    <col min="5146" max="5376" width="0" style="15" hidden="1"/>
    <col min="5377" max="5377" width="12.6640625" style="15" customWidth="1"/>
    <col min="5378" max="5378" width="7.5" style="15" bestFit="1" customWidth="1"/>
    <col min="5379" max="5379" width="11.33203125" style="15" customWidth="1"/>
    <col min="5380" max="5384" width="11.6640625" style="15" customWidth="1"/>
    <col min="5385" max="5385" width="10.83203125" style="15" bestFit="1" customWidth="1"/>
    <col min="5386" max="5392" width="11.33203125" style="15" customWidth="1"/>
    <col min="5393" max="5393" width="3.33203125" style="15" customWidth="1"/>
    <col min="5394" max="5401" width="0" style="15" hidden="1" customWidth="1"/>
    <col min="5402" max="5632" width="0" style="15" hidden="1"/>
    <col min="5633" max="5633" width="12.6640625" style="15" customWidth="1"/>
    <col min="5634" max="5634" width="7.5" style="15" bestFit="1" customWidth="1"/>
    <col min="5635" max="5635" width="11.33203125" style="15" customWidth="1"/>
    <col min="5636" max="5640" width="11.6640625" style="15" customWidth="1"/>
    <col min="5641" max="5641" width="10.83203125" style="15" bestFit="1" customWidth="1"/>
    <col min="5642" max="5648" width="11.33203125" style="15" customWidth="1"/>
    <col min="5649" max="5649" width="3.33203125" style="15" customWidth="1"/>
    <col min="5650" max="5657" width="0" style="15" hidden="1" customWidth="1"/>
    <col min="5658" max="5888" width="0" style="15" hidden="1"/>
    <col min="5889" max="5889" width="12.6640625" style="15" customWidth="1"/>
    <col min="5890" max="5890" width="7.5" style="15" bestFit="1" customWidth="1"/>
    <col min="5891" max="5891" width="11.33203125" style="15" customWidth="1"/>
    <col min="5892" max="5896" width="11.6640625" style="15" customWidth="1"/>
    <col min="5897" max="5897" width="10.83203125" style="15" bestFit="1" customWidth="1"/>
    <col min="5898" max="5904" width="11.33203125" style="15" customWidth="1"/>
    <col min="5905" max="5905" width="3.33203125" style="15" customWidth="1"/>
    <col min="5906" max="5913" width="0" style="15" hidden="1" customWidth="1"/>
    <col min="5914" max="6144" width="0" style="15" hidden="1"/>
    <col min="6145" max="6145" width="12.6640625" style="15" customWidth="1"/>
    <col min="6146" max="6146" width="7.5" style="15" bestFit="1" customWidth="1"/>
    <col min="6147" max="6147" width="11.33203125" style="15" customWidth="1"/>
    <col min="6148" max="6152" width="11.6640625" style="15" customWidth="1"/>
    <col min="6153" max="6153" width="10.83203125" style="15" bestFit="1" customWidth="1"/>
    <col min="6154" max="6160" width="11.33203125" style="15" customWidth="1"/>
    <col min="6161" max="6161" width="3.33203125" style="15" customWidth="1"/>
    <col min="6162" max="6169" width="0" style="15" hidden="1" customWidth="1"/>
    <col min="6170" max="6400" width="0" style="15" hidden="1"/>
    <col min="6401" max="6401" width="12.6640625" style="15" customWidth="1"/>
    <col min="6402" max="6402" width="7.5" style="15" bestFit="1" customWidth="1"/>
    <col min="6403" max="6403" width="11.33203125" style="15" customWidth="1"/>
    <col min="6404" max="6408" width="11.6640625" style="15" customWidth="1"/>
    <col min="6409" max="6409" width="10.83203125" style="15" bestFit="1" customWidth="1"/>
    <col min="6410" max="6416" width="11.33203125" style="15" customWidth="1"/>
    <col min="6417" max="6417" width="3.33203125" style="15" customWidth="1"/>
    <col min="6418" max="6425" width="0" style="15" hidden="1" customWidth="1"/>
    <col min="6426" max="6656" width="0" style="15" hidden="1"/>
    <col min="6657" max="6657" width="12.6640625" style="15" customWidth="1"/>
    <col min="6658" max="6658" width="7.5" style="15" bestFit="1" customWidth="1"/>
    <col min="6659" max="6659" width="11.33203125" style="15" customWidth="1"/>
    <col min="6660" max="6664" width="11.6640625" style="15" customWidth="1"/>
    <col min="6665" max="6665" width="10.83203125" style="15" bestFit="1" customWidth="1"/>
    <col min="6666" max="6672" width="11.33203125" style="15" customWidth="1"/>
    <col min="6673" max="6673" width="3.33203125" style="15" customWidth="1"/>
    <col min="6674" max="6681" width="0" style="15" hidden="1" customWidth="1"/>
    <col min="6682" max="6912" width="0" style="15" hidden="1"/>
    <col min="6913" max="6913" width="12.6640625" style="15" customWidth="1"/>
    <col min="6914" max="6914" width="7.5" style="15" bestFit="1" customWidth="1"/>
    <col min="6915" max="6915" width="11.33203125" style="15" customWidth="1"/>
    <col min="6916" max="6920" width="11.6640625" style="15" customWidth="1"/>
    <col min="6921" max="6921" width="10.83203125" style="15" bestFit="1" customWidth="1"/>
    <col min="6922" max="6928" width="11.33203125" style="15" customWidth="1"/>
    <col min="6929" max="6929" width="3.33203125" style="15" customWidth="1"/>
    <col min="6930" max="6937" width="0" style="15" hidden="1" customWidth="1"/>
    <col min="6938" max="7168" width="0" style="15" hidden="1"/>
    <col min="7169" max="7169" width="12.6640625" style="15" customWidth="1"/>
    <col min="7170" max="7170" width="7.5" style="15" bestFit="1" customWidth="1"/>
    <col min="7171" max="7171" width="11.33203125" style="15" customWidth="1"/>
    <col min="7172" max="7176" width="11.6640625" style="15" customWidth="1"/>
    <col min="7177" max="7177" width="10.83203125" style="15" bestFit="1" customWidth="1"/>
    <col min="7178" max="7184" width="11.33203125" style="15" customWidth="1"/>
    <col min="7185" max="7185" width="3.33203125" style="15" customWidth="1"/>
    <col min="7186" max="7193" width="0" style="15" hidden="1" customWidth="1"/>
    <col min="7194" max="7424" width="0" style="15" hidden="1"/>
    <col min="7425" max="7425" width="12.6640625" style="15" customWidth="1"/>
    <col min="7426" max="7426" width="7.5" style="15" bestFit="1" customWidth="1"/>
    <col min="7427" max="7427" width="11.33203125" style="15" customWidth="1"/>
    <col min="7428" max="7432" width="11.6640625" style="15" customWidth="1"/>
    <col min="7433" max="7433" width="10.83203125" style="15" bestFit="1" customWidth="1"/>
    <col min="7434" max="7440" width="11.33203125" style="15" customWidth="1"/>
    <col min="7441" max="7441" width="3.33203125" style="15" customWidth="1"/>
    <col min="7442" max="7449" width="0" style="15" hidden="1" customWidth="1"/>
    <col min="7450" max="7680" width="0" style="15" hidden="1"/>
    <col min="7681" max="7681" width="12.6640625" style="15" customWidth="1"/>
    <col min="7682" max="7682" width="7.5" style="15" bestFit="1" customWidth="1"/>
    <col min="7683" max="7683" width="11.33203125" style="15" customWidth="1"/>
    <col min="7684" max="7688" width="11.6640625" style="15" customWidth="1"/>
    <col min="7689" max="7689" width="10.83203125" style="15" bestFit="1" customWidth="1"/>
    <col min="7690" max="7696" width="11.33203125" style="15" customWidth="1"/>
    <col min="7697" max="7697" width="3.33203125" style="15" customWidth="1"/>
    <col min="7698" max="7705" width="0" style="15" hidden="1" customWidth="1"/>
    <col min="7706" max="7936" width="0" style="15" hidden="1"/>
    <col min="7937" max="7937" width="12.6640625" style="15" customWidth="1"/>
    <col min="7938" max="7938" width="7.5" style="15" bestFit="1" customWidth="1"/>
    <col min="7939" max="7939" width="11.33203125" style="15" customWidth="1"/>
    <col min="7940" max="7944" width="11.6640625" style="15" customWidth="1"/>
    <col min="7945" max="7945" width="10.83203125" style="15" bestFit="1" customWidth="1"/>
    <col min="7946" max="7952" width="11.33203125" style="15" customWidth="1"/>
    <col min="7953" max="7953" width="3.33203125" style="15" customWidth="1"/>
    <col min="7954" max="7961" width="0" style="15" hidden="1" customWidth="1"/>
    <col min="7962" max="8192" width="0" style="15" hidden="1"/>
    <col min="8193" max="8193" width="12.6640625" style="15" customWidth="1"/>
    <col min="8194" max="8194" width="7.5" style="15" bestFit="1" customWidth="1"/>
    <col min="8195" max="8195" width="11.33203125" style="15" customWidth="1"/>
    <col min="8196" max="8200" width="11.6640625" style="15" customWidth="1"/>
    <col min="8201" max="8201" width="10.83203125" style="15" bestFit="1" customWidth="1"/>
    <col min="8202" max="8208" width="11.33203125" style="15" customWidth="1"/>
    <col min="8209" max="8209" width="3.33203125" style="15" customWidth="1"/>
    <col min="8210" max="8217" width="0" style="15" hidden="1" customWidth="1"/>
    <col min="8218" max="8448" width="0" style="15" hidden="1"/>
    <col min="8449" max="8449" width="12.6640625" style="15" customWidth="1"/>
    <col min="8450" max="8450" width="7.5" style="15" bestFit="1" customWidth="1"/>
    <col min="8451" max="8451" width="11.33203125" style="15" customWidth="1"/>
    <col min="8452" max="8456" width="11.6640625" style="15" customWidth="1"/>
    <col min="8457" max="8457" width="10.83203125" style="15" bestFit="1" customWidth="1"/>
    <col min="8458" max="8464" width="11.33203125" style="15" customWidth="1"/>
    <col min="8465" max="8465" width="3.33203125" style="15" customWidth="1"/>
    <col min="8466" max="8473" width="0" style="15" hidden="1" customWidth="1"/>
    <col min="8474" max="8704" width="0" style="15" hidden="1"/>
    <col min="8705" max="8705" width="12.6640625" style="15" customWidth="1"/>
    <col min="8706" max="8706" width="7.5" style="15" bestFit="1" customWidth="1"/>
    <col min="8707" max="8707" width="11.33203125" style="15" customWidth="1"/>
    <col min="8708" max="8712" width="11.6640625" style="15" customWidth="1"/>
    <col min="8713" max="8713" width="10.83203125" style="15" bestFit="1" customWidth="1"/>
    <col min="8714" max="8720" width="11.33203125" style="15" customWidth="1"/>
    <col min="8721" max="8721" width="3.33203125" style="15" customWidth="1"/>
    <col min="8722" max="8729" width="0" style="15" hidden="1" customWidth="1"/>
    <col min="8730" max="8960" width="0" style="15" hidden="1"/>
    <col min="8961" max="8961" width="12.6640625" style="15" customWidth="1"/>
    <col min="8962" max="8962" width="7.5" style="15" bestFit="1" customWidth="1"/>
    <col min="8963" max="8963" width="11.33203125" style="15" customWidth="1"/>
    <col min="8964" max="8968" width="11.6640625" style="15" customWidth="1"/>
    <col min="8969" max="8969" width="10.83203125" style="15" bestFit="1" customWidth="1"/>
    <col min="8970" max="8976" width="11.33203125" style="15" customWidth="1"/>
    <col min="8977" max="8977" width="3.33203125" style="15" customWidth="1"/>
    <col min="8978" max="8985" width="0" style="15" hidden="1" customWidth="1"/>
    <col min="8986" max="9216" width="0" style="15" hidden="1"/>
    <col min="9217" max="9217" width="12.6640625" style="15" customWidth="1"/>
    <col min="9218" max="9218" width="7.5" style="15" bestFit="1" customWidth="1"/>
    <col min="9219" max="9219" width="11.33203125" style="15" customWidth="1"/>
    <col min="9220" max="9224" width="11.6640625" style="15" customWidth="1"/>
    <col min="9225" max="9225" width="10.83203125" style="15" bestFit="1" customWidth="1"/>
    <col min="9226" max="9232" width="11.33203125" style="15" customWidth="1"/>
    <col min="9233" max="9233" width="3.33203125" style="15" customWidth="1"/>
    <col min="9234" max="9241" width="0" style="15" hidden="1" customWidth="1"/>
    <col min="9242" max="9472" width="0" style="15" hidden="1"/>
    <col min="9473" max="9473" width="12.6640625" style="15" customWidth="1"/>
    <col min="9474" max="9474" width="7.5" style="15" bestFit="1" customWidth="1"/>
    <col min="9475" max="9475" width="11.33203125" style="15" customWidth="1"/>
    <col min="9476" max="9480" width="11.6640625" style="15" customWidth="1"/>
    <col min="9481" max="9481" width="10.83203125" style="15" bestFit="1" customWidth="1"/>
    <col min="9482" max="9488" width="11.33203125" style="15" customWidth="1"/>
    <col min="9489" max="9489" width="3.33203125" style="15" customWidth="1"/>
    <col min="9490" max="9497" width="0" style="15" hidden="1" customWidth="1"/>
    <col min="9498" max="9728" width="0" style="15" hidden="1"/>
    <col min="9729" max="9729" width="12.6640625" style="15" customWidth="1"/>
    <col min="9730" max="9730" width="7.5" style="15" bestFit="1" customWidth="1"/>
    <col min="9731" max="9731" width="11.33203125" style="15" customWidth="1"/>
    <col min="9732" max="9736" width="11.6640625" style="15" customWidth="1"/>
    <col min="9737" max="9737" width="10.83203125" style="15" bestFit="1" customWidth="1"/>
    <col min="9738" max="9744" width="11.33203125" style="15" customWidth="1"/>
    <col min="9745" max="9745" width="3.33203125" style="15" customWidth="1"/>
    <col min="9746" max="9753" width="0" style="15" hidden="1" customWidth="1"/>
    <col min="9754" max="9984" width="0" style="15" hidden="1"/>
    <col min="9985" max="9985" width="12.6640625" style="15" customWidth="1"/>
    <col min="9986" max="9986" width="7.5" style="15" bestFit="1" customWidth="1"/>
    <col min="9987" max="9987" width="11.33203125" style="15" customWidth="1"/>
    <col min="9988" max="9992" width="11.6640625" style="15" customWidth="1"/>
    <col min="9993" max="9993" width="10.83203125" style="15" bestFit="1" customWidth="1"/>
    <col min="9994" max="10000" width="11.33203125" style="15" customWidth="1"/>
    <col min="10001" max="10001" width="3.33203125" style="15" customWidth="1"/>
    <col min="10002" max="10009" width="0" style="15" hidden="1" customWidth="1"/>
    <col min="10010" max="10240" width="0" style="15" hidden="1"/>
    <col min="10241" max="10241" width="12.6640625" style="15" customWidth="1"/>
    <col min="10242" max="10242" width="7.5" style="15" bestFit="1" customWidth="1"/>
    <col min="10243" max="10243" width="11.33203125" style="15" customWidth="1"/>
    <col min="10244" max="10248" width="11.6640625" style="15" customWidth="1"/>
    <col min="10249" max="10249" width="10.83203125" style="15" bestFit="1" customWidth="1"/>
    <col min="10250" max="10256" width="11.33203125" style="15" customWidth="1"/>
    <col min="10257" max="10257" width="3.33203125" style="15" customWidth="1"/>
    <col min="10258" max="10265" width="0" style="15" hidden="1" customWidth="1"/>
    <col min="10266" max="10496" width="0" style="15" hidden="1"/>
    <col min="10497" max="10497" width="12.6640625" style="15" customWidth="1"/>
    <col min="10498" max="10498" width="7.5" style="15" bestFit="1" customWidth="1"/>
    <col min="10499" max="10499" width="11.33203125" style="15" customWidth="1"/>
    <col min="10500" max="10504" width="11.6640625" style="15" customWidth="1"/>
    <col min="10505" max="10505" width="10.83203125" style="15" bestFit="1" customWidth="1"/>
    <col min="10506" max="10512" width="11.33203125" style="15" customWidth="1"/>
    <col min="10513" max="10513" width="3.33203125" style="15" customWidth="1"/>
    <col min="10514" max="10521" width="0" style="15" hidden="1" customWidth="1"/>
    <col min="10522" max="10752" width="0" style="15" hidden="1"/>
    <col min="10753" max="10753" width="12.6640625" style="15" customWidth="1"/>
    <col min="10754" max="10754" width="7.5" style="15" bestFit="1" customWidth="1"/>
    <col min="10755" max="10755" width="11.33203125" style="15" customWidth="1"/>
    <col min="10756" max="10760" width="11.6640625" style="15" customWidth="1"/>
    <col min="10761" max="10761" width="10.83203125" style="15" bestFit="1" customWidth="1"/>
    <col min="10762" max="10768" width="11.33203125" style="15" customWidth="1"/>
    <col min="10769" max="10769" width="3.33203125" style="15" customWidth="1"/>
    <col min="10770" max="10777" width="0" style="15" hidden="1" customWidth="1"/>
    <col min="10778" max="11008" width="0" style="15" hidden="1"/>
    <col min="11009" max="11009" width="12.6640625" style="15" customWidth="1"/>
    <col min="11010" max="11010" width="7.5" style="15" bestFit="1" customWidth="1"/>
    <col min="11011" max="11011" width="11.33203125" style="15" customWidth="1"/>
    <col min="11012" max="11016" width="11.6640625" style="15" customWidth="1"/>
    <col min="11017" max="11017" width="10.83203125" style="15" bestFit="1" customWidth="1"/>
    <col min="11018" max="11024" width="11.33203125" style="15" customWidth="1"/>
    <col min="11025" max="11025" width="3.33203125" style="15" customWidth="1"/>
    <col min="11026" max="11033" width="0" style="15" hidden="1" customWidth="1"/>
    <col min="11034" max="11264" width="0" style="15" hidden="1"/>
    <col min="11265" max="11265" width="12.6640625" style="15" customWidth="1"/>
    <col min="11266" max="11266" width="7.5" style="15" bestFit="1" customWidth="1"/>
    <col min="11267" max="11267" width="11.33203125" style="15" customWidth="1"/>
    <col min="11268" max="11272" width="11.6640625" style="15" customWidth="1"/>
    <col min="11273" max="11273" width="10.83203125" style="15" bestFit="1" customWidth="1"/>
    <col min="11274" max="11280" width="11.33203125" style="15" customWidth="1"/>
    <col min="11281" max="11281" width="3.33203125" style="15" customWidth="1"/>
    <col min="11282" max="11289" width="0" style="15" hidden="1" customWidth="1"/>
    <col min="11290" max="11520" width="0" style="15" hidden="1"/>
    <col min="11521" max="11521" width="12.6640625" style="15" customWidth="1"/>
    <col min="11522" max="11522" width="7.5" style="15" bestFit="1" customWidth="1"/>
    <col min="11523" max="11523" width="11.33203125" style="15" customWidth="1"/>
    <col min="11524" max="11528" width="11.6640625" style="15" customWidth="1"/>
    <col min="11529" max="11529" width="10.83203125" style="15" bestFit="1" customWidth="1"/>
    <col min="11530" max="11536" width="11.33203125" style="15" customWidth="1"/>
    <col min="11537" max="11537" width="3.33203125" style="15" customWidth="1"/>
    <col min="11538" max="11545" width="0" style="15" hidden="1" customWidth="1"/>
    <col min="11546" max="11776" width="0" style="15" hidden="1"/>
    <col min="11777" max="11777" width="12.6640625" style="15" customWidth="1"/>
    <col min="11778" max="11778" width="7.5" style="15" bestFit="1" customWidth="1"/>
    <col min="11779" max="11779" width="11.33203125" style="15" customWidth="1"/>
    <col min="11780" max="11784" width="11.6640625" style="15" customWidth="1"/>
    <col min="11785" max="11785" width="10.83203125" style="15" bestFit="1" customWidth="1"/>
    <col min="11786" max="11792" width="11.33203125" style="15" customWidth="1"/>
    <col min="11793" max="11793" width="3.33203125" style="15" customWidth="1"/>
    <col min="11794" max="11801" width="0" style="15" hidden="1" customWidth="1"/>
    <col min="11802" max="12032" width="0" style="15" hidden="1"/>
    <col min="12033" max="12033" width="12.6640625" style="15" customWidth="1"/>
    <col min="12034" max="12034" width="7.5" style="15" bestFit="1" customWidth="1"/>
    <col min="12035" max="12035" width="11.33203125" style="15" customWidth="1"/>
    <col min="12036" max="12040" width="11.6640625" style="15" customWidth="1"/>
    <col min="12041" max="12041" width="10.83203125" style="15" bestFit="1" customWidth="1"/>
    <col min="12042" max="12048" width="11.33203125" style="15" customWidth="1"/>
    <col min="12049" max="12049" width="3.33203125" style="15" customWidth="1"/>
    <col min="12050" max="12057" width="0" style="15" hidden="1" customWidth="1"/>
    <col min="12058" max="12288" width="0" style="15" hidden="1"/>
    <col min="12289" max="12289" width="12.6640625" style="15" customWidth="1"/>
    <col min="12290" max="12290" width="7.5" style="15" bestFit="1" customWidth="1"/>
    <col min="12291" max="12291" width="11.33203125" style="15" customWidth="1"/>
    <col min="12292" max="12296" width="11.6640625" style="15" customWidth="1"/>
    <col min="12297" max="12297" width="10.83203125" style="15" bestFit="1" customWidth="1"/>
    <col min="12298" max="12304" width="11.33203125" style="15" customWidth="1"/>
    <col min="12305" max="12305" width="3.33203125" style="15" customWidth="1"/>
    <col min="12306" max="12313" width="0" style="15" hidden="1" customWidth="1"/>
    <col min="12314" max="12544" width="0" style="15" hidden="1"/>
    <col min="12545" max="12545" width="12.6640625" style="15" customWidth="1"/>
    <col min="12546" max="12546" width="7.5" style="15" bestFit="1" customWidth="1"/>
    <col min="12547" max="12547" width="11.33203125" style="15" customWidth="1"/>
    <col min="12548" max="12552" width="11.6640625" style="15" customWidth="1"/>
    <col min="12553" max="12553" width="10.83203125" style="15" bestFit="1" customWidth="1"/>
    <col min="12554" max="12560" width="11.33203125" style="15" customWidth="1"/>
    <col min="12561" max="12561" width="3.33203125" style="15" customWidth="1"/>
    <col min="12562" max="12569" width="0" style="15" hidden="1" customWidth="1"/>
    <col min="12570" max="12800" width="0" style="15" hidden="1"/>
    <col min="12801" max="12801" width="12.6640625" style="15" customWidth="1"/>
    <col min="12802" max="12802" width="7.5" style="15" bestFit="1" customWidth="1"/>
    <col min="12803" max="12803" width="11.33203125" style="15" customWidth="1"/>
    <col min="12804" max="12808" width="11.6640625" style="15" customWidth="1"/>
    <col min="12809" max="12809" width="10.83203125" style="15" bestFit="1" customWidth="1"/>
    <col min="12810" max="12816" width="11.33203125" style="15" customWidth="1"/>
    <col min="12817" max="12817" width="3.33203125" style="15" customWidth="1"/>
    <col min="12818" max="12825" width="0" style="15" hidden="1" customWidth="1"/>
    <col min="12826" max="13056" width="0" style="15" hidden="1"/>
    <col min="13057" max="13057" width="12.6640625" style="15" customWidth="1"/>
    <col min="13058" max="13058" width="7.5" style="15" bestFit="1" customWidth="1"/>
    <col min="13059" max="13059" width="11.33203125" style="15" customWidth="1"/>
    <col min="13060" max="13064" width="11.6640625" style="15" customWidth="1"/>
    <col min="13065" max="13065" width="10.83203125" style="15" bestFit="1" customWidth="1"/>
    <col min="13066" max="13072" width="11.33203125" style="15" customWidth="1"/>
    <col min="13073" max="13073" width="3.33203125" style="15" customWidth="1"/>
    <col min="13074" max="13081" width="0" style="15" hidden="1" customWidth="1"/>
    <col min="13082" max="13312" width="0" style="15" hidden="1"/>
    <col min="13313" max="13313" width="12.6640625" style="15" customWidth="1"/>
    <col min="13314" max="13314" width="7.5" style="15" bestFit="1" customWidth="1"/>
    <col min="13315" max="13315" width="11.33203125" style="15" customWidth="1"/>
    <col min="13316" max="13320" width="11.6640625" style="15" customWidth="1"/>
    <col min="13321" max="13321" width="10.83203125" style="15" bestFit="1" customWidth="1"/>
    <col min="13322" max="13328" width="11.33203125" style="15" customWidth="1"/>
    <col min="13329" max="13329" width="3.33203125" style="15" customWidth="1"/>
    <col min="13330" max="13337" width="0" style="15" hidden="1" customWidth="1"/>
    <col min="13338" max="13568" width="0" style="15" hidden="1"/>
    <col min="13569" max="13569" width="12.6640625" style="15" customWidth="1"/>
    <col min="13570" max="13570" width="7.5" style="15" bestFit="1" customWidth="1"/>
    <col min="13571" max="13571" width="11.33203125" style="15" customWidth="1"/>
    <col min="13572" max="13576" width="11.6640625" style="15" customWidth="1"/>
    <col min="13577" max="13577" width="10.83203125" style="15" bestFit="1" customWidth="1"/>
    <col min="13578" max="13584" width="11.33203125" style="15" customWidth="1"/>
    <col min="13585" max="13585" width="3.33203125" style="15" customWidth="1"/>
    <col min="13586" max="13593" width="0" style="15" hidden="1" customWidth="1"/>
    <col min="13594" max="13824" width="0" style="15" hidden="1"/>
    <col min="13825" max="13825" width="12.6640625" style="15" customWidth="1"/>
    <col min="13826" max="13826" width="7.5" style="15" bestFit="1" customWidth="1"/>
    <col min="13827" max="13827" width="11.33203125" style="15" customWidth="1"/>
    <col min="13828" max="13832" width="11.6640625" style="15" customWidth="1"/>
    <col min="13833" max="13833" width="10.83203125" style="15" bestFit="1" customWidth="1"/>
    <col min="13834" max="13840" width="11.33203125" style="15" customWidth="1"/>
    <col min="13841" max="13841" width="3.33203125" style="15" customWidth="1"/>
    <col min="13842" max="13849" width="0" style="15" hidden="1" customWidth="1"/>
    <col min="13850" max="14080" width="0" style="15" hidden="1"/>
    <col min="14081" max="14081" width="12.6640625" style="15" customWidth="1"/>
    <col min="14082" max="14082" width="7.5" style="15" bestFit="1" customWidth="1"/>
    <col min="14083" max="14083" width="11.33203125" style="15" customWidth="1"/>
    <col min="14084" max="14088" width="11.6640625" style="15" customWidth="1"/>
    <col min="14089" max="14089" width="10.83203125" style="15" bestFit="1" customWidth="1"/>
    <col min="14090" max="14096" width="11.33203125" style="15" customWidth="1"/>
    <col min="14097" max="14097" width="3.33203125" style="15" customWidth="1"/>
    <col min="14098" max="14105" width="0" style="15" hidden="1" customWidth="1"/>
    <col min="14106" max="14336" width="0" style="15" hidden="1"/>
    <col min="14337" max="14337" width="12.6640625" style="15" customWidth="1"/>
    <col min="14338" max="14338" width="7.5" style="15" bestFit="1" customWidth="1"/>
    <col min="14339" max="14339" width="11.33203125" style="15" customWidth="1"/>
    <col min="14340" max="14344" width="11.6640625" style="15" customWidth="1"/>
    <col min="14345" max="14345" width="10.83203125" style="15" bestFit="1" customWidth="1"/>
    <col min="14346" max="14352" width="11.33203125" style="15" customWidth="1"/>
    <col min="14353" max="14353" width="3.33203125" style="15" customWidth="1"/>
    <col min="14354" max="14361" width="0" style="15" hidden="1" customWidth="1"/>
    <col min="14362" max="14592" width="0" style="15" hidden="1"/>
    <col min="14593" max="14593" width="12.6640625" style="15" customWidth="1"/>
    <col min="14594" max="14594" width="7.5" style="15" bestFit="1" customWidth="1"/>
    <col min="14595" max="14595" width="11.33203125" style="15" customWidth="1"/>
    <col min="14596" max="14600" width="11.6640625" style="15" customWidth="1"/>
    <col min="14601" max="14601" width="10.83203125" style="15" bestFit="1" customWidth="1"/>
    <col min="14602" max="14608" width="11.33203125" style="15" customWidth="1"/>
    <col min="14609" max="14609" width="3.33203125" style="15" customWidth="1"/>
    <col min="14610" max="14617" width="0" style="15" hidden="1" customWidth="1"/>
    <col min="14618" max="14848" width="0" style="15" hidden="1"/>
    <col min="14849" max="14849" width="12.6640625" style="15" customWidth="1"/>
    <col min="14850" max="14850" width="7.5" style="15" bestFit="1" customWidth="1"/>
    <col min="14851" max="14851" width="11.33203125" style="15" customWidth="1"/>
    <col min="14852" max="14856" width="11.6640625" style="15" customWidth="1"/>
    <col min="14857" max="14857" width="10.83203125" style="15" bestFit="1" customWidth="1"/>
    <col min="14858" max="14864" width="11.33203125" style="15" customWidth="1"/>
    <col min="14865" max="14865" width="3.33203125" style="15" customWidth="1"/>
    <col min="14866" max="14873" width="0" style="15" hidden="1" customWidth="1"/>
    <col min="14874" max="15104" width="0" style="15" hidden="1"/>
    <col min="15105" max="15105" width="12.6640625" style="15" customWidth="1"/>
    <col min="15106" max="15106" width="7.5" style="15" bestFit="1" customWidth="1"/>
    <col min="15107" max="15107" width="11.33203125" style="15" customWidth="1"/>
    <col min="15108" max="15112" width="11.6640625" style="15" customWidth="1"/>
    <col min="15113" max="15113" width="10.83203125" style="15" bestFit="1" customWidth="1"/>
    <col min="15114" max="15120" width="11.33203125" style="15" customWidth="1"/>
    <col min="15121" max="15121" width="3.33203125" style="15" customWidth="1"/>
    <col min="15122" max="15129" width="0" style="15" hidden="1" customWidth="1"/>
    <col min="15130" max="15360" width="0" style="15" hidden="1"/>
    <col min="15361" max="15361" width="12.6640625" style="15" customWidth="1"/>
    <col min="15362" max="15362" width="7.5" style="15" bestFit="1" customWidth="1"/>
    <col min="15363" max="15363" width="11.33203125" style="15" customWidth="1"/>
    <col min="15364" max="15368" width="11.6640625" style="15" customWidth="1"/>
    <col min="15369" max="15369" width="10.83203125" style="15" bestFit="1" customWidth="1"/>
    <col min="15370" max="15376" width="11.33203125" style="15" customWidth="1"/>
    <col min="15377" max="15377" width="3.33203125" style="15" customWidth="1"/>
    <col min="15378" max="15385" width="0" style="15" hidden="1" customWidth="1"/>
    <col min="15386" max="15616" width="0" style="15" hidden="1"/>
    <col min="15617" max="15617" width="12.6640625" style="15" customWidth="1"/>
    <col min="15618" max="15618" width="7.5" style="15" bestFit="1" customWidth="1"/>
    <col min="15619" max="15619" width="11.33203125" style="15" customWidth="1"/>
    <col min="15620" max="15624" width="11.6640625" style="15" customWidth="1"/>
    <col min="15625" max="15625" width="10.83203125" style="15" bestFit="1" customWidth="1"/>
    <col min="15626" max="15632" width="11.33203125" style="15" customWidth="1"/>
    <col min="15633" max="15633" width="3.33203125" style="15" customWidth="1"/>
    <col min="15634" max="15641" width="0" style="15" hidden="1" customWidth="1"/>
    <col min="15642" max="15872" width="0" style="15" hidden="1"/>
    <col min="15873" max="15873" width="12.6640625" style="15" customWidth="1"/>
    <col min="15874" max="15874" width="7.5" style="15" bestFit="1" customWidth="1"/>
    <col min="15875" max="15875" width="11.33203125" style="15" customWidth="1"/>
    <col min="15876" max="15880" width="11.6640625" style="15" customWidth="1"/>
    <col min="15881" max="15881" width="10.83203125" style="15" bestFit="1" customWidth="1"/>
    <col min="15882" max="15888" width="11.33203125" style="15" customWidth="1"/>
    <col min="15889" max="15889" width="3.33203125" style="15" customWidth="1"/>
    <col min="15890" max="15897" width="0" style="15" hidden="1" customWidth="1"/>
    <col min="15898" max="16128" width="0" style="15" hidden="1"/>
    <col min="16129" max="16129" width="12.6640625" style="15" customWidth="1"/>
    <col min="16130" max="16130" width="7.5" style="15" bestFit="1" customWidth="1"/>
    <col min="16131" max="16131" width="11.33203125" style="15" customWidth="1"/>
    <col min="16132" max="16136" width="11.6640625" style="15" customWidth="1"/>
    <col min="16137" max="16137" width="10.83203125" style="15" bestFit="1" customWidth="1"/>
    <col min="16138" max="16144" width="11.33203125" style="15" customWidth="1"/>
    <col min="16145" max="16145" width="3.33203125" style="15" customWidth="1"/>
    <col min="16146" max="16153" width="0" style="15" hidden="1" customWidth="1"/>
    <col min="16154" max="16384" width="0" style="15" hidden="1"/>
  </cols>
  <sheetData>
    <row r="1" spans="1:260" x14ac:dyDescent="0.1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4"/>
      <c r="R1" s="14"/>
      <c r="S1" s="14"/>
      <c r="T1" s="14"/>
      <c r="U1" s="14"/>
      <c r="V1" s="14"/>
      <c r="W1" s="14"/>
      <c r="X1" s="14"/>
    </row>
    <row r="2" spans="1:260" x14ac:dyDescent="0.15">
      <c r="A2" s="16"/>
      <c r="B2" s="17"/>
      <c r="C2" s="18"/>
      <c r="D2" s="19"/>
      <c r="E2" s="19"/>
      <c r="F2" s="19"/>
      <c r="G2" s="19"/>
      <c r="H2" s="19"/>
      <c r="I2" s="19"/>
    </row>
    <row r="3" spans="1:260" x14ac:dyDescent="0.15">
      <c r="A3" s="70" t="s">
        <v>71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20"/>
      <c r="R3" s="20"/>
      <c r="S3" s="20"/>
      <c r="T3" s="20"/>
      <c r="U3" s="20"/>
      <c r="V3" s="20"/>
      <c r="W3" s="20"/>
      <c r="X3" s="20"/>
    </row>
    <row r="4" spans="1:260" ht="14" thickBot="1" x14ac:dyDescent="0.2">
      <c r="A4" s="15" t="s">
        <v>72</v>
      </c>
      <c r="B4" s="21"/>
      <c r="C4" s="22"/>
      <c r="D4" s="71"/>
      <c r="E4" s="71"/>
      <c r="F4" s="71"/>
      <c r="G4" s="71"/>
      <c r="H4" s="71"/>
      <c r="I4" s="71"/>
    </row>
    <row r="5" spans="1:260" x14ac:dyDescent="0.15">
      <c r="A5" s="1"/>
      <c r="B5" s="2"/>
      <c r="C5" s="72" t="s">
        <v>73</v>
      </c>
      <c r="D5" s="73"/>
      <c r="E5" s="73"/>
      <c r="F5" s="73"/>
      <c r="G5" s="73"/>
      <c r="H5" s="73"/>
      <c r="I5" s="74"/>
      <c r="J5" s="75" t="s">
        <v>74</v>
      </c>
      <c r="K5" s="73"/>
      <c r="L5" s="73"/>
      <c r="M5" s="73"/>
      <c r="N5" s="73"/>
      <c r="O5" s="73"/>
      <c r="P5" s="76"/>
      <c r="Q5" s="23"/>
      <c r="R5" s="23"/>
      <c r="S5" s="23"/>
      <c r="T5" s="23"/>
      <c r="U5" s="23"/>
      <c r="V5" s="23"/>
      <c r="W5" s="23"/>
      <c r="X5" s="23"/>
    </row>
    <row r="6" spans="1:260" s="25" customFormat="1" ht="14" thickBot="1" x14ac:dyDescent="0.2">
      <c r="A6" s="3" t="s">
        <v>0</v>
      </c>
      <c r="B6" s="24" t="s">
        <v>1</v>
      </c>
      <c r="C6" s="64" t="s">
        <v>2</v>
      </c>
      <c r="D6" s="64" t="s">
        <v>3</v>
      </c>
      <c r="E6" s="64" t="s">
        <v>75</v>
      </c>
      <c r="F6" s="66" t="s">
        <v>76</v>
      </c>
      <c r="G6" s="67"/>
      <c r="H6" s="68"/>
      <c r="I6" s="77" t="s">
        <v>4</v>
      </c>
      <c r="J6" s="64" t="s">
        <v>2</v>
      </c>
      <c r="K6" s="64" t="s">
        <v>3</v>
      </c>
      <c r="L6" s="64" t="s">
        <v>75</v>
      </c>
      <c r="M6" s="66" t="s">
        <v>76</v>
      </c>
      <c r="N6" s="67"/>
      <c r="O6" s="68"/>
      <c r="P6" s="64" t="s">
        <v>4</v>
      </c>
      <c r="Q6" s="18"/>
      <c r="R6" s="18"/>
      <c r="S6" s="18"/>
      <c r="T6" s="18"/>
      <c r="U6" s="18"/>
      <c r="V6" s="18"/>
      <c r="W6" s="18"/>
      <c r="X6" s="18"/>
    </row>
    <row r="7" spans="1:260" s="25" customFormat="1" ht="12" thickBot="1" x14ac:dyDescent="0.2">
      <c r="A7" s="4"/>
      <c r="B7" s="5"/>
      <c r="C7" s="65"/>
      <c r="D7" s="65"/>
      <c r="E7" s="65"/>
      <c r="F7" s="26" t="s">
        <v>2</v>
      </c>
      <c r="G7" s="26" t="s">
        <v>3</v>
      </c>
      <c r="H7" s="26" t="s">
        <v>75</v>
      </c>
      <c r="I7" s="78"/>
      <c r="J7" s="65"/>
      <c r="K7" s="65"/>
      <c r="L7" s="65"/>
      <c r="M7" s="26" t="s">
        <v>2</v>
      </c>
      <c r="N7" s="26" t="s">
        <v>3</v>
      </c>
      <c r="O7" s="26" t="s">
        <v>75</v>
      </c>
      <c r="P7" s="65"/>
      <c r="Q7" s="27"/>
      <c r="R7" s="27"/>
      <c r="S7" s="27"/>
      <c r="T7" s="27"/>
      <c r="U7" s="27"/>
      <c r="V7" s="27"/>
      <c r="W7" s="27"/>
      <c r="X7" s="27"/>
      <c r="IW7" s="25" t="s">
        <v>95</v>
      </c>
      <c r="IX7" s="25" t="s">
        <v>96</v>
      </c>
      <c r="IY7" s="25" t="s">
        <v>97</v>
      </c>
    </row>
    <row r="8" spans="1:260" x14ac:dyDescent="0.15">
      <c r="A8" s="6" t="s">
        <v>77</v>
      </c>
      <c r="B8" s="7">
        <v>39054</v>
      </c>
      <c r="C8" s="7">
        <v>75322378</v>
      </c>
      <c r="D8" s="7">
        <v>42430203</v>
      </c>
      <c r="E8" s="7">
        <v>29220</v>
      </c>
      <c r="F8" s="7">
        <v>1522884</v>
      </c>
      <c r="G8" s="7"/>
      <c r="H8" s="7"/>
      <c r="I8" s="28">
        <v>119304685</v>
      </c>
      <c r="J8" s="29">
        <v>1542243</v>
      </c>
      <c r="K8" s="7">
        <v>2365063</v>
      </c>
      <c r="L8" s="7">
        <v>12650</v>
      </c>
      <c r="M8" s="7">
        <v>7615</v>
      </c>
      <c r="N8" s="7"/>
      <c r="O8" s="7"/>
      <c r="P8" s="30">
        <v>3927571</v>
      </c>
      <c r="Q8" s="31"/>
      <c r="R8" s="31"/>
      <c r="S8" s="31"/>
      <c r="T8" s="31"/>
      <c r="U8" s="31"/>
      <c r="V8" s="31"/>
      <c r="W8" s="31"/>
      <c r="X8" s="31"/>
      <c r="IW8" s="51">
        <f>C8+F8+J8+M8</f>
        <v>78395120</v>
      </c>
      <c r="IX8" s="51">
        <f>D8+E8+G8+K8+L8+N8+O8</f>
        <v>44837136</v>
      </c>
      <c r="IY8" s="51">
        <f>IW8+IX8</f>
        <v>123232256</v>
      </c>
      <c r="IZ8" s="51"/>
    </row>
    <row r="9" spans="1:260" x14ac:dyDescent="0.15">
      <c r="A9" s="8" t="s">
        <v>78</v>
      </c>
      <c r="B9" s="9">
        <v>37759</v>
      </c>
      <c r="C9" s="9">
        <v>55347997</v>
      </c>
      <c r="D9" s="9">
        <v>25735143</v>
      </c>
      <c r="E9" s="9">
        <v>124958</v>
      </c>
      <c r="F9" s="9">
        <v>1201900</v>
      </c>
      <c r="G9" s="9"/>
      <c r="H9" s="9"/>
      <c r="I9" s="32">
        <v>82409998</v>
      </c>
      <c r="J9" s="33">
        <v>929130</v>
      </c>
      <c r="K9" s="9">
        <v>1197923</v>
      </c>
      <c r="L9" s="9">
        <v>15750</v>
      </c>
      <c r="M9" s="9">
        <v>2500</v>
      </c>
      <c r="N9" s="9"/>
      <c r="O9" s="9"/>
      <c r="P9" s="34">
        <v>2145303</v>
      </c>
      <c r="Q9" s="31"/>
      <c r="R9" s="31"/>
      <c r="S9" s="31"/>
      <c r="T9" s="31"/>
      <c r="U9" s="31"/>
      <c r="V9" s="31"/>
      <c r="W9" s="31"/>
      <c r="X9" s="31"/>
      <c r="IW9" s="51">
        <f t="shared" ref="IW9:IW23" si="0">C9+F9+J9+M9</f>
        <v>57481527</v>
      </c>
      <c r="IX9" s="51">
        <f t="shared" ref="IX9:IX23" si="1">D9+E9+G9+K9+L9+N9+O9</f>
        <v>27073774</v>
      </c>
      <c r="IY9" s="51">
        <f t="shared" ref="IY9:IY23" si="2">IW9+IX9</f>
        <v>84555301</v>
      </c>
    </row>
    <row r="10" spans="1:260" x14ac:dyDescent="0.15">
      <c r="A10" s="8" t="s">
        <v>79</v>
      </c>
      <c r="B10" s="9">
        <v>37202</v>
      </c>
      <c r="C10" s="9">
        <v>85708215</v>
      </c>
      <c r="D10" s="9">
        <v>40763148</v>
      </c>
      <c r="E10" s="9">
        <v>482745</v>
      </c>
      <c r="F10" s="9">
        <v>1397260</v>
      </c>
      <c r="G10" s="9"/>
      <c r="H10" s="9"/>
      <c r="I10" s="32">
        <v>128351368</v>
      </c>
      <c r="J10" s="33">
        <v>3750887</v>
      </c>
      <c r="K10" s="9">
        <v>3837174</v>
      </c>
      <c r="L10" s="9">
        <v>18725</v>
      </c>
      <c r="M10" s="9">
        <v>4210</v>
      </c>
      <c r="N10" s="9"/>
      <c r="O10" s="9"/>
      <c r="P10" s="34">
        <v>7610996</v>
      </c>
      <c r="Q10" s="31"/>
      <c r="R10" s="31"/>
      <c r="S10" s="31"/>
      <c r="T10" s="31"/>
      <c r="U10" s="31"/>
      <c r="V10" s="31"/>
      <c r="W10" s="31"/>
      <c r="X10" s="31"/>
      <c r="IW10" s="51">
        <f t="shared" si="0"/>
        <v>90860572</v>
      </c>
      <c r="IX10" s="51">
        <f t="shared" si="1"/>
        <v>45101792</v>
      </c>
      <c r="IY10" s="51">
        <f t="shared" si="2"/>
        <v>135962364</v>
      </c>
    </row>
    <row r="11" spans="1:260" s="25" customFormat="1" x14ac:dyDescent="0.15">
      <c r="A11" s="10" t="s">
        <v>80</v>
      </c>
      <c r="B11" s="9">
        <v>35847</v>
      </c>
      <c r="C11" s="9">
        <v>51552334</v>
      </c>
      <c r="D11" s="9">
        <v>24586975</v>
      </c>
      <c r="E11" s="9">
        <v>393092</v>
      </c>
      <c r="F11" s="9">
        <v>998769</v>
      </c>
      <c r="G11" s="9"/>
      <c r="H11" s="9"/>
      <c r="I11" s="32">
        <v>77531170</v>
      </c>
      <c r="J11" s="33">
        <v>807421</v>
      </c>
      <c r="K11" s="9">
        <v>1218889</v>
      </c>
      <c r="L11" s="9">
        <v>13200</v>
      </c>
      <c r="M11" s="9"/>
      <c r="N11" s="9"/>
      <c r="O11" s="9"/>
      <c r="P11" s="34">
        <v>2039510</v>
      </c>
      <c r="Q11" s="31"/>
      <c r="R11" s="31"/>
      <c r="S11" s="31"/>
      <c r="T11" s="31"/>
      <c r="U11" s="31"/>
      <c r="V11" s="31"/>
      <c r="W11" s="31"/>
      <c r="X11" s="31"/>
      <c r="IW11" s="51">
        <f>C11+F11+J11+M11</f>
        <v>53358524</v>
      </c>
      <c r="IX11" s="51">
        <f t="shared" si="1"/>
        <v>26212156</v>
      </c>
      <c r="IY11" s="51">
        <f t="shared" si="2"/>
        <v>79570680</v>
      </c>
    </row>
    <row r="12" spans="1:260" s="25" customFormat="1" x14ac:dyDescent="0.15">
      <c r="A12" s="10" t="s">
        <v>81</v>
      </c>
      <c r="B12" s="9">
        <v>34235</v>
      </c>
      <c r="C12" s="9">
        <v>54115085</v>
      </c>
      <c r="D12" s="9">
        <v>25927194</v>
      </c>
      <c r="E12" s="9">
        <v>602234</v>
      </c>
      <c r="F12" s="9">
        <v>1070575</v>
      </c>
      <c r="G12" s="9"/>
      <c r="H12" s="9"/>
      <c r="I12" s="32">
        <v>81715088</v>
      </c>
      <c r="J12" s="33">
        <v>1064231</v>
      </c>
      <c r="K12" s="9">
        <v>1103038</v>
      </c>
      <c r="L12" s="9">
        <v>12379</v>
      </c>
      <c r="M12" s="9"/>
      <c r="N12" s="9"/>
      <c r="O12" s="9"/>
      <c r="P12" s="34">
        <v>2179648</v>
      </c>
      <c r="Q12" s="31"/>
      <c r="R12" s="31"/>
      <c r="S12" s="31"/>
      <c r="T12" s="31"/>
      <c r="U12" s="31"/>
      <c r="V12" s="31"/>
      <c r="W12" s="31"/>
      <c r="X12" s="31"/>
      <c r="IW12" s="51">
        <f t="shared" si="0"/>
        <v>56249891</v>
      </c>
      <c r="IX12" s="51">
        <f t="shared" si="1"/>
        <v>27644845</v>
      </c>
      <c r="IY12" s="51">
        <f t="shared" si="2"/>
        <v>83894736</v>
      </c>
    </row>
    <row r="13" spans="1:260" x14ac:dyDescent="0.15">
      <c r="A13" s="8" t="s">
        <v>82</v>
      </c>
      <c r="B13" s="11">
        <v>33050</v>
      </c>
      <c r="C13" s="11">
        <v>61684640</v>
      </c>
      <c r="D13" s="11">
        <v>29303980</v>
      </c>
      <c r="E13" s="11">
        <v>745879</v>
      </c>
      <c r="F13" s="11">
        <v>4011623</v>
      </c>
      <c r="G13" s="11"/>
      <c r="H13" s="11"/>
      <c r="I13" s="35">
        <v>95779172</v>
      </c>
      <c r="J13" s="36">
        <v>1316478</v>
      </c>
      <c r="K13" s="11">
        <v>1580828</v>
      </c>
      <c r="L13" s="11">
        <v>13200</v>
      </c>
      <c r="M13" s="11"/>
      <c r="N13" s="11"/>
      <c r="O13" s="11"/>
      <c r="P13" s="37">
        <v>2910506</v>
      </c>
      <c r="Q13" s="38"/>
      <c r="R13" s="38"/>
      <c r="S13" s="38"/>
      <c r="T13" s="38"/>
      <c r="U13" s="38"/>
      <c r="V13" s="38"/>
      <c r="W13" s="38"/>
      <c r="X13" s="38"/>
      <c r="IW13" s="51">
        <f t="shared" si="0"/>
        <v>67012741</v>
      </c>
      <c r="IX13" s="51">
        <f t="shared" si="1"/>
        <v>31643887</v>
      </c>
      <c r="IY13" s="51">
        <f t="shared" si="2"/>
        <v>98656628</v>
      </c>
    </row>
    <row r="14" spans="1:260" x14ac:dyDescent="0.15">
      <c r="A14" s="8" t="s">
        <v>83</v>
      </c>
      <c r="B14" s="9">
        <v>31625</v>
      </c>
      <c r="C14" s="9">
        <v>58653274</v>
      </c>
      <c r="D14" s="9">
        <v>27813744</v>
      </c>
      <c r="E14" s="9">
        <v>1010008</v>
      </c>
      <c r="F14" s="9">
        <v>4152004</v>
      </c>
      <c r="G14" s="9"/>
      <c r="H14" s="9"/>
      <c r="I14" s="32">
        <v>91629030</v>
      </c>
      <c r="J14" s="33">
        <v>1214501</v>
      </c>
      <c r="K14" s="9">
        <v>1359562</v>
      </c>
      <c r="L14" s="9">
        <v>16000</v>
      </c>
      <c r="M14" s="9"/>
      <c r="N14" s="9"/>
      <c r="O14" s="9"/>
      <c r="P14" s="34">
        <v>2590063</v>
      </c>
      <c r="Q14" s="31"/>
      <c r="R14" s="31"/>
      <c r="S14" s="31"/>
      <c r="T14" s="31"/>
      <c r="U14" s="31"/>
      <c r="V14" s="31"/>
      <c r="W14" s="31"/>
      <c r="X14" s="31"/>
      <c r="IW14" s="51">
        <f t="shared" si="0"/>
        <v>64019779</v>
      </c>
      <c r="IX14" s="51">
        <f t="shared" si="1"/>
        <v>30199314</v>
      </c>
      <c r="IY14" s="51">
        <f t="shared" si="2"/>
        <v>94219093</v>
      </c>
    </row>
    <row r="15" spans="1:260" x14ac:dyDescent="0.15">
      <c r="A15" s="10" t="s">
        <v>84</v>
      </c>
      <c r="B15" s="9">
        <v>30625</v>
      </c>
      <c r="C15" s="9">
        <v>53631404</v>
      </c>
      <c r="D15" s="9">
        <v>30199897</v>
      </c>
      <c r="E15" s="9">
        <v>1760891</v>
      </c>
      <c r="F15" s="9">
        <v>5136242</v>
      </c>
      <c r="G15" s="9"/>
      <c r="H15" s="9"/>
      <c r="I15" s="32">
        <v>90728434</v>
      </c>
      <c r="J15" s="33">
        <v>1273059</v>
      </c>
      <c r="K15" s="9">
        <v>1720508</v>
      </c>
      <c r="L15" s="9">
        <v>27182</v>
      </c>
      <c r="M15" s="9"/>
      <c r="N15" s="9"/>
      <c r="O15" s="9"/>
      <c r="P15" s="34">
        <v>3020749</v>
      </c>
      <c r="Q15" s="31"/>
      <c r="R15" s="31"/>
      <c r="S15" s="31"/>
      <c r="T15" s="31"/>
      <c r="U15" s="31"/>
      <c r="V15" s="31"/>
      <c r="W15" s="31"/>
      <c r="X15" s="31"/>
      <c r="IW15" s="51">
        <f t="shared" si="0"/>
        <v>60040705</v>
      </c>
      <c r="IX15" s="51">
        <f t="shared" si="1"/>
        <v>33708478</v>
      </c>
      <c r="IY15" s="51">
        <f t="shared" si="2"/>
        <v>93749183</v>
      </c>
    </row>
    <row r="16" spans="1:260" x14ac:dyDescent="0.15">
      <c r="A16" s="10" t="s">
        <v>85</v>
      </c>
      <c r="B16" s="9">
        <v>28766</v>
      </c>
      <c r="C16" s="9">
        <v>45409386</v>
      </c>
      <c r="D16" s="9">
        <v>18261915</v>
      </c>
      <c r="E16" s="9">
        <v>1083781</v>
      </c>
      <c r="F16" s="9">
        <v>4783830</v>
      </c>
      <c r="G16" s="9"/>
      <c r="H16" s="9"/>
      <c r="I16" s="32">
        <v>69538912</v>
      </c>
      <c r="J16" s="33">
        <v>704195</v>
      </c>
      <c r="K16" s="9">
        <v>600093</v>
      </c>
      <c r="L16" s="9">
        <v>19250</v>
      </c>
      <c r="M16" s="9">
        <v>3000</v>
      </c>
      <c r="N16" s="9"/>
      <c r="O16" s="9"/>
      <c r="P16" s="34">
        <v>1326538</v>
      </c>
      <c r="Q16" s="31"/>
      <c r="R16" s="31"/>
      <c r="S16" s="31"/>
      <c r="T16" s="31"/>
      <c r="U16" s="31"/>
      <c r="V16" s="31"/>
      <c r="W16" s="31"/>
      <c r="X16" s="31"/>
      <c r="IW16" s="51">
        <f t="shared" si="0"/>
        <v>50900411</v>
      </c>
      <c r="IX16" s="51">
        <f t="shared" si="1"/>
        <v>19965039</v>
      </c>
      <c r="IY16" s="51">
        <f t="shared" si="2"/>
        <v>70865450</v>
      </c>
    </row>
    <row r="17" spans="1:259" x14ac:dyDescent="0.15">
      <c r="A17" s="10" t="s">
        <v>86</v>
      </c>
      <c r="B17" s="9">
        <v>27673</v>
      </c>
      <c r="C17" s="9">
        <v>45996516</v>
      </c>
      <c r="D17" s="9">
        <v>19248647</v>
      </c>
      <c r="E17" s="9">
        <v>1320167</v>
      </c>
      <c r="F17" s="9">
        <v>8582161</v>
      </c>
      <c r="G17" s="9"/>
      <c r="H17" s="9">
        <v>427500</v>
      </c>
      <c r="I17" s="32">
        <v>75574991</v>
      </c>
      <c r="J17" s="33">
        <v>1673750</v>
      </c>
      <c r="K17" s="9">
        <v>758386</v>
      </c>
      <c r="L17" s="9">
        <v>52686</v>
      </c>
      <c r="M17" s="9"/>
      <c r="N17" s="9"/>
      <c r="O17" s="9"/>
      <c r="P17" s="34">
        <v>2484822</v>
      </c>
      <c r="Q17" s="31"/>
      <c r="R17" s="31"/>
      <c r="S17" s="31"/>
      <c r="T17" s="31"/>
      <c r="U17" s="31"/>
      <c r="V17" s="31"/>
      <c r="W17" s="31"/>
      <c r="X17" s="31"/>
      <c r="IW17" s="51">
        <f t="shared" si="0"/>
        <v>56252427</v>
      </c>
      <c r="IX17" s="51">
        <f t="shared" si="1"/>
        <v>21379886</v>
      </c>
      <c r="IY17" s="51">
        <f t="shared" si="2"/>
        <v>77632313</v>
      </c>
    </row>
    <row r="18" spans="1:259" x14ac:dyDescent="0.15">
      <c r="A18" s="10" t="s">
        <v>87</v>
      </c>
      <c r="B18" s="9">
        <v>26811</v>
      </c>
      <c r="C18" s="9">
        <v>49446415</v>
      </c>
      <c r="D18" s="9">
        <v>20442821</v>
      </c>
      <c r="E18" s="9">
        <v>1361121</v>
      </c>
      <c r="F18" s="9">
        <v>12530152</v>
      </c>
      <c r="G18" s="9">
        <v>9600</v>
      </c>
      <c r="H18" s="9">
        <v>620680</v>
      </c>
      <c r="I18" s="32">
        <v>84410789</v>
      </c>
      <c r="J18" s="33">
        <v>917951</v>
      </c>
      <c r="K18" s="9">
        <v>886226</v>
      </c>
      <c r="L18" s="9">
        <v>63437</v>
      </c>
      <c r="M18" s="9">
        <v>6655</v>
      </c>
      <c r="N18" s="9">
        <v>400</v>
      </c>
      <c r="O18" s="9"/>
      <c r="P18" s="34">
        <v>1874669</v>
      </c>
      <c r="Q18" s="39"/>
      <c r="R18" s="39"/>
      <c r="S18" s="39"/>
      <c r="T18" s="39"/>
      <c r="U18" s="39"/>
      <c r="V18" s="39"/>
      <c r="W18" s="39"/>
      <c r="X18" s="39"/>
      <c r="IW18" s="51">
        <f t="shared" si="0"/>
        <v>62901173</v>
      </c>
      <c r="IX18" s="51">
        <f t="shared" si="1"/>
        <v>22763605</v>
      </c>
      <c r="IY18" s="51">
        <f t="shared" si="2"/>
        <v>85664778</v>
      </c>
    </row>
    <row r="19" spans="1:259" x14ac:dyDescent="0.15">
      <c r="A19" s="10" t="s">
        <v>88</v>
      </c>
      <c r="B19" s="9">
        <v>26108</v>
      </c>
      <c r="C19" s="9">
        <v>49739442</v>
      </c>
      <c r="D19" s="9">
        <v>22499815</v>
      </c>
      <c r="E19" s="9">
        <v>2295263</v>
      </c>
      <c r="F19" s="9">
        <v>11202607</v>
      </c>
      <c r="G19" s="9">
        <v>80500</v>
      </c>
      <c r="H19" s="9">
        <v>680000</v>
      </c>
      <c r="I19" s="32">
        <v>86497627</v>
      </c>
      <c r="J19" s="33">
        <v>2127515</v>
      </c>
      <c r="K19" s="9">
        <v>1837563</v>
      </c>
      <c r="L19" s="9">
        <v>112566</v>
      </c>
      <c r="M19" s="9"/>
      <c r="N19" s="9"/>
      <c r="O19" s="40"/>
      <c r="P19" s="41">
        <v>4077644</v>
      </c>
      <c r="Q19" s="39"/>
      <c r="R19" s="39"/>
      <c r="S19" s="39"/>
      <c r="T19" s="39"/>
      <c r="U19" s="39"/>
      <c r="V19" s="39"/>
      <c r="W19" s="39"/>
      <c r="X19" s="39"/>
      <c r="IW19" s="51">
        <f t="shared" si="0"/>
        <v>63069564</v>
      </c>
      <c r="IX19" s="51">
        <f t="shared" si="1"/>
        <v>26825707</v>
      </c>
      <c r="IY19" s="51">
        <f t="shared" si="2"/>
        <v>89895271</v>
      </c>
    </row>
    <row r="20" spans="1:259" x14ac:dyDescent="0.15">
      <c r="A20" s="10" t="s">
        <v>89</v>
      </c>
      <c r="B20" s="9">
        <v>24333</v>
      </c>
      <c r="C20" s="11">
        <v>45509748</v>
      </c>
      <c r="D20" s="9">
        <v>17555542</v>
      </c>
      <c r="E20" s="9">
        <v>2150210</v>
      </c>
      <c r="F20" s="9">
        <v>10217760</v>
      </c>
      <c r="G20" s="9">
        <v>37300</v>
      </c>
      <c r="H20" s="9">
        <v>947444</v>
      </c>
      <c r="I20" s="32">
        <v>76418004</v>
      </c>
      <c r="J20" s="42">
        <v>2225274</v>
      </c>
      <c r="K20" s="9">
        <v>1931524</v>
      </c>
      <c r="L20" s="9">
        <v>131173</v>
      </c>
      <c r="M20" s="9"/>
      <c r="N20" s="9">
        <v>2700</v>
      </c>
      <c r="O20" s="9"/>
      <c r="P20" s="34">
        <v>4290671</v>
      </c>
      <c r="Q20" s="39"/>
      <c r="R20" s="39"/>
      <c r="S20" s="39"/>
      <c r="T20" s="39"/>
      <c r="U20" s="39"/>
      <c r="V20" s="39"/>
      <c r="W20" s="39"/>
      <c r="X20" s="39"/>
      <c r="IW20" s="51">
        <f t="shared" si="0"/>
        <v>57952782</v>
      </c>
      <c r="IX20" s="51">
        <f t="shared" si="1"/>
        <v>21808449</v>
      </c>
      <c r="IY20" s="51">
        <f t="shared" si="2"/>
        <v>79761231</v>
      </c>
    </row>
    <row r="21" spans="1:259" x14ac:dyDescent="0.15">
      <c r="A21" s="10" t="s">
        <v>90</v>
      </c>
      <c r="B21" s="9">
        <v>21665</v>
      </c>
      <c r="C21" s="11">
        <v>37515555</v>
      </c>
      <c r="D21" s="9">
        <v>15180753</v>
      </c>
      <c r="E21" s="9">
        <v>2140439</v>
      </c>
      <c r="F21" s="9">
        <v>5849593</v>
      </c>
      <c r="G21" s="9">
        <v>148060</v>
      </c>
      <c r="H21" s="9">
        <v>844605</v>
      </c>
      <c r="I21" s="32">
        <v>61679005</v>
      </c>
      <c r="J21" s="42">
        <v>1788255</v>
      </c>
      <c r="K21" s="9">
        <v>1177583</v>
      </c>
      <c r="L21" s="9">
        <v>163588</v>
      </c>
      <c r="M21" s="9">
        <v>18806</v>
      </c>
      <c r="N21" s="9">
        <v>6950</v>
      </c>
      <c r="O21" s="9">
        <v>116350</v>
      </c>
      <c r="P21" s="34">
        <v>3271532</v>
      </c>
      <c r="Q21" s="39"/>
      <c r="R21" s="39"/>
      <c r="S21" s="39"/>
      <c r="T21" s="39"/>
      <c r="U21" s="39"/>
      <c r="V21" s="39"/>
      <c r="W21" s="39"/>
      <c r="X21" s="39"/>
      <c r="IW21" s="51">
        <f t="shared" si="0"/>
        <v>45172209</v>
      </c>
      <c r="IX21" s="51">
        <f t="shared" si="1"/>
        <v>18933723</v>
      </c>
      <c r="IY21" s="51">
        <f t="shared" si="2"/>
        <v>64105932</v>
      </c>
    </row>
    <row r="22" spans="1:259" x14ac:dyDescent="0.15">
      <c r="A22" s="10" t="s">
        <v>91</v>
      </c>
      <c r="B22" s="9">
        <v>20166</v>
      </c>
      <c r="C22" s="11">
        <v>44216105</v>
      </c>
      <c r="D22" s="9">
        <v>17120168</v>
      </c>
      <c r="E22" s="9">
        <v>2894354</v>
      </c>
      <c r="F22" s="9">
        <v>8821935</v>
      </c>
      <c r="G22" s="9">
        <v>67384</v>
      </c>
      <c r="H22" s="9">
        <v>1224300</v>
      </c>
      <c r="I22" s="32">
        <v>74344246</v>
      </c>
      <c r="J22" s="42">
        <v>2391772</v>
      </c>
      <c r="K22" s="9">
        <v>1778293</v>
      </c>
      <c r="L22" s="9">
        <v>195507</v>
      </c>
      <c r="M22" s="9">
        <v>17500</v>
      </c>
      <c r="N22" s="9"/>
      <c r="O22" s="9"/>
      <c r="P22" s="34">
        <v>4383072</v>
      </c>
      <c r="Q22" s="39"/>
      <c r="R22" s="39"/>
      <c r="S22" s="39"/>
      <c r="T22" s="39"/>
      <c r="U22" s="39"/>
      <c r="V22" s="39"/>
      <c r="W22" s="39"/>
      <c r="X22" s="39"/>
      <c r="IW22" s="51">
        <f t="shared" si="0"/>
        <v>55447312</v>
      </c>
      <c r="IX22" s="51">
        <f t="shared" si="1"/>
        <v>22055706</v>
      </c>
      <c r="IY22" s="51">
        <f t="shared" si="2"/>
        <v>77503018</v>
      </c>
    </row>
    <row r="23" spans="1:259" x14ac:dyDescent="0.15">
      <c r="A23" s="10" t="s">
        <v>92</v>
      </c>
      <c r="B23" s="9">
        <v>18995</v>
      </c>
      <c r="C23" s="11">
        <v>40901550</v>
      </c>
      <c r="D23" s="9">
        <v>12358814</v>
      </c>
      <c r="E23" s="9">
        <v>2162504</v>
      </c>
      <c r="F23" s="9">
        <v>9827902</v>
      </c>
      <c r="G23" s="9">
        <v>46694</v>
      </c>
      <c r="H23" s="9">
        <v>669500</v>
      </c>
      <c r="I23" s="32">
        <v>65966964</v>
      </c>
      <c r="J23" s="42">
        <v>1962949</v>
      </c>
      <c r="K23" s="9">
        <v>703660</v>
      </c>
      <c r="L23" s="9">
        <v>125076</v>
      </c>
      <c r="M23" s="9"/>
      <c r="N23" s="9">
        <v>1556</v>
      </c>
      <c r="O23" s="9"/>
      <c r="P23" s="34">
        <v>2793241</v>
      </c>
      <c r="Q23" s="39"/>
      <c r="R23" s="39"/>
      <c r="S23" s="39"/>
      <c r="T23" s="39"/>
      <c r="U23" s="39"/>
      <c r="V23" s="39"/>
      <c r="W23" s="39"/>
      <c r="X23" s="39"/>
      <c r="IW23" s="51">
        <f t="shared" si="0"/>
        <v>52692401</v>
      </c>
      <c r="IX23" s="51">
        <f t="shared" si="1"/>
        <v>15398304</v>
      </c>
      <c r="IY23" s="51">
        <f t="shared" si="2"/>
        <v>68090705</v>
      </c>
    </row>
    <row r="24" spans="1:259" x14ac:dyDescent="0.15">
      <c r="A24" s="10"/>
      <c r="B24" s="9"/>
      <c r="C24" s="11"/>
      <c r="D24" s="9"/>
      <c r="E24" s="9"/>
      <c r="F24" s="9"/>
      <c r="G24" s="9"/>
      <c r="H24" s="9"/>
      <c r="I24" s="43"/>
      <c r="J24" s="42"/>
      <c r="K24" s="9"/>
      <c r="L24" s="9"/>
      <c r="M24" s="9"/>
      <c r="N24" s="9"/>
      <c r="O24" s="9"/>
      <c r="P24" s="9"/>
      <c r="Q24" s="39"/>
      <c r="R24" s="39"/>
      <c r="S24" s="39"/>
      <c r="T24" s="39"/>
      <c r="U24" s="39"/>
      <c r="V24" s="39"/>
      <c r="W24" s="39"/>
      <c r="X24" s="39"/>
    </row>
    <row r="25" spans="1:259" x14ac:dyDescent="0.15">
      <c r="A25" s="8"/>
      <c r="B25" s="9"/>
      <c r="C25" s="9"/>
      <c r="D25" s="9"/>
      <c r="E25" s="9"/>
      <c r="F25" s="9"/>
      <c r="G25" s="9"/>
      <c r="H25" s="9"/>
      <c r="I25" s="43"/>
      <c r="J25" s="33"/>
      <c r="K25" s="9"/>
      <c r="L25" s="9"/>
      <c r="M25" s="9"/>
      <c r="N25" s="9"/>
      <c r="O25" s="9"/>
      <c r="P25" s="9"/>
      <c r="Q25" s="39"/>
      <c r="R25" s="39"/>
      <c r="S25" s="39"/>
      <c r="T25" s="39"/>
      <c r="U25" s="39"/>
      <c r="V25" s="39"/>
      <c r="W25" s="39"/>
      <c r="X25" s="39"/>
    </row>
    <row r="26" spans="1:259" x14ac:dyDescent="0.15">
      <c r="A26" s="8"/>
      <c r="B26" s="9"/>
      <c r="C26" s="9"/>
      <c r="D26" s="9"/>
      <c r="E26" s="9"/>
      <c r="F26" s="9"/>
      <c r="G26" s="9"/>
      <c r="H26" s="9"/>
      <c r="I26" s="43"/>
      <c r="J26" s="33"/>
      <c r="K26" s="9"/>
      <c r="L26" s="9"/>
      <c r="M26" s="9"/>
      <c r="N26" s="9"/>
      <c r="O26" s="9"/>
      <c r="P26" s="9"/>
      <c r="Q26" s="39"/>
      <c r="R26" s="39"/>
      <c r="S26" s="39"/>
      <c r="T26" s="39"/>
      <c r="U26" s="39"/>
      <c r="V26" s="39"/>
      <c r="W26" s="39"/>
      <c r="X26" s="39"/>
    </row>
    <row r="27" spans="1:259" x14ac:dyDescent="0.15">
      <c r="A27" s="8"/>
      <c r="B27" s="9"/>
      <c r="C27" s="9"/>
      <c r="D27" s="9"/>
      <c r="E27" s="9"/>
      <c r="F27" s="9"/>
      <c r="G27" s="9"/>
      <c r="H27" s="9"/>
      <c r="I27" s="43"/>
      <c r="J27" s="33"/>
      <c r="K27" s="9"/>
      <c r="L27" s="9"/>
      <c r="M27" s="9"/>
      <c r="N27" s="9"/>
      <c r="O27" s="9"/>
      <c r="P27" s="9"/>
      <c r="Q27" s="39"/>
      <c r="R27" s="39"/>
      <c r="S27" s="39"/>
      <c r="T27" s="39"/>
      <c r="U27" s="39"/>
      <c r="V27" s="39"/>
      <c r="W27" s="39"/>
      <c r="X27" s="39"/>
    </row>
    <row r="28" spans="1:259" x14ac:dyDescent="0.15">
      <c r="A28" s="8"/>
      <c r="B28" s="9"/>
      <c r="C28" s="9"/>
      <c r="D28" s="9"/>
      <c r="E28" s="9"/>
      <c r="F28" s="9"/>
      <c r="G28" s="9"/>
      <c r="H28" s="9"/>
      <c r="I28" s="43"/>
      <c r="J28" s="33"/>
      <c r="K28" s="9"/>
      <c r="L28" s="9"/>
      <c r="M28" s="9"/>
      <c r="N28" s="9"/>
      <c r="O28" s="9"/>
      <c r="P28" s="9"/>
      <c r="Q28" s="39"/>
      <c r="R28" s="39"/>
      <c r="S28" s="39"/>
      <c r="T28" s="39"/>
      <c r="U28" s="39"/>
      <c r="V28" s="39"/>
      <c r="W28" s="39"/>
      <c r="X28" s="39"/>
    </row>
    <row r="29" spans="1:259" x14ac:dyDescent="0.15">
      <c r="A29" s="8"/>
      <c r="B29" s="9"/>
      <c r="C29" s="9"/>
      <c r="D29" s="9"/>
      <c r="E29" s="9"/>
      <c r="F29" s="9"/>
      <c r="G29" s="9"/>
      <c r="H29" s="9"/>
      <c r="I29" s="43"/>
      <c r="J29" s="33"/>
      <c r="K29" s="9"/>
      <c r="L29" s="9"/>
      <c r="M29" s="9"/>
      <c r="N29" s="9"/>
      <c r="O29" s="9"/>
      <c r="P29" s="9"/>
      <c r="Q29" s="39"/>
      <c r="R29" s="39"/>
      <c r="S29" s="39"/>
      <c r="T29" s="39"/>
      <c r="U29" s="39"/>
      <c r="V29" s="39"/>
      <c r="W29" s="39"/>
      <c r="X29" s="39"/>
    </row>
    <row r="30" spans="1:259" ht="14" thickBot="1" x14ac:dyDescent="0.2">
      <c r="A30" s="12"/>
      <c r="B30" s="13"/>
      <c r="C30" s="13"/>
      <c r="D30" s="13"/>
      <c r="E30" s="13"/>
      <c r="F30" s="13"/>
      <c r="G30" s="13"/>
      <c r="H30" s="13"/>
      <c r="I30" s="44"/>
      <c r="J30" s="45"/>
      <c r="K30" s="13"/>
      <c r="L30" s="13"/>
      <c r="M30" s="13"/>
      <c r="N30" s="13"/>
      <c r="O30" s="13"/>
      <c r="P30" s="13"/>
      <c r="Q30" s="39"/>
      <c r="R30" s="39"/>
      <c r="S30" s="39"/>
      <c r="T30" s="39"/>
      <c r="U30" s="39"/>
      <c r="V30" s="39"/>
      <c r="W30" s="39"/>
      <c r="X30" s="39"/>
    </row>
    <row r="31" spans="1:259" x14ac:dyDescent="0.15">
      <c r="A31" s="46"/>
      <c r="B31" s="47"/>
      <c r="C31" s="47"/>
      <c r="D31" s="47"/>
      <c r="E31" s="47"/>
      <c r="F31" s="47"/>
      <c r="G31" s="47"/>
      <c r="H31" s="47"/>
      <c r="I31" s="47"/>
    </row>
    <row r="32" spans="1:259" x14ac:dyDescent="0.15">
      <c r="A32" s="46" t="s">
        <v>93</v>
      </c>
      <c r="B32" s="48"/>
    </row>
    <row r="33" spans="1:8" x14ac:dyDescent="0.15">
      <c r="A33" s="46" t="s">
        <v>94</v>
      </c>
      <c r="B33" s="48"/>
      <c r="D33" s="49"/>
      <c r="E33" s="49"/>
      <c r="F33" s="49"/>
      <c r="G33" s="49"/>
      <c r="H33" s="49"/>
    </row>
    <row r="34" spans="1:8" x14ac:dyDescent="0.15"/>
    <row r="35" spans="1:8" x14ac:dyDescent="0.15"/>
  </sheetData>
  <mergeCells count="15">
    <mergeCell ref="C6:C7"/>
    <mergeCell ref="D6:D7"/>
    <mergeCell ref="E6:E7"/>
    <mergeCell ref="F6:H6"/>
    <mergeCell ref="I6:I7"/>
    <mergeCell ref="A1:P1"/>
    <mergeCell ref="A3:P3"/>
    <mergeCell ref="D4:I4"/>
    <mergeCell ref="C5:I5"/>
    <mergeCell ref="J5:P5"/>
    <mergeCell ref="J6:J7"/>
    <mergeCell ref="K6:K7"/>
    <mergeCell ref="L6:L7"/>
    <mergeCell ref="M6:O6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Filipe Nogueira</cp:lastModifiedBy>
  <dcterms:created xsi:type="dcterms:W3CDTF">2015-04-10T23:40:47Z</dcterms:created>
  <dcterms:modified xsi:type="dcterms:W3CDTF">2022-12-26T22:58:02Z</dcterms:modified>
</cp:coreProperties>
</file>