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pasmand\public\excell\"/>
    </mc:Choice>
  </mc:AlternateContent>
  <bookViews>
    <workbookView xWindow="0" yWindow="0" windowWidth="20490" windowHeight="7755"/>
  </bookViews>
  <sheets>
    <sheet name="A" sheetId="2" r:id="rId1"/>
    <sheet name="B" sheetId="1" r:id="rId2"/>
    <sheet name="C" sheetId="3" r:id="rId3"/>
    <sheet name="D" sheetId="4" r:id="rId4"/>
    <sheet name="E" sheetId="5" r:id="rId5"/>
    <sheet name="F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28" i="2" l="1"/>
  <c r="H26" i="2"/>
  <c r="E13" i="6"/>
  <c r="E12" i="6"/>
  <c r="E11" i="6"/>
  <c r="E10" i="6"/>
  <c r="E9" i="6"/>
  <c r="E8" i="6"/>
  <c r="E7" i="6"/>
  <c r="E6" i="6"/>
  <c r="E5" i="6"/>
  <c r="E4" i="6"/>
  <c r="E3" i="6"/>
  <c r="E15" i="5"/>
  <c r="E14" i="5"/>
  <c r="E13" i="5"/>
  <c r="E12" i="5"/>
  <c r="E11" i="5"/>
  <c r="E10" i="5"/>
  <c r="E9" i="5"/>
  <c r="E8" i="5"/>
  <c r="E7" i="5"/>
  <c r="E6" i="5"/>
  <c r="E5" i="5"/>
  <c r="E4" i="5"/>
  <c r="E3" i="5"/>
  <c r="E11" i="4"/>
  <c r="E10" i="4"/>
  <c r="E9" i="4"/>
  <c r="E8" i="4"/>
  <c r="E7" i="4"/>
  <c r="E6" i="4"/>
  <c r="E5" i="4"/>
  <c r="E4" i="4"/>
  <c r="E3" i="4"/>
  <c r="E14" i="3"/>
  <c r="E11" i="3"/>
  <c r="E10" i="3"/>
  <c r="E9" i="3"/>
  <c r="E8" i="3"/>
  <c r="E7" i="3"/>
  <c r="E6" i="3"/>
  <c r="E4" i="3"/>
  <c r="E5" i="3"/>
  <c r="E3" i="3"/>
  <c r="E13" i="3"/>
  <c r="E12" i="3"/>
  <c r="E17" i="1"/>
  <c r="E15" i="1"/>
  <c r="E14" i="1"/>
  <c r="E13" i="1"/>
  <c r="E12" i="1"/>
  <c r="E9" i="1"/>
  <c r="E10" i="1"/>
  <c r="E6" i="1"/>
  <c r="H27" i="2" l="1"/>
  <c r="H29" i="2" s="1"/>
  <c r="F30" i="2" s="1"/>
  <c r="E14" i="6"/>
  <c r="E16" i="5"/>
  <c r="E12" i="4"/>
  <c r="E15" i="3"/>
  <c r="E16" i="1" l="1"/>
  <c r="E8" i="1"/>
  <c r="E7" i="1"/>
  <c r="E5" i="1"/>
  <c r="E4" i="1"/>
  <c r="E3" i="1"/>
  <c r="E18" i="1" l="1"/>
  <c r="F31" i="2" s="1"/>
  <c r="F32" i="2" s="1"/>
</calcChain>
</file>

<file path=xl/sharedStrings.xml><?xml version="1.0" encoding="utf-8"?>
<sst xmlns="http://schemas.openxmlformats.org/spreadsheetml/2006/main" count="217" uniqueCount="169">
  <si>
    <t>بند</t>
  </si>
  <si>
    <t>موضوع جریمه</t>
  </si>
  <si>
    <t>میزان جریمه</t>
  </si>
  <si>
    <t>مبلغ جریمه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</si>
  <si>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</si>
  <si>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</si>
  <si>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</si>
  <si>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</si>
  <si>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</si>
  <si>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</si>
  <si>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</si>
  <si>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</si>
  <si>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</si>
  <si>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</si>
  <si>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</si>
  <si>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</si>
  <si>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</si>
  <si>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</si>
  <si>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1-3-1</t>
  </si>
  <si>
    <t xml:space="preserve">عدم رفت و روب خیابان ها و میادین ، معابر ، پیاده روها ، باغچه های کنار ، پیاده روها ، کوچه ها و رفیوژها و جمع آوری نخاله های غیر ساختمانی </t>
  </si>
  <si>
    <t>عدم برف روبی خیابانها و پیاده روها و شن پاشی و نمک پاشی به موقع در موارد لازم و رفع یخبندان معابر بزرگراهها ، زیر گذرها و پل ها</t>
  </si>
  <si>
    <t>عدم پاکسازی جوئیها ، نهرها ، فاضلابها ، زیر پلها ، آبروها و نظایر آنها (عدم رفت وروب وانهار)</t>
  </si>
  <si>
    <t>عدم پاکسازی جوئیها ، نهرها ، فاضلابها ، زیر پلها ، آبروها و نظایر آنها (عدم جمع اوری پسماند انهار)</t>
  </si>
  <si>
    <t>عدم جاروب و هدایت آب باران از معابر اصلی و فرعی در مواقع بارنندگی</t>
  </si>
  <si>
    <t>عدم رفع آبگرفتگی معابر ، بزرگراهها ، زیر گذرها ، پل ها و آبروها</t>
  </si>
  <si>
    <t>عدم پاکسازی و امحا پوستر ، آگهی و برچسب تبلیغاتی دیوار نوشته و موارد مشابه</t>
  </si>
  <si>
    <t>عدم نظافت و پاکسازی و شستشویپل های عابر پیاده</t>
  </si>
  <si>
    <t>تخطی از سرعت غیر مجاز ماشین آلات نظافت مکانیزه بر اساس نوع ماشین آلات و گزارش AVL</t>
  </si>
  <si>
    <t>عدم تامین ماشین آلات جاروب مکانیزه بر اساس پیوست تامین حداقل ماشین آلات</t>
  </si>
  <si>
    <t>عدم استفاده از نازل آب پاش و انتشار گرد و غبار توسط ماشین جاروب</t>
  </si>
  <si>
    <t>استفاده از وسایل غیر مجاز و غیر ایمن در راستای انجام وظایف پیمان</t>
  </si>
  <si>
    <t>عدم شستشوی به موقع و مناسب مخازن و انتشار بوی نامطبوع از مخزن یا محیط پیرامون</t>
  </si>
  <si>
    <t>عدم رفع گرفتگی و آماده سازی چاه ها، پل ها ، سپتیک تانک ها و محل دفع آبهای سطحی</t>
  </si>
  <si>
    <t>ردیف</t>
  </si>
  <si>
    <t>عنوان</t>
  </si>
  <si>
    <t>نوع فعالیت</t>
  </si>
  <si>
    <t>برنامه اجرایی</t>
  </si>
  <si>
    <t>قیمت</t>
  </si>
  <si>
    <t>حجم عملیات</t>
  </si>
  <si>
    <t xml:space="preserve">جمع آوری </t>
  </si>
  <si>
    <t>متوسط</t>
  </si>
  <si>
    <t>واحد اندازه گیری</t>
  </si>
  <si>
    <t>کیلو گرم</t>
  </si>
  <si>
    <t>جمع آوری حمل برف</t>
  </si>
  <si>
    <t>پاکسازی</t>
  </si>
  <si>
    <t>مساحت قابل</t>
  </si>
  <si>
    <t>مترمربع</t>
  </si>
  <si>
    <t>ضریب</t>
  </si>
  <si>
    <t>جمع کل به ریال:</t>
  </si>
  <si>
    <t>شستشوی المانهای شهری</t>
  </si>
  <si>
    <t>طول نرده قابل شستشو</t>
  </si>
  <si>
    <t>مترطول</t>
  </si>
  <si>
    <t>طول گاردریل</t>
  </si>
  <si>
    <t>تعداد پل هوایی عابر پیاده</t>
  </si>
  <si>
    <t>تعداد</t>
  </si>
  <si>
    <t>طول جدول قابل شستشو</t>
  </si>
  <si>
    <t>طول نیوجرسی قابل شستشو</t>
  </si>
  <si>
    <t>انواع سطل زباله</t>
  </si>
  <si>
    <t>انواع ایستگاه اتوبوس</t>
  </si>
  <si>
    <t>انواع نیمکت</t>
  </si>
  <si>
    <t>مخازن 660 لیتری</t>
  </si>
  <si>
    <t>پایه چراغ راهنمائی ورانندگی</t>
  </si>
  <si>
    <t>علائم ترافیکی</t>
  </si>
  <si>
    <t>تابلو راهنمائی اتوبان</t>
  </si>
  <si>
    <t>پنل اگهی تبلیغاتی</t>
  </si>
  <si>
    <t>سرویس بهداشتی</t>
  </si>
  <si>
    <t>سرویس</t>
  </si>
  <si>
    <t>گاری متحرک</t>
  </si>
  <si>
    <t>تامین نیروی کنترل ونظارت</t>
  </si>
  <si>
    <t>تعدادکارگر</t>
  </si>
  <si>
    <t>عدم جمع آوری و حمل کلیه پسماند تر ، برف ، پسماند سبز ، ضایعات ، خاکروبه ها ، لجن ، برگها ، شاخه ها و ساقه های شکسته درختان از منازل و معابر و اماکن عمومی به  محل تخلیه</t>
  </si>
  <si>
    <t>2-1</t>
  </si>
  <si>
    <t>2-4</t>
  </si>
  <si>
    <t>2-3</t>
  </si>
  <si>
    <t>2-2</t>
  </si>
  <si>
    <t>2-5</t>
  </si>
  <si>
    <t>2-8</t>
  </si>
  <si>
    <t>2-6</t>
  </si>
  <si>
    <t>2-7</t>
  </si>
  <si>
    <t>2-9</t>
  </si>
  <si>
    <t>2-10</t>
  </si>
  <si>
    <t>2-11</t>
  </si>
  <si>
    <t>2-12</t>
  </si>
  <si>
    <t>عدم حمل جداگانه پسماند سبز و ضایعات</t>
  </si>
  <si>
    <t>عدم حمل پسماند تر توسط ماشین آلات استاندارد حمل زباله</t>
  </si>
  <si>
    <t>عدم تخلیه پسماند تر ، سبز، نخاله های غیر ساختمانی و ضایعات مشابه در ایستگاه های انتقال یا کارخانه کود کمپوست</t>
  </si>
  <si>
    <t>مخلوط شدن انواع پسماند تر ، سبز نخاله های غیر ساختمانی و ضایعات مشابه</t>
  </si>
  <si>
    <t>جمع آوری پسماند خارج از محدوده جغرافیایی پیمان و تخلیه در سراوان</t>
  </si>
  <si>
    <t xml:space="preserve">عدم تخلیه یا تخلیه نا مناسب به موقع و مناسب مخازن ویژه پسماند تر </t>
  </si>
  <si>
    <t xml:space="preserve">استفاده از کارگران ناتوان با وضعیت ظاهری نا مناسب و فاقد لباس فرم </t>
  </si>
  <si>
    <t>عدم استفاده کارگران یا کیفیت نا مناسب از ادوات ایمنی و تجهیزات مناسب(دستکش،چکمه)</t>
  </si>
  <si>
    <t>کسری ماشین آلات جمع آوری یا عدم تامین ماشین آلات بر اساس تعداد و نوع مندج در پیوست تامین حداقل ماشین آلات - پیوست 12و13</t>
  </si>
  <si>
    <t>ریزش شیرابه از خودروهای حمل پسماند به سطح معابر</t>
  </si>
  <si>
    <t>تفکیک غیر مجاز پساند از داخل مخازن ،سطح معابر و سایر طرق ممکن و آویزان کردن کیسه مواد بازیافتی در اطراف خودرو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</si>
  <si>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</si>
  <si>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</si>
  <si>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</si>
  <si>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</si>
  <si>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</si>
  <si>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</si>
  <si>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</si>
  <si>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</si>
  <si>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</si>
  <si>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کسری تعداد و کیفیت کارگر بر اساس آمار حداقل کارگر مورد نیاز</t>
  </si>
  <si>
    <t>عدم حضور مدیر عامل و یا نماینده تام الاختیار شرکت در محدوده تحت پیمان بدون هماهنگی با دستگاه نظارت</t>
  </si>
  <si>
    <t>کسری آموزش کارگران و کارکنان شرکت های خدماتی به ازاء نفر ساعت مندرج در قرار داد</t>
  </si>
  <si>
    <t>عدم تامین ماشین آلات تعیین شده یا عدم کارآیی ماشین آلات بکار گیری شده با کیفیت و استاندارد مورد نظر دستگاه نظارت ،عدم نظافت و شستشوی ماشین آلات</t>
  </si>
  <si>
    <t>عدم به کارگیری امکانات ، تامین تجهیزات و نیرو  جهت ستاد مقابله با حوادث غیر مترقبه</t>
  </si>
  <si>
    <t>عدم پارک ماشین آلات در محل تعیین شده</t>
  </si>
  <si>
    <t>وجود سگهای ولگرد در سطح شهر</t>
  </si>
  <si>
    <t>مشاهده پراکنده تجمع و لانه های حیوانات و جوندگان موذی</t>
  </si>
  <si>
    <t>عدم مبارزه با حیوانات موذی (روش مبارزه طبق دستور العمل ابلاغی دستگاه نظارت)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</si>
  <si>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</si>
  <si>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</si>
  <si>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</si>
  <si>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</si>
  <si>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</si>
  <si>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</si>
  <si>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</si>
  <si>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</si>
  <si>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</si>
  <si>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</si>
  <si>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</si>
  <si>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</si>
  <si>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</si>
  <si>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عدم رفع سد معبر و رفع مزاحمت از شهروندان در عرصه پیمان که توسط دست فروشان و با ایجاد بساط و یا بصورت سیار اقدام به عرضه کالا و تنقلات (سیگار فروشی ،چای فروشی ،شیر فروشی،باقلا فروشی ،بلال فروشی بادکنک فروشی ، قلیان فروشی...)اقدام می نمایند .</t>
  </si>
  <si>
    <t>عدم پیشگیری جمع آوری و رفع مزاحمت های ناشی از فعالیت دسته های مختلف متکدی اعم از فالگیران و دعا نویسان کودکان خیابانی قمار بازان و کلاش ها و معرفی افراد یاد شده به اکیپ های کنترل و نظارت در عرصه پیمان</t>
  </si>
  <si>
    <t>عدم پیشگیری و رفع سد معبر از غرفه و کیوسک داران در محدوده پیمان</t>
  </si>
  <si>
    <t>عدم پیشگیری و جمع اوری پلاکاردها پخش اگهی و دیوار نویسی های فاقد مجوز در عرصه پیمان</t>
  </si>
  <si>
    <t>عدم پیشگیری و جلوگیری از ورود موتور سیکلت و ورود سگ و گربه اهلی در عرصه پیمان</t>
  </si>
  <si>
    <t>عدم پیشگیری و رفع پارک خواب استقرار چادر مسافرتی شستشوی و اویزان نمودن لباس بر روی تاسیسات و درختان در عرصه پیمان</t>
  </si>
  <si>
    <t>عدم پیبشگیری و جلوگیری از روشن نمودن اتش و همچنین جلوگیری از طبخ غذا در عرصه پیمان</t>
  </si>
  <si>
    <t>عدم پیشگیری از خسارت به تاسیسات اشجار و فضای سبز و معرفی عاملین به مسئولین مافوق (اعم از تردد در چمن و...) در عرصه پیمان</t>
  </si>
  <si>
    <t>عدم جلوگیری از ورود افراد به بستر رودخانه و استفاده از تور ماهیگیری در عرصه پیمان</t>
  </si>
  <si>
    <t>عدم نظارت بر سرویس های بهداشتی به منظور پیشگیری از تخلفات و جرائم احتمالی از سوی افراد ولگرد و ... در عرصه پیمان</t>
  </si>
  <si>
    <t>عدم نظارت و کنترل بر هر گونه ساخت و ساز فاقد پروانه و حفاری توسط متصدیان غرفه ها کیوسک ها و سازمانها و شرکت ها دولتی عمومی و خصوصی در عرصه پیمان</t>
  </si>
  <si>
    <t>عدم پیشگیری و کنترل از هر گونه برپایی تجمع که بدون هماهنگی با شهرداری باشد در عرصه پیمان</t>
  </si>
  <si>
    <t>عدم رعایت انضباط فردی (تجهیزات انفرادی و انیفرم) در عرصه پیمان</t>
  </si>
  <si>
    <t>مبلغ</t>
  </si>
  <si>
    <t>بسته بودن سرویس بهداشتی</t>
  </si>
  <si>
    <t>عدم حضور متصدی درمحل</t>
  </si>
  <si>
    <t>عدم نظافت هر چشمه</t>
  </si>
  <si>
    <t>اخذ مبلغ از استفاده کنندگان</t>
  </si>
  <si>
    <t>عدم مهیا بودن تجهیزات متصدی</t>
  </si>
  <si>
    <t>عدم نظافت محوطه سرویس بهداشتی</t>
  </si>
  <si>
    <t>عدم رفع گرفتگی و آماده به کار نبودن سرویس بهداشتی بابت هر چشمه یا روشویی</t>
  </si>
  <si>
    <t>نداشتن مایه دستشویی</t>
  </si>
  <si>
    <t>عدم کارکرد دستگاه خوشبوکننده هوا</t>
  </si>
  <si>
    <t>خرابی هواکش</t>
  </si>
  <si>
    <t>خرابی شیرآلات</t>
  </si>
  <si>
    <t>قیمت پایه ماهانه جمع آوری و حمل پسماندها - ریال</t>
  </si>
  <si>
    <t>قیمت پایه ماهانه کل پیمان -ریال</t>
  </si>
  <si>
    <t>قیمت پایه ماهانه رفت و روب وتنظیف ریال</t>
  </si>
  <si>
    <t>مبلغ حجم</t>
  </si>
  <si>
    <t>مبلغ صورت وضعیت ماهانه - ریال</t>
  </si>
  <si>
    <t>قیمت پایه ماهانه تامین نیروی کنترل نظارت -ریال</t>
  </si>
  <si>
    <t>مبلغ جرایم -ریال</t>
  </si>
  <si>
    <t>مبلغ نهایی صورت وضیت ماهانه -ریال</t>
  </si>
  <si>
    <t>بسمه تعالی</t>
  </si>
  <si>
    <t>شرکت :</t>
  </si>
  <si>
    <t>نماینده پیمانکار:</t>
  </si>
  <si>
    <t>ناظر مقیم:</t>
  </si>
  <si>
    <t>تاریخ عقد قرارداد:</t>
  </si>
  <si>
    <t>شماره قرارداد:</t>
  </si>
  <si>
    <t>تاریخ شروع به کار:</t>
  </si>
  <si>
    <t>تاریخ صورت وضعیت:</t>
  </si>
  <si>
    <t xml:space="preserve"> </t>
  </si>
  <si>
    <t>پلوس یا مینوس:</t>
  </si>
  <si>
    <t>مبلغ قرارداد سالیانه: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</si>
</sst>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;[Red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indexed="8"/>
      <name val="B Nazanin"/>
      <charset val="178"/>
    </font>
    <font>
      <sz val="11"/>
      <color theme="0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49" fontId="1" fillId="0" borderId="0" xfId="0" applyNumberFormat="1" applyFont="1" applyAlignment="1">
      <alignment horizontal="center" vertical="center" readingOrder="2"/>
    </xf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vertical="center" wrapText="1" readingOrder="2"/>
    </xf>
    <xf numFmtId="0" fontId="1" fillId="0" borderId="0" xfId="0" applyFont="1" applyAlignment="1">
      <alignment horizontal="center" wrapText="1" readingOrder="2"/>
    </xf>
    <xf numFmtId="49" fontId="1" fillId="0" borderId="0" xfId="0" applyNumberFormat="1" applyFont="1" applyAlignment="1">
      <alignment horizontal="center" vertical="center" readingOrder="2"/>
    </xf>
    <xf numFmtId="4" fontId="1" fillId="0" borderId="0" xfId="0" applyNumberFormat="1" applyFont="1" applyAlignment="1">
      <alignment horizontal="center" vertical="center" readingOrder="2"/>
    </xf>
    <xf numFmtId="0" fontId="1" fillId="0" borderId="1" xfId="0" applyFont="1" applyBorder="1" applyAlignment="1">
      <alignment horizontal="center" wrapText="1" readingOrder="2"/>
    </xf>
    <xf numFmtId="2" fontId="1" fillId="0" borderId="1" xfId="0" applyNumberFormat="1" applyFont="1" applyBorder="1" applyAlignment="1">
      <alignment horizontal="center" wrapText="1" readingOrder="2"/>
    </xf>
    <xf numFmtId="0" fontId="1" fillId="0" borderId="1" xfId="0" applyFont="1" applyBorder="1" applyAlignment="1">
      <alignment horizontal="center" vertical="center" wrapText="1" readingOrder="2"/>
    </xf>
    <xf numFmtId="3" fontId="1" fillId="0" borderId="1" xfId="0" applyNumberFormat="1" applyFont="1" applyBorder="1" applyAlignment="1">
      <alignment horizontal="center" vertical="center" wrapText="1" readingOrder="2"/>
    </xf>
    <xf numFmtId="3" fontId="1" fillId="0" borderId="1" xfId="0" applyNumberFormat="1" applyFont="1" applyBorder="1" applyAlignment="1">
      <alignment horizontal="center" wrapText="1" readingOrder="2"/>
    </xf>
    <xf numFmtId="49" fontId="1" fillId="0" borderId="1" xfId="0" applyNumberFormat="1" applyFont="1" applyBorder="1" applyAlignment="1">
      <alignment horizontal="center" vertical="center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3" fontId="1" fillId="0" borderId="1" xfId="0" applyNumberFormat="1" applyFont="1" applyBorder="1" applyAlignment="1">
      <alignment horizontal="center" vertical="center" readingOrder="2"/>
    </xf>
    <xf numFmtId="4" fontId="1" fillId="0" borderId="1" xfId="0" applyNumberFormat="1" applyFont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4" fontId="1" fillId="2" borderId="1" xfId="0" applyNumberFormat="1" applyFont="1" applyFill="1" applyBorder="1" applyAlignment="1">
      <alignment horizontal="center" vertical="center" readingOrder="2"/>
    </xf>
    <xf numFmtId="1" fontId="1" fillId="0" borderId="1" xfId="0" applyNumberFormat="1" applyFont="1" applyBorder="1" applyAlignment="1">
      <alignment horizontal="center" vertical="center" wrapText="1" readingOrder="2"/>
    </xf>
    <xf numFmtId="1" fontId="1" fillId="0" borderId="1" xfId="0" applyNumberFormat="1" applyFont="1" applyBorder="1" applyAlignment="1">
      <alignment horizontal="center" vertical="center" readingOrder="2"/>
    </xf>
    <xf numFmtId="164" fontId="1" fillId="0" borderId="1" xfId="0" applyNumberFormat="1" applyFont="1" applyBorder="1" applyAlignment="1">
      <alignment horizontal="center" vertical="center" readingOrder="2"/>
    </xf>
    <xf numFmtId="1" fontId="2" fillId="0" borderId="5" xfId="0" applyNumberFormat="1" applyFont="1" applyFill="1" applyBorder="1" applyAlignment="1" applyProtection="1">
      <alignment horizontal="center" vertical="center" wrapText="1" readingOrder="2"/>
    </xf>
    <xf numFmtId="3" fontId="2" fillId="0" borderId="5" xfId="0" applyNumberFormat="1" applyFont="1" applyFill="1" applyBorder="1" applyAlignment="1" applyProtection="1">
      <alignment horizontal="center" vertical="center" wrapText="1" readingOrder="2"/>
    </xf>
    <xf numFmtId="1" fontId="2" fillId="0" borderId="5" xfId="0" applyNumberFormat="1" applyFont="1" applyFill="1" applyBorder="1" applyAlignment="1" applyProtection="1">
      <alignment horizontal="center" vertical="center" readingOrder="2"/>
    </xf>
    <xf numFmtId="165" fontId="2" fillId="0" borderId="5" xfId="0" applyNumberFormat="1" applyFont="1" applyFill="1" applyBorder="1" applyAlignment="1" applyProtection="1">
      <alignment horizontal="center" vertical="center" readingOrder="2"/>
    </xf>
    <xf numFmtId="1" fontId="2" fillId="0" borderId="3" xfId="0" applyNumberFormat="1" applyFont="1" applyFill="1" applyBorder="1" applyAlignment="1" applyProtection="1">
      <alignment horizontal="center" vertical="center" wrapText="1" readingOrder="2"/>
    </xf>
    <xf numFmtId="3" fontId="2" fillId="0" borderId="3" xfId="0" applyNumberFormat="1" applyFont="1" applyFill="1" applyBorder="1" applyAlignment="1" applyProtection="1">
      <alignment horizontal="center" vertical="center" wrapText="1" readingOrder="2"/>
    </xf>
    <xf numFmtId="1" fontId="2" fillId="0" borderId="3" xfId="0" applyNumberFormat="1" applyFont="1" applyFill="1" applyBorder="1" applyAlignment="1" applyProtection="1">
      <alignment horizontal="center" vertical="center" readingOrder="2"/>
    </xf>
    <xf numFmtId="1" fontId="2" fillId="0" borderId="6" xfId="0" applyNumberFormat="1" applyFont="1" applyFill="1" applyBorder="1" applyAlignment="1" applyProtection="1">
      <alignment horizontal="center" vertical="center" wrapText="1" readingOrder="2"/>
    </xf>
    <xf numFmtId="3" fontId="2" fillId="0" borderId="6" xfId="0" applyNumberFormat="1" applyFont="1" applyFill="1" applyBorder="1" applyAlignment="1" applyProtection="1">
      <alignment horizontal="center" vertical="center" wrapText="1" readingOrder="2"/>
    </xf>
    <xf numFmtId="1" fontId="2" fillId="0" borderId="6" xfId="0" applyNumberFormat="1" applyFont="1" applyFill="1" applyBorder="1" applyAlignment="1" applyProtection="1">
      <alignment horizontal="center" vertical="center" readingOrder="2"/>
    </xf>
    <xf numFmtId="1" fontId="2" fillId="0" borderId="6" xfId="0" applyNumberFormat="1" applyFont="1" applyFill="1" applyBorder="1" applyAlignment="1" applyProtection="1">
      <alignment horizontal="center" readingOrder="2"/>
    </xf>
    <xf numFmtId="1" fontId="2" fillId="0" borderId="6" xfId="0" applyNumberFormat="1" applyFont="1" applyFill="1" applyBorder="1" applyAlignment="1" applyProtection="1">
      <alignment vertical="center" readingOrder="2"/>
    </xf>
    <xf numFmtId="1" fontId="2" fillId="0" borderId="7" xfId="0" applyNumberFormat="1" applyFont="1" applyFill="1" applyBorder="1" applyAlignment="1" applyProtection="1">
      <alignment horizontal="center" vertical="center" readingOrder="2"/>
    </xf>
    <xf numFmtId="1" fontId="2" fillId="0" borderId="8" xfId="0" applyNumberFormat="1" applyFont="1" applyFill="1" applyBorder="1" applyAlignment="1" applyProtection="1">
      <alignment horizontal="center" vertical="center" readingOrder="2"/>
    </xf>
    <xf numFmtId="1" fontId="2" fillId="0" borderId="2" xfId="0" applyNumberFormat="1" applyFont="1" applyFill="1" applyBorder="1" applyAlignment="1" applyProtection="1">
      <alignment horizontal="center" vertical="center" readingOrder="2"/>
    </xf>
    <xf numFmtId="1" fontId="2" fillId="0" borderId="0" xfId="0" applyNumberFormat="1" applyFont="1" applyFill="1" applyBorder="1" applyAlignment="1" applyProtection="1">
      <alignment vertical="center" readingOrder="2"/>
    </xf>
    <xf numFmtId="1" fontId="2" fillId="0" borderId="0" xfId="0" applyNumberFormat="1" applyFont="1" applyFill="1" applyBorder="1" applyAlignment="1" applyProtection="1">
      <alignment horizontal="center" vertical="center" readingOrder="2"/>
    </xf>
    <xf numFmtId="1" fontId="2" fillId="0" borderId="9" xfId="0" applyNumberFormat="1" applyFont="1" applyFill="1" applyBorder="1" applyAlignment="1" applyProtection="1">
      <alignment horizontal="center" vertical="center" readingOrder="2"/>
    </xf>
    <xf numFmtId="1" fontId="2" fillId="0" borderId="10" xfId="0" applyNumberFormat="1" applyFont="1" applyFill="1" applyBorder="1" applyAlignment="1" applyProtection="1">
      <alignment horizontal="center" vertical="center" readingOrder="2"/>
    </xf>
    <xf numFmtId="1" fontId="2" fillId="0" borderId="4" xfId="0" applyNumberFormat="1" applyFont="1" applyFill="1" applyBorder="1" applyAlignment="1" applyProtection="1">
      <alignment horizontal="center" vertical="center" readingOrder="2"/>
    </xf>
    <xf numFmtId="0" fontId="3" fillId="4" borderId="1" xfId="0" applyFont="1" applyFill="1" applyBorder="1" applyAlignment="1">
      <alignment horizontal="center" vertical="center" wrapText="1" readingOrder="2"/>
    </xf>
    <xf numFmtId="0" fontId="3" fillId="4" borderId="1" xfId="0" applyFont="1" applyFill="1" applyBorder="1" applyAlignment="1">
      <alignment horizontal="center" wrapText="1" readingOrder="2"/>
    </xf>
    <xf numFmtId="0" fontId="1" fillId="0" borderId="1" xfId="0" applyFont="1" applyBorder="1" applyAlignment="1">
      <alignment horizontal="center" vertical="center" wrapText="1" readingOrder="2"/>
    </xf>
    <xf numFmtId="0" fontId="1" fillId="0" borderId="2" xfId="0" applyFont="1" applyBorder="1" applyAlignment="1">
      <alignment horizontal="center" wrapText="1" readingOrder="2"/>
    </xf>
    <xf numFmtId="0" fontId="1" fillId="0" borderId="3" xfId="0" applyFont="1" applyBorder="1" applyAlignment="1">
      <alignment horizontal="center" wrapText="1" readingOrder="2"/>
    </xf>
    <xf numFmtId="0" fontId="1" fillId="0" borderId="4" xfId="0" applyFont="1" applyBorder="1" applyAlignment="1">
      <alignment horizontal="center" wrapText="1" readingOrder="2"/>
    </xf>
    <xf numFmtId="3" fontId="1" fillId="0" borderId="2" xfId="0" applyNumberFormat="1" applyFont="1" applyBorder="1" applyAlignment="1">
      <alignment horizontal="center" wrapText="1" readingOrder="2"/>
    </xf>
    <xf numFmtId="3" fontId="1" fillId="0" borderId="3" xfId="0" applyNumberFormat="1" applyFont="1" applyBorder="1" applyAlignment="1">
      <alignment horizontal="center" wrapText="1" readingOrder="2"/>
    </xf>
    <xf numFmtId="3" fontId="1" fillId="0" borderId="4" xfId="0" applyNumberFormat="1" applyFont="1" applyBorder="1" applyAlignment="1">
      <alignment horizontal="center" wrapText="1" readingOrder="2"/>
    </xf>
    <xf numFmtId="3" fontId="1" fillId="3" borderId="2" xfId="0" applyNumberFormat="1" applyFont="1" applyFill="1" applyBorder="1" applyAlignment="1">
      <alignment horizontal="center" wrapText="1" readingOrder="2"/>
    </xf>
    <xf numFmtId="3" fontId="1" fillId="3" borderId="3" xfId="0" applyNumberFormat="1" applyFont="1" applyFill="1" applyBorder="1" applyAlignment="1">
      <alignment horizontal="center" wrapText="1" readingOrder="2"/>
    </xf>
    <xf numFmtId="3" fontId="1" fillId="3" borderId="4" xfId="0" applyNumberFormat="1" applyFont="1" applyFill="1" applyBorder="1" applyAlignment="1">
      <alignment horizontal="center" wrapText="1" readingOrder="2"/>
    </xf>
    <xf numFmtId="0" fontId="1" fillId="3" borderId="2" xfId="0" applyFont="1" applyFill="1" applyBorder="1" applyAlignment="1">
      <alignment horizontal="center" wrapText="1" readingOrder="2"/>
    </xf>
    <xf numFmtId="0" fontId="1" fillId="3" borderId="3" xfId="0" applyFont="1" applyFill="1" applyBorder="1" applyAlignment="1">
      <alignment horizontal="center" wrapText="1" readingOrder="2"/>
    </xf>
    <xf numFmtId="0" fontId="1" fillId="3" borderId="4" xfId="0" applyFont="1" applyFill="1" applyBorder="1" applyAlignment="1">
      <alignment horizontal="center" wrapText="1" readingOrder="2"/>
    </xf>
    <xf numFmtId="49" fontId="1" fillId="2" borderId="1" xfId="0" applyNumberFormat="1" applyFont="1" applyFill="1" applyBorder="1" applyAlignment="1">
      <alignment horizontal="center" vertical="center" readingOrder="2"/>
    </xf>
    <xf numFmtId="49" fontId="1" fillId="0" borderId="2" xfId="0" applyNumberFormat="1" applyFont="1" applyBorder="1" applyAlignment="1">
      <alignment horizontal="center" vertical="center" readingOrder="2"/>
    </xf>
    <xf numFmtId="49" fontId="1" fillId="0" borderId="3" xfId="0" applyNumberFormat="1" applyFont="1" applyBorder="1" applyAlignment="1">
      <alignment horizontal="center" vertical="center" readingOrder="2"/>
    </xf>
    <xf numFmtId="49" fontId="1" fillId="0" borderId="4" xfId="0" applyNumberFormat="1" applyFont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rightToLeft="1" tabSelected="1" topLeftCell="A2" workbookViewId="0">
      <selection activeCell="G7" sqref="G7:G25"/>
    </sheetView>
  </sheetViews>
  <sheetFormatPr defaultColWidth="15.42578125" defaultRowHeight="18" x14ac:dyDescent="0.45"/>
  <cols>
    <col min="1" max="1" width="8.140625" style="4" customWidth="1"/>
    <col min="2" max="7" width="15.42578125" style="4"/>
    <col min="8" max="8" width="18.7109375" style="4" customWidth="1"/>
    <col min="9" max="16384" width="15.42578125" style="4"/>
  </cols>
  <sheetData>
    <row r="1" spans="1:9" x14ac:dyDescent="0.45">
      <c r="A1" s="33"/>
      <c r="B1" s="28"/>
      <c r="C1" s="29"/>
      <c r="D1" s="30"/>
      <c r="E1" s="31" t="s">
        <v>158</v>
      </c>
      <c r="F1" s="32"/>
      <c r="G1" s="30"/>
      <c r="H1" s="38"/>
      <c r="I1" s="36"/>
    </row>
    <row r="2" spans="1:9" x14ac:dyDescent="0.45">
      <c r="A2" s="34"/>
      <c r="B2" s="21" t="s">
        <v>159</v>
      </c>
      <c r="C2" s="22"/>
      <c r="D2" s="23"/>
      <c r="E2" s="23" t="s">
        <v>160</v>
      </c>
      <c r="F2" s="24"/>
      <c r="G2" s="23" t="s">
        <v>161</v>
      </c>
      <c r="H2" s="39"/>
      <c r="I2" s="37"/>
    </row>
    <row r="3" spans="1:9" x14ac:dyDescent="0.45">
      <c r="A3" s="35"/>
      <c r="B3" s="25" t="s">
        <v>162</v>
      </c>
      <c r="C3" s="26"/>
      <c r="D3" s="27"/>
      <c r="E3" s="27" t="s">
        <v>163</v>
      </c>
      <c r="F3" s="27"/>
      <c r="G3" s="27" t="s">
        <v>164</v>
      </c>
      <c r="H3" s="40"/>
      <c r="I3" s="37"/>
    </row>
    <row r="4" spans="1:9" x14ac:dyDescent="0.45">
      <c r="A4" s="35"/>
      <c r="B4" s="25" t="s">
        <v>165</v>
      </c>
      <c r="C4" s="26"/>
      <c r="D4" s="27" t="s">
        <v>166</v>
      </c>
      <c r="E4" s="27" t="s">
        <v>167</v>
      </c>
      <c r="F4" s="27"/>
      <c r="G4" s="27" t="s">
        <v>168</v>
      </c>
      <c r="H4" s="40"/>
      <c r="I4" s="37"/>
    </row>
    <row r="5" spans="1:9" x14ac:dyDescent="0.45">
      <c r="A5" s="7"/>
      <c r="B5" s="7"/>
      <c r="C5" s="8"/>
      <c r="D5" s="7"/>
      <c r="E5" s="7"/>
      <c r="F5" s="7"/>
      <c r="G5" s="7"/>
      <c r="H5" s="7"/>
    </row>
    <row r="6" spans="1:9" x14ac:dyDescent="0.45">
      <c r="A6" s="41" t="s">
        <v>33</v>
      </c>
      <c r="B6" s="41" t="s">
        <v>34</v>
      </c>
      <c r="C6" s="41" t="s">
        <v>35</v>
      </c>
      <c r="D6" s="41" t="s">
        <v>41</v>
      </c>
      <c r="E6" s="41" t="s">
        <v>36</v>
      </c>
      <c r="F6" s="41" t="s">
        <v>37</v>
      </c>
      <c r="G6" s="41" t="s">
        <v>38</v>
      </c>
      <c r="H6" s="42" t="s">
        <v>153</v>
      </c>
    </row>
    <row r="7" spans="1:9" x14ac:dyDescent="0.45">
      <c r="A7" s="9">
        <v>1</v>
      </c>
      <c r="B7" s="9" t="s">
        <v>39</v>
      </c>
      <c r="C7" s="9" t="s">
        <v>40</v>
      </c>
      <c r="D7" s="9" t="s">
        <v>42</v>
      </c>
      <c r="E7" s="9"/>
      <c r="F7" s="10"/>
      <c r="G7" s="10">
        <v>0</v>
      </c>
      <c r="H7" s="11">
        <f t="shared" ref="H7:H24" si="0">E7*F7*G7</f>
        <v>0</v>
      </c>
    </row>
    <row r="8" spans="1:9" ht="36" x14ac:dyDescent="0.45">
      <c r="A8" s="9">
        <v>2</v>
      </c>
      <c r="B8" s="9" t="s">
        <v>43</v>
      </c>
      <c r="C8" s="9" t="s">
        <v>40</v>
      </c>
      <c r="D8" s="9" t="s">
        <v>42</v>
      </c>
      <c r="E8" s="9"/>
      <c r="F8" s="10"/>
      <c r="G8" s="10">
        <v>0</v>
      </c>
      <c r="H8" s="11">
        <f t="shared" si="0"/>
        <v>0</v>
      </c>
    </row>
    <row r="9" spans="1:9" x14ac:dyDescent="0.45">
      <c r="A9" s="7">
        <v>3</v>
      </c>
      <c r="B9" s="7" t="s">
        <v>44</v>
      </c>
      <c r="C9" s="7" t="s">
        <v>45</v>
      </c>
      <c r="D9" s="7" t="s">
        <v>46</v>
      </c>
      <c r="E9" s="7"/>
      <c r="F9" s="11"/>
      <c r="G9" s="10">
        <v>0</v>
      </c>
      <c r="H9" s="11">
        <f t="shared" si="0"/>
        <v>0</v>
      </c>
    </row>
    <row r="10" spans="1:9" ht="36" x14ac:dyDescent="0.45">
      <c r="A10" s="43">
        <v>4</v>
      </c>
      <c r="B10" s="43" t="s">
        <v>49</v>
      </c>
      <c r="C10" s="7" t="s">
        <v>50</v>
      </c>
      <c r="D10" s="7" t="s">
        <v>51</v>
      </c>
      <c r="E10" s="7"/>
      <c r="F10" s="11"/>
      <c r="G10" s="10">
        <v>0</v>
      </c>
      <c r="H10" s="11">
        <f t="shared" si="0"/>
        <v>0</v>
      </c>
    </row>
    <row r="11" spans="1:9" x14ac:dyDescent="0.45">
      <c r="A11" s="43"/>
      <c r="B11" s="43"/>
      <c r="C11" s="7" t="s">
        <v>52</v>
      </c>
      <c r="D11" s="7" t="s">
        <v>51</v>
      </c>
      <c r="E11" s="7"/>
      <c r="F11" s="11"/>
      <c r="G11" s="10">
        <v>0</v>
      </c>
      <c r="H11" s="11">
        <f t="shared" si="0"/>
        <v>0</v>
      </c>
    </row>
    <row r="12" spans="1:9" ht="36" x14ac:dyDescent="0.45">
      <c r="A12" s="43"/>
      <c r="B12" s="43"/>
      <c r="C12" s="7" t="s">
        <v>53</v>
      </c>
      <c r="D12" s="7" t="s">
        <v>54</v>
      </c>
      <c r="E12" s="7"/>
      <c r="F12" s="11"/>
      <c r="G12" s="10">
        <v>0</v>
      </c>
      <c r="H12" s="11">
        <f t="shared" si="0"/>
        <v>0</v>
      </c>
    </row>
    <row r="13" spans="1:9" ht="36" x14ac:dyDescent="0.45">
      <c r="A13" s="43"/>
      <c r="B13" s="43"/>
      <c r="C13" s="7" t="s">
        <v>55</v>
      </c>
      <c r="D13" s="7" t="s">
        <v>51</v>
      </c>
      <c r="E13" s="7"/>
      <c r="F13" s="11"/>
      <c r="G13" s="10">
        <v>0</v>
      </c>
      <c r="H13" s="11">
        <f t="shared" si="0"/>
        <v>0</v>
      </c>
    </row>
    <row r="14" spans="1:9" ht="36" x14ac:dyDescent="0.45">
      <c r="A14" s="43"/>
      <c r="B14" s="43"/>
      <c r="C14" s="7" t="s">
        <v>56</v>
      </c>
      <c r="D14" s="7" t="s">
        <v>51</v>
      </c>
      <c r="E14" s="7"/>
      <c r="F14" s="11"/>
      <c r="G14" s="10">
        <v>0</v>
      </c>
      <c r="H14" s="11">
        <f t="shared" si="0"/>
        <v>0</v>
      </c>
    </row>
    <row r="15" spans="1:9" x14ac:dyDescent="0.45">
      <c r="A15" s="43"/>
      <c r="B15" s="43"/>
      <c r="C15" s="7" t="s">
        <v>57</v>
      </c>
      <c r="D15" s="7" t="s">
        <v>54</v>
      </c>
      <c r="E15" s="7"/>
      <c r="F15" s="11"/>
      <c r="G15" s="10">
        <v>0</v>
      </c>
      <c r="H15" s="11">
        <f t="shared" si="0"/>
        <v>0</v>
      </c>
    </row>
    <row r="16" spans="1:9" x14ac:dyDescent="0.45">
      <c r="A16" s="43"/>
      <c r="B16" s="43"/>
      <c r="C16" s="7" t="s">
        <v>58</v>
      </c>
      <c r="D16" s="7" t="s">
        <v>54</v>
      </c>
      <c r="E16" s="7"/>
      <c r="F16" s="11"/>
      <c r="G16" s="10">
        <v>0</v>
      </c>
      <c r="H16" s="11">
        <f t="shared" si="0"/>
        <v>0</v>
      </c>
    </row>
    <row r="17" spans="1:8" x14ac:dyDescent="0.45">
      <c r="A17" s="43"/>
      <c r="B17" s="43"/>
      <c r="C17" s="7" t="s">
        <v>59</v>
      </c>
      <c r="D17" s="7" t="s">
        <v>54</v>
      </c>
      <c r="E17" s="7"/>
      <c r="F17" s="11"/>
      <c r="G17" s="10">
        <v>0</v>
      </c>
      <c r="H17" s="11">
        <f t="shared" si="0"/>
        <v>0</v>
      </c>
    </row>
    <row r="18" spans="1:8" x14ac:dyDescent="0.45">
      <c r="A18" s="43"/>
      <c r="B18" s="43"/>
      <c r="C18" s="7" t="s">
        <v>60</v>
      </c>
      <c r="D18" s="7" t="s">
        <v>54</v>
      </c>
      <c r="E18" s="7"/>
      <c r="F18" s="11"/>
      <c r="G18" s="10">
        <v>0</v>
      </c>
      <c r="H18" s="11">
        <f t="shared" si="0"/>
        <v>0</v>
      </c>
    </row>
    <row r="19" spans="1:8" ht="36" x14ac:dyDescent="0.45">
      <c r="A19" s="43"/>
      <c r="B19" s="43"/>
      <c r="C19" s="7" t="s">
        <v>61</v>
      </c>
      <c r="D19" s="7" t="s">
        <v>54</v>
      </c>
      <c r="E19" s="7"/>
      <c r="F19" s="11"/>
      <c r="G19" s="10">
        <v>0</v>
      </c>
      <c r="H19" s="11">
        <f t="shared" si="0"/>
        <v>0</v>
      </c>
    </row>
    <row r="20" spans="1:8" x14ac:dyDescent="0.45">
      <c r="A20" s="43"/>
      <c r="B20" s="43"/>
      <c r="C20" s="7" t="s">
        <v>62</v>
      </c>
      <c r="D20" s="7" t="s">
        <v>54</v>
      </c>
      <c r="E20" s="7"/>
      <c r="F20" s="11"/>
      <c r="G20" s="10">
        <v>0</v>
      </c>
      <c r="H20" s="11">
        <f t="shared" si="0"/>
        <v>0</v>
      </c>
    </row>
    <row r="21" spans="1:8" x14ac:dyDescent="0.45">
      <c r="A21" s="43"/>
      <c r="B21" s="43"/>
      <c r="C21" s="7" t="s">
        <v>63</v>
      </c>
      <c r="D21" s="7" t="s">
        <v>54</v>
      </c>
      <c r="E21" s="7"/>
      <c r="F21" s="11"/>
      <c r="G21" s="10">
        <v>0</v>
      </c>
      <c r="H21" s="11">
        <f t="shared" si="0"/>
        <v>0</v>
      </c>
    </row>
    <row r="22" spans="1:8" x14ac:dyDescent="0.45">
      <c r="A22" s="43"/>
      <c r="B22" s="43"/>
      <c r="C22" s="7" t="s">
        <v>64</v>
      </c>
      <c r="D22" s="7" t="s">
        <v>54</v>
      </c>
      <c r="E22" s="7"/>
      <c r="F22" s="11"/>
      <c r="G22" s="10">
        <v>0</v>
      </c>
      <c r="H22" s="11">
        <f t="shared" si="0"/>
        <v>0</v>
      </c>
    </row>
    <row r="23" spans="1:8" x14ac:dyDescent="0.45">
      <c r="A23" s="43"/>
      <c r="B23" s="43"/>
      <c r="C23" s="7" t="s">
        <v>65</v>
      </c>
      <c r="D23" s="7" t="s">
        <v>66</v>
      </c>
      <c r="E23" s="7"/>
      <c r="F23" s="11"/>
      <c r="G23" s="10">
        <v>0</v>
      </c>
      <c r="H23" s="11">
        <f t="shared" si="0"/>
        <v>0</v>
      </c>
    </row>
    <row r="24" spans="1:8" ht="18" customHeight="1" x14ac:dyDescent="0.45">
      <c r="A24" s="43"/>
      <c r="B24" s="43"/>
      <c r="C24" s="7" t="s">
        <v>67</v>
      </c>
      <c r="D24" s="7" t="s">
        <v>54</v>
      </c>
      <c r="E24" s="7"/>
      <c r="F24" s="11"/>
      <c r="G24" s="10">
        <v>0</v>
      </c>
      <c r="H24" s="11">
        <f t="shared" si="0"/>
        <v>0</v>
      </c>
    </row>
    <row r="25" spans="1:8" ht="18" customHeight="1" x14ac:dyDescent="0.45">
      <c r="A25" s="7">
        <v>5</v>
      </c>
      <c r="B25" s="7" t="s">
        <v>68</v>
      </c>
      <c r="C25" s="7"/>
      <c r="D25" s="7" t="s">
        <v>69</v>
      </c>
      <c r="E25" s="7"/>
      <c r="F25" s="11"/>
      <c r="G25" s="10">
        <v>0</v>
      </c>
      <c r="H25" s="11">
        <f>F25*G25</f>
        <v>0</v>
      </c>
    </row>
    <row r="26" spans="1:8" ht="18" customHeight="1" x14ac:dyDescent="0.45">
      <c r="A26" s="44" t="s">
        <v>150</v>
      </c>
      <c r="B26" s="45"/>
      <c r="C26" s="45"/>
      <c r="D26" s="45"/>
      <c r="E26" s="45"/>
      <c r="F26" s="45"/>
      <c r="G26" s="46"/>
      <c r="H26" s="11">
        <f>E7*F7*G7</f>
        <v>0</v>
      </c>
    </row>
    <row r="27" spans="1:8" ht="18" customHeight="1" x14ac:dyDescent="0.45">
      <c r="A27" s="44" t="s">
        <v>152</v>
      </c>
      <c r="B27" s="45"/>
      <c r="C27" s="45"/>
      <c r="D27" s="45"/>
      <c r="E27" s="45"/>
      <c r="F27" s="45"/>
      <c r="G27" s="46"/>
      <c r="H27" s="11">
        <f>SUM(H9:H24)</f>
        <v>0</v>
      </c>
    </row>
    <row r="28" spans="1:8" x14ac:dyDescent="0.45">
      <c r="A28" s="44" t="s">
        <v>155</v>
      </c>
      <c r="B28" s="45"/>
      <c r="C28" s="45"/>
      <c r="D28" s="45"/>
      <c r="E28" s="45"/>
      <c r="F28" s="45"/>
      <c r="G28" s="46"/>
      <c r="H28" s="11">
        <f>F25*G25</f>
        <v>0</v>
      </c>
    </row>
    <row r="29" spans="1:8" x14ac:dyDescent="0.45">
      <c r="A29" s="44" t="s">
        <v>151</v>
      </c>
      <c r="B29" s="45"/>
      <c r="C29" s="45"/>
      <c r="D29" s="45"/>
      <c r="E29" s="45"/>
      <c r="F29" s="45"/>
      <c r="G29" s="46"/>
      <c r="H29" s="11">
        <f>H26+H27+H28</f>
        <v>0</v>
      </c>
    </row>
    <row r="30" spans="1:8" x14ac:dyDescent="0.45">
      <c r="A30" s="44" t="s">
        <v>154</v>
      </c>
      <c r="B30" s="45"/>
      <c r="C30" s="45"/>
      <c r="D30" s="45"/>
      <c r="E30" s="46"/>
      <c r="F30" s="47">
        <f>H29-(H29*C5)</f>
        <v>0</v>
      </c>
      <c r="G30" s="48"/>
      <c r="H30" s="49"/>
    </row>
    <row r="31" spans="1:8" x14ac:dyDescent="0.45">
      <c r="A31" s="53" t="s">
        <v>156</v>
      </c>
      <c r="B31" s="54"/>
      <c r="C31" s="54"/>
      <c r="D31" s="54"/>
      <c r="E31" s="55"/>
      <c r="F31" s="50">
        <f>B!E18+'C'!E15+D!E12+E!E16+F!E14</f>
        <v>0</v>
      </c>
      <c r="G31" s="51"/>
      <c r="H31" s="52"/>
    </row>
    <row r="32" spans="1:8" x14ac:dyDescent="0.45">
      <c r="A32" s="44" t="s">
        <v>157</v>
      </c>
      <c r="B32" s="45"/>
      <c r="C32" s="45"/>
      <c r="D32" s="45"/>
      <c r="E32" s="46"/>
      <c r="F32" s="47">
        <f>F30-F31</f>
        <v>0</v>
      </c>
      <c r="G32" s="48"/>
      <c r="H32" s="49"/>
    </row>
  </sheetData>
  <mergeCells count="12">
    <mergeCell ref="F30:H30"/>
    <mergeCell ref="A29:G29"/>
    <mergeCell ref="F31:H31"/>
    <mergeCell ref="F32:H32"/>
    <mergeCell ref="A30:E30"/>
    <mergeCell ref="A31:E31"/>
    <mergeCell ref="A32:E32"/>
    <mergeCell ref="A10:A24"/>
    <mergeCell ref="B10:B24"/>
    <mergeCell ref="A26:G26"/>
    <mergeCell ref="A27:G27"/>
    <mergeCell ref="A28:G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rightToLeft="1" workbookViewId="0">
      <selection activeCell="D11" sqref="D11"/>
    </sheetView>
  </sheetViews>
  <sheetFormatPr defaultRowHeight="18" x14ac:dyDescent="0.25"/>
  <cols>
    <col min="1" max="1" width="9.140625" style="2"/>
    <col min="2" max="2" width="99.42578125" style="2" customWidth="1"/>
    <col min="3" max="3" width="9.85546875" style="2" customWidth="1"/>
    <col min="4" max="4" width="15.7109375" style="2" customWidth="1"/>
    <col min="5" max="5" width="23.42578125" style="2" customWidth="1"/>
    <col min="6" max="16384" width="9.140625" style="2"/>
  </cols>
  <sheetData>
    <row r="1" spans="1:5" x14ac:dyDescent="0.25">
      <c r="A1" s="57"/>
      <c r="B1" s="58"/>
      <c r="C1" s="58"/>
      <c r="D1" s="58"/>
      <c r="E1" s="59"/>
    </row>
    <row r="2" spans="1:5" x14ac:dyDescent="0.25">
      <c r="A2" s="12" t="s">
        <v>0</v>
      </c>
      <c r="B2" s="12" t="s">
        <v>1</v>
      </c>
      <c r="C2" s="12" t="s">
        <v>47</v>
      </c>
      <c r="D2" s="12" t="s">
        <v>2</v>
      </c>
      <c r="E2" s="12" t="s">
        <v>3</v>
      </c>
    </row>
    <row r="3" spans="1:5" ht="36" x14ac:dyDescent="0.25">
      <c r="A3" s="12" t="s">
        <v>4</v>
      </c>
      <c r="B3" s="13" t="s">
        <v>19</v>
      </c>
      <c r="C3" s="18">
        <v>5</v>
      </c>
      <c r="D3" s="14">
        <v>0</v>
      </c>
      <c r="E3" s="15">
        <f>(A!F9-(A!F9*A!C5))*C3*D3</f>
        <v>0</v>
      </c>
    </row>
    <row r="4" spans="1:5" s="3" customFormat="1" x14ac:dyDescent="0.25">
      <c r="A4" s="13" t="s">
        <v>5</v>
      </c>
      <c r="B4" s="13" t="s">
        <v>20</v>
      </c>
      <c r="C4" s="18">
        <v>10</v>
      </c>
      <c r="D4" s="10">
        <v>0</v>
      </c>
      <c r="E4" s="15">
        <f>(A!F9-(A!F9*A!C5))*C4*D4</f>
        <v>0</v>
      </c>
    </row>
    <row r="5" spans="1:5" x14ac:dyDescent="0.25">
      <c r="A5" s="12" t="s">
        <v>6</v>
      </c>
      <c r="B5" s="12" t="s">
        <v>21</v>
      </c>
      <c r="C5" s="19">
        <v>4</v>
      </c>
      <c r="D5" s="14">
        <v>0</v>
      </c>
      <c r="E5" s="15">
        <f>(A!F9-(A!F9*A!C5))*C5*D5</f>
        <v>0</v>
      </c>
    </row>
    <row r="6" spans="1:5" x14ac:dyDescent="0.25">
      <c r="A6" s="12" t="s">
        <v>18</v>
      </c>
      <c r="B6" s="12" t="s">
        <v>22</v>
      </c>
      <c r="C6" s="19">
        <v>5</v>
      </c>
      <c r="D6" s="14">
        <v>0</v>
      </c>
      <c r="E6" s="15">
        <f>(A!F7-(A!F7*A!C5))*C6*D6</f>
        <v>0</v>
      </c>
    </row>
    <row r="7" spans="1:5" x14ac:dyDescent="0.25">
      <c r="A7" s="12" t="s">
        <v>7</v>
      </c>
      <c r="B7" s="12" t="s">
        <v>23</v>
      </c>
      <c r="C7" s="19">
        <v>5</v>
      </c>
      <c r="D7" s="14">
        <v>0</v>
      </c>
      <c r="E7" s="15">
        <f>(A!F9-(A!F9*A!C5))*C7*D7</f>
        <v>0</v>
      </c>
    </row>
    <row r="8" spans="1:5" x14ac:dyDescent="0.25">
      <c r="A8" s="12" t="s">
        <v>8</v>
      </c>
      <c r="B8" s="12" t="s">
        <v>24</v>
      </c>
      <c r="C8" s="19">
        <v>15</v>
      </c>
      <c r="D8" s="14">
        <v>0</v>
      </c>
      <c r="E8" s="15">
        <f>(A!F9-(A!F9*A!C5))*C8*D8</f>
        <v>0</v>
      </c>
    </row>
    <row r="9" spans="1:5" x14ac:dyDescent="0.25">
      <c r="A9" s="12" t="s">
        <v>9</v>
      </c>
      <c r="B9" s="12" t="s">
        <v>25</v>
      </c>
      <c r="C9" s="19">
        <v>30000</v>
      </c>
      <c r="D9" s="14">
        <v>0</v>
      </c>
      <c r="E9" s="15">
        <f>C9*D9</f>
        <v>0</v>
      </c>
    </row>
    <row r="10" spans="1:5" x14ac:dyDescent="0.25">
      <c r="A10" s="12" t="s">
        <v>10</v>
      </c>
      <c r="B10" s="16" t="s">
        <v>32</v>
      </c>
      <c r="C10" s="19">
        <v>700000</v>
      </c>
      <c r="D10" s="14">
        <v>0</v>
      </c>
      <c r="E10" s="15">
        <f>C10*D10</f>
        <v>0</v>
      </c>
    </row>
    <row r="11" spans="1:5" x14ac:dyDescent="0.25">
      <c r="A11" s="12" t="s">
        <v>11</v>
      </c>
      <c r="B11" s="16"/>
      <c r="C11" s="19">
        <v>0</v>
      </c>
      <c r="D11" s="14">
        <v>0</v>
      </c>
      <c r="E11" s="15"/>
    </row>
    <row r="12" spans="1:5" x14ac:dyDescent="0.25">
      <c r="A12" s="12" t="s">
        <v>12</v>
      </c>
      <c r="B12" s="12" t="s">
        <v>26</v>
      </c>
      <c r="C12" s="19">
        <v>20</v>
      </c>
      <c r="D12" s="14">
        <v>0</v>
      </c>
      <c r="E12" s="15">
        <f>(A!F12-(A!F12*A!C5))*C12*D12</f>
        <v>0</v>
      </c>
    </row>
    <row r="13" spans="1:5" x14ac:dyDescent="0.25">
      <c r="A13" s="12" t="s">
        <v>13</v>
      </c>
      <c r="B13" s="12" t="s">
        <v>27</v>
      </c>
      <c r="C13" s="19">
        <v>2</v>
      </c>
      <c r="D13" s="14">
        <v>0</v>
      </c>
      <c r="E13" s="15">
        <f>C13*D13</f>
        <v>0</v>
      </c>
    </row>
    <row r="14" spans="1:5" x14ac:dyDescent="0.25">
      <c r="A14" s="12" t="s">
        <v>14</v>
      </c>
      <c r="B14" s="12" t="s">
        <v>28</v>
      </c>
      <c r="C14" s="19">
        <v>10000000</v>
      </c>
      <c r="D14" s="14">
        <v>0</v>
      </c>
      <c r="E14" s="15">
        <f>C14*D14</f>
        <v>0</v>
      </c>
    </row>
    <row r="15" spans="1:5" x14ac:dyDescent="0.25">
      <c r="A15" s="12" t="s">
        <v>15</v>
      </c>
      <c r="B15" s="12" t="s">
        <v>29</v>
      </c>
      <c r="C15" s="19">
        <v>1</v>
      </c>
      <c r="D15" s="14">
        <v>0</v>
      </c>
      <c r="E15" s="15">
        <f>(A!F9-(A!F9*A!C5))*C15*D15</f>
        <v>0</v>
      </c>
    </row>
    <row r="16" spans="1:5" x14ac:dyDescent="0.25">
      <c r="A16" s="12" t="s">
        <v>16</v>
      </c>
      <c r="B16" s="12" t="s">
        <v>30</v>
      </c>
      <c r="C16" s="19">
        <v>20000</v>
      </c>
      <c r="D16" s="14">
        <v>0</v>
      </c>
      <c r="E16" s="15">
        <f>(A!F9-(A!F9*A!C5))*C16*D16</f>
        <v>0</v>
      </c>
    </row>
    <row r="17" spans="1:5" x14ac:dyDescent="0.25">
      <c r="A17" s="12" t="s">
        <v>17</v>
      </c>
      <c r="B17" s="12" t="s">
        <v>31</v>
      </c>
      <c r="C17" s="19">
        <v>5</v>
      </c>
      <c r="D17" s="14">
        <v>0</v>
      </c>
      <c r="E17" s="15">
        <f>(A!F18-(A!F18*A!C5))*C17*D17</f>
        <v>0</v>
      </c>
    </row>
    <row r="18" spans="1:5" x14ac:dyDescent="0.25">
      <c r="A18" s="1"/>
      <c r="B18" s="1"/>
      <c r="C18" s="56" t="s">
        <v>48</v>
      </c>
      <c r="D18" s="56"/>
      <c r="E18" s="17">
        <f>SUM(E3:E17)</f>
        <v>0</v>
      </c>
    </row>
    <row r="19" spans="1:5" x14ac:dyDescent="0.25">
      <c r="A19" s="1"/>
      <c r="B19" s="1"/>
      <c r="C19" s="1"/>
      <c r="D19" s="1"/>
      <c r="E19" s="6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</sheetData>
  <mergeCells count="2">
    <mergeCell ref="C18:D18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rightToLeft="1" workbookViewId="0">
      <selection activeCell="D9" sqref="D9"/>
    </sheetView>
  </sheetViews>
  <sheetFormatPr defaultRowHeight="15" x14ac:dyDescent="0.25"/>
  <cols>
    <col min="2" max="2" width="73.5703125" customWidth="1"/>
    <col min="4" max="4" width="13.5703125" customWidth="1"/>
    <col min="5" max="5" width="19.5703125" customWidth="1"/>
  </cols>
  <sheetData>
    <row r="1" spans="1:5" ht="18" x14ac:dyDescent="0.25">
      <c r="A1" s="57"/>
      <c r="B1" s="58"/>
      <c r="C1" s="58"/>
      <c r="D1" s="58"/>
      <c r="E1" s="59"/>
    </row>
    <row r="2" spans="1:5" ht="18" x14ac:dyDescent="0.25">
      <c r="A2" s="12" t="s">
        <v>0</v>
      </c>
      <c r="B2" s="12" t="s">
        <v>1</v>
      </c>
      <c r="C2" s="12" t="s">
        <v>47</v>
      </c>
      <c r="D2" s="12" t="s">
        <v>2</v>
      </c>
      <c r="E2" s="12" t="s">
        <v>3</v>
      </c>
    </row>
    <row r="3" spans="1:5" ht="36" x14ac:dyDescent="0.25">
      <c r="A3" s="12" t="s">
        <v>71</v>
      </c>
      <c r="B3" s="13" t="s">
        <v>70</v>
      </c>
      <c r="C3" s="18">
        <v>20</v>
      </c>
      <c r="D3" s="14">
        <v>0</v>
      </c>
      <c r="E3" s="15">
        <f>(A!F7-(A!F7*A!C5))*C3*D3</f>
        <v>0</v>
      </c>
    </row>
    <row r="4" spans="1:5" ht="18" x14ac:dyDescent="0.25">
      <c r="A4" s="13" t="s">
        <v>74</v>
      </c>
      <c r="B4" s="13" t="s">
        <v>83</v>
      </c>
      <c r="C4" s="18">
        <v>2</v>
      </c>
      <c r="D4" s="10">
        <v>0</v>
      </c>
      <c r="E4" s="15">
        <f>(A!F7-(A!F7*A!C5))*C4*D4</f>
        <v>0</v>
      </c>
    </row>
    <row r="5" spans="1:5" ht="18" x14ac:dyDescent="0.25">
      <c r="A5" s="12" t="s">
        <v>73</v>
      </c>
      <c r="B5" s="12" t="s">
        <v>84</v>
      </c>
      <c r="C5" s="19">
        <v>5</v>
      </c>
      <c r="D5" s="14">
        <v>0</v>
      </c>
      <c r="E5" s="15">
        <f>(A!F7-(A!F7*A!C5))*C5*D5</f>
        <v>0</v>
      </c>
    </row>
    <row r="6" spans="1:5" ht="36" x14ac:dyDescent="0.25">
      <c r="A6" s="12" t="s">
        <v>72</v>
      </c>
      <c r="B6" s="13" t="s">
        <v>85</v>
      </c>
      <c r="C6" s="19">
        <v>10</v>
      </c>
      <c r="D6" s="14">
        <v>0</v>
      </c>
      <c r="E6" s="15">
        <f>(A!F7-(A!F7*A!C5))*C6*D6</f>
        <v>0</v>
      </c>
    </row>
    <row r="7" spans="1:5" ht="18" x14ac:dyDescent="0.25">
      <c r="A7" s="12" t="s">
        <v>75</v>
      </c>
      <c r="B7" s="12" t="s">
        <v>86</v>
      </c>
      <c r="C7" s="19">
        <v>2</v>
      </c>
      <c r="D7" s="14">
        <v>0</v>
      </c>
      <c r="E7" s="15">
        <f>(A!F7-(A!F7*A!C5))*C7*D7</f>
        <v>0</v>
      </c>
    </row>
    <row r="8" spans="1:5" ht="18" x14ac:dyDescent="0.25">
      <c r="A8" s="12" t="s">
        <v>77</v>
      </c>
      <c r="B8" s="12" t="s">
        <v>87</v>
      </c>
      <c r="C8" s="19">
        <v>5</v>
      </c>
      <c r="D8" s="14">
        <v>0</v>
      </c>
      <c r="E8" s="15">
        <f>(A!F7-(A!F7*A!C5))*C8*D8</f>
        <v>0</v>
      </c>
    </row>
    <row r="9" spans="1:5" ht="18" x14ac:dyDescent="0.25">
      <c r="A9" s="12" t="s">
        <v>78</v>
      </c>
      <c r="B9" s="16" t="s">
        <v>88</v>
      </c>
      <c r="C9" s="19">
        <v>10</v>
      </c>
      <c r="D9" s="14">
        <v>0</v>
      </c>
      <c r="E9" s="15">
        <f>(A!F7-(A!F7*A!C5))*C9*D9</f>
        <v>0</v>
      </c>
    </row>
    <row r="10" spans="1:5" ht="18" x14ac:dyDescent="0.25">
      <c r="A10" s="12" t="s">
        <v>76</v>
      </c>
      <c r="B10" s="16" t="s">
        <v>89</v>
      </c>
      <c r="C10" s="19">
        <v>7000000</v>
      </c>
      <c r="D10" s="14">
        <v>0</v>
      </c>
      <c r="E10" s="15">
        <f>C10*D10</f>
        <v>0</v>
      </c>
    </row>
    <row r="11" spans="1:5" ht="18" x14ac:dyDescent="0.25">
      <c r="A11" s="12" t="s">
        <v>79</v>
      </c>
      <c r="B11" s="12" t="s">
        <v>90</v>
      </c>
      <c r="C11" s="20">
        <v>0.3</v>
      </c>
      <c r="D11" s="14">
        <v>0</v>
      </c>
      <c r="E11" s="15">
        <f>C11*D11</f>
        <v>0</v>
      </c>
    </row>
    <row r="12" spans="1:5" ht="36" x14ac:dyDescent="0.25">
      <c r="A12" s="12" t="s">
        <v>80</v>
      </c>
      <c r="B12" s="13" t="s">
        <v>91</v>
      </c>
      <c r="C12" s="19">
        <v>1</v>
      </c>
      <c r="D12" s="14">
        <v>0</v>
      </c>
      <c r="E12" s="15">
        <f>C12*D12</f>
        <v>0</v>
      </c>
    </row>
    <row r="13" spans="1:5" ht="18" x14ac:dyDescent="0.25">
      <c r="A13" s="12" t="s">
        <v>81</v>
      </c>
      <c r="B13" s="12" t="s">
        <v>92</v>
      </c>
      <c r="C13" s="19">
        <v>40000</v>
      </c>
      <c r="D13" s="14">
        <v>0</v>
      </c>
      <c r="E13" s="15">
        <f>C13*D13</f>
        <v>0</v>
      </c>
    </row>
    <row r="14" spans="1:5" ht="36" x14ac:dyDescent="0.25">
      <c r="A14" s="12" t="s">
        <v>82</v>
      </c>
      <c r="B14" s="13" t="s">
        <v>93</v>
      </c>
      <c r="C14" s="19">
        <v>5000000</v>
      </c>
      <c r="D14" s="14">
        <v>0</v>
      </c>
      <c r="E14" s="15">
        <f>C14*D14</f>
        <v>0</v>
      </c>
    </row>
    <row r="15" spans="1:5" ht="18" x14ac:dyDescent="0.25">
      <c r="A15" s="5"/>
      <c r="B15" s="5"/>
      <c r="C15" s="56" t="s">
        <v>48</v>
      </c>
      <c r="D15" s="56"/>
      <c r="E15" s="17">
        <f>SUM(E3:E14)</f>
        <v>0</v>
      </c>
    </row>
  </sheetData>
  <mergeCells count="2">
    <mergeCell ref="C15:D15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rightToLeft="1" workbookViewId="0">
      <selection activeCell="D11" sqref="D11"/>
    </sheetView>
  </sheetViews>
  <sheetFormatPr defaultRowHeight="15" x14ac:dyDescent="0.25"/>
  <cols>
    <col min="2" max="2" width="65.28515625" customWidth="1"/>
    <col min="5" max="5" width="12.5703125" customWidth="1"/>
  </cols>
  <sheetData>
    <row r="1" spans="1:5" ht="18" x14ac:dyDescent="0.25">
      <c r="A1" s="57"/>
      <c r="B1" s="58"/>
      <c r="C1" s="58"/>
      <c r="D1" s="58"/>
      <c r="E1" s="59"/>
    </row>
    <row r="2" spans="1:5" ht="18" x14ac:dyDescent="0.25">
      <c r="A2" s="12" t="s">
        <v>0</v>
      </c>
      <c r="B2" s="12" t="s">
        <v>1</v>
      </c>
      <c r="C2" s="12" t="s">
        <v>47</v>
      </c>
      <c r="D2" s="12" t="s">
        <v>2</v>
      </c>
      <c r="E2" s="12" t="s">
        <v>3</v>
      </c>
    </row>
    <row r="3" spans="1:5" ht="18" x14ac:dyDescent="0.25">
      <c r="A3" s="12" t="s">
        <v>94</v>
      </c>
      <c r="B3" s="13" t="s">
        <v>103</v>
      </c>
      <c r="C3" s="18">
        <v>14000000</v>
      </c>
      <c r="D3" s="14">
        <v>0</v>
      </c>
      <c r="E3" s="15">
        <f t="shared" ref="E3:E11" si="0">C3*D3</f>
        <v>0</v>
      </c>
    </row>
    <row r="4" spans="1:5" ht="36" x14ac:dyDescent="0.25">
      <c r="A4" s="13" t="s">
        <v>95</v>
      </c>
      <c r="B4" s="13" t="s">
        <v>104</v>
      </c>
      <c r="C4" s="18">
        <v>1</v>
      </c>
      <c r="D4" s="10">
        <v>0</v>
      </c>
      <c r="E4" s="15">
        <f t="shared" si="0"/>
        <v>0</v>
      </c>
    </row>
    <row r="5" spans="1:5" ht="18" x14ac:dyDescent="0.25">
      <c r="A5" s="12" t="s">
        <v>96</v>
      </c>
      <c r="B5" s="12" t="s">
        <v>105</v>
      </c>
      <c r="C5" s="19">
        <v>50000</v>
      </c>
      <c r="D5" s="14">
        <v>0</v>
      </c>
      <c r="E5" s="15">
        <f t="shared" si="0"/>
        <v>0</v>
      </c>
    </row>
    <row r="6" spans="1:5" ht="36" x14ac:dyDescent="0.25">
      <c r="A6" s="12" t="s">
        <v>97</v>
      </c>
      <c r="B6" s="13" t="s">
        <v>106</v>
      </c>
      <c r="C6" s="19">
        <v>2</v>
      </c>
      <c r="D6" s="14">
        <v>0</v>
      </c>
      <c r="E6" s="15">
        <f t="shared" si="0"/>
        <v>0</v>
      </c>
    </row>
    <row r="7" spans="1:5" ht="18" x14ac:dyDescent="0.25">
      <c r="A7" s="12" t="s">
        <v>98</v>
      </c>
      <c r="B7" s="12" t="s">
        <v>107</v>
      </c>
      <c r="C7" s="19">
        <v>12000000</v>
      </c>
      <c r="D7" s="14">
        <v>0</v>
      </c>
      <c r="E7" s="15">
        <f t="shared" si="0"/>
        <v>0</v>
      </c>
    </row>
    <row r="8" spans="1:5" ht="18" x14ac:dyDescent="0.25">
      <c r="A8" s="12" t="s">
        <v>99</v>
      </c>
      <c r="B8" s="12" t="s">
        <v>108</v>
      </c>
      <c r="C8" s="19">
        <v>5000000</v>
      </c>
      <c r="D8" s="14">
        <v>0</v>
      </c>
      <c r="E8" s="15">
        <f t="shared" si="0"/>
        <v>0</v>
      </c>
    </row>
    <row r="9" spans="1:5" ht="18" x14ac:dyDescent="0.25">
      <c r="A9" s="12" t="s">
        <v>100</v>
      </c>
      <c r="B9" s="16" t="s">
        <v>109</v>
      </c>
      <c r="C9" s="19">
        <v>600000</v>
      </c>
      <c r="D9" s="14">
        <v>0</v>
      </c>
      <c r="E9" s="15">
        <f t="shared" si="0"/>
        <v>0</v>
      </c>
    </row>
    <row r="10" spans="1:5" ht="18" x14ac:dyDescent="0.25">
      <c r="A10" s="12" t="s">
        <v>101</v>
      </c>
      <c r="B10" s="16" t="s">
        <v>110</v>
      </c>
      <c r="C10" s="19">
        <v>500000</v>
      </c>
      <c r="D10" s="14">
        <v>0</v>
      </c>
      <c r="E10" s="15">
        <f t="shared" si="0"/>
        <v>0</v>
      </c>
    </row>
    <row r="11" spans="1:5" ht="18" x14ac:dyDescent="0.25">
      <c r="A11" s="12" t="s">
        <v>102</v>
      </c>
      <c r="B11" s="12" t="s">
        <v>111</v>
      </c>
      <c r="C11" s="20">
        <v>1</v>
      </c>
      <c r="D11" s="14">
        <v>0</v>
      </c>
      <c r="E11" s="15">
        <f t="shared" si="0"/>
        <v>0</v>
      </c>
    </row>
    <row r="12" spans="1:5" ht="18" x14ac:dyDescent="0.25">
      <c r="A12" s="5"/>
      <c r="B12" s="5"/>
      <c r="C12" s="56" t="s">
        <v>48</v>
      </c>
      <c r="D12" s="56"/>
      <c r="E12" s="17">
        <f>SUM(E3:E11)</f>
        <v>0</v>
      </c>
    </row>
  </sheetData>
  <mergeCells count="2">
    <mergeCell ref="C12:D12"/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rightToLeft="1" topLeftCell="A13" workbookViewId="0">
      <selection activeCell="D5" sqref="D5"/>
    </sheetView>
  </sheetViews>
  <sheetFormatPr defaultRowHeight="15" x14ac:dyDescent="0.25"/>
  <cols>
    <col min="2" max="2" width="60.28515625" customWidth="1"/>
    <col min="3" max="3" width="11.7109375" customWidth="1"/>
    <col min="5" max="5" width="14.5703125" customWidth="1"/>
  </cols>
  <sheetData>
    <row r="1" spans="1:5" ht="18" x14ac:dyDescent="0.25">
      <c r="A1" s="57"/>
      <c r="B1" s="58"/>
      <c r="C1" s="58"/>
      <c r="D1" s="58"/>
      <c r="E1" s="59"/>
    </row>
    <row r="2" spans="1:5" ht="18" x14ac:dyDescent="0.25">
      <c r="A2" s="12" t="s">
        <v>0</v>
      </c>
      <c r="B2" s="12" t="s">
        <v>1</v>
      </c>
      <c r="C2" s="12" t="s">
        <v>138</v>
      </c>
      <c r="D2" s="12" t="s">
        <v>2</v>
      </c>
      <c r="E2" s="12" t="s">
        <v>3</v>
      </c>
    </row>
    <row r="3" spans="1:5" ht="72" x14ac:dyDescent="0.25">
      <c r="A3" s="12" t="s">
        <v>112</v>
      </c>
      <c r="B3" s="13" t="s">
        <v>125</v>
      </c>
      <c r="C3" s="10">
        <v>100000</v>
      </c>
      <c r="D3" s="14">
        <v>0</v>
      </c>
      <c r="E3" s="15">
        <f t="shared" ref="E3:E15" si="0">C3*D3</f>
        <v>0</v>
      </c>
    </row>
    <row r="4" spans="1:5" ht="54" x14ac:dyDescent="0.25">
      <c r="A4" s="13" t="s">
        <v>113</v>
      </c>
      <c r="B4" s="13" t="s">
        <v>126</v>
      </c>
      <c r="C4" s="10">
        <v>80000</v>
      </c>
      <c r="D4" s="10">
        <v>0</v>
      </c>
      <c r="E4" s="15">
        <f t="shared" si="0"/>
        <v>0</v>
      </c>
    </row>
    <row r="5" spans="1:5" ht="18" x14ac:dyDescent="0.25">
      <c r="A5" s="12" t="s">
        <v>114</v>
      </c>
      <c r="B5" s="13" t="s">
        <v>127</v>
      </c>
      <c r="C5" s="14">
        <v>70000</v>
      </c>
      <c r="D5" s="14">
        <v>0</v>
      </c>
      <c r="E5" s="15">
        <f t="shared" si="0"/>
        <v>0</v>
      </c>
    </row>
    <row r="6" spans="1:5" ht="36" x14ac:dyDescent="0.25">
      <c r="A6" s="12" t="s">
        <v>115</v>
      </c>
      <c r="B6" s="13" t="s">
        <v>128</v>
      </c>
      <c r="C6" s="14">
        <v>50000</v>
      </c>
      <c r="D6" s="14">
        <v>0</v>
      </c>
      <c r="E6" s="15">
        <f t="shared" si="0"/>
        <v>0</v>
      </c>
    </row>
    <row r="7" spans="1:5" ht="18" x14ac:dyDescent="0.25">
      <c r="A7" s="12" t="s">
        <v>116</v>
      </c>
      <c r="B7" s="12" t="s">
        <v>129</v>
      </c>
      <c r="C7" s="14">
        <v>80000</v>
      </c>
      <c r="D7" s="14">
        <v>0</v>
      </c>
      <c r="E7" s="15">
        <f t="shared" si="0"/>
        <v>0</v>
      </c>
    </row>
    <row r="8" spans="1:5" ht="36" x14ac:dyDescent="0.25">
      <c r="A8" s="12" t="s">
        <v>117</v>
      </c>
      <c r="B8" s="13" t="s">
        <v>130</v>
      </c>
      <c r="C8" s="14">
        <v>50000</v>
      </c>
      <c r="D8" s="14">
        <v>0</v>
      </c>
      <c r="E8" s="15">
        <f t="shared" si="0"/>
        <v>0</v>
      </c>
    </row>
    <row r="9" spans="1:5" ht="36" x14ac:dyDescent="0.25">
      <c r="A9" s="12" t="s">
        <v>118</v>
      </c>
      <c r="B9" s="9" t="s">
        <v>131</v>
      </c>
      <c r="C9" s="14">
        <v>40000</v>
      </c>
      <c r="D9" s="14">
        <v>0</v>
      </c>
      <c r="E9" s="15">
        <f t="shared" si="0"/>
        <v>0</v>
      </c>
    </row>
    <row r="10" spans="1:5" ht="36" x14ac:dyDescent="0.25">
      <c r="A10" s="12" t="s">
        <v>119</v>
      </c>
      <c r="B10" s="9" t="s">
        <v>132</v>
      </c>
      <c r="C10" s="14">
        <v>100000</v>
      </c>
      <c r="D10" s="14">
        <v>0</v>
      </c>
      <c r="E10" s="15">
        <f t="shared" si="0"/>
        <v>0</v>
      </c>
    </row>
    <row r="11" spans="1:5" ht="18" x14ac:dyDescent="0.25">
      <c r="A11" s="12" t="s">
        <v>120</v>
      </c>
      <c r="B11" s="12" t="s">
        <v>133</v>
      </c>
      <c r="C11" s="14">
        <v>40000</v>
      </c>
      <c r="D11" s="14">
        <v>0</v>
      </c>
      <c r="E11" s="15">
        <f t="shared" si="0"/>
        <v>0</v>
      </c>
    </row>
    <row r="12" spans="1:5" ht="36" x14ac:dyDescent="0.25">
      <c r="A12" s="12" t="s">
        <v>121</v>
      </c>
      <c r="B12" s="13" t="s">
        <v>134</v>
      </c>
      <c r="C12" s="14">
        <v>40000</v>
      </c>
      <c r="D12" s="14">
        <v>0</v>
      </c>
      <c r="E12" s="15">
        <f t="shared" si="0"/>
        <v>0</v>
      </c>
    </row>
    <row r="13" spans="1:5" ht="36" x14ac:dyDescent="0.25">
      <c r="A13" s="12" t="s">
        <v>122</v>
      </c>
      <c r="B13" s="13" t="s">
        <v>135</v>
      </c>
      <c r="C13" s="14">
        <v>100000</v>
      </c>
      <c r="D13" s="14">
        <v>0</v>
      </c>
      <c r="E13" s="15">
        <f t="shared" si="0"/>
        <v>0</v>
      </c>
    </row>
    <row r="14" spans="1:5" ht="36" x14ac:dyDescent="0.25">
      <c r="A14" s="12" t="s">
        <v>123</v>
      </c>
      <c r="B14" s="13" t="s">
        <v>136</v>
      </c>
      <c r="C14" s="14">
        <v>100000</v>
      </c>
      <c r="D14" s="14">
        <v>0</v>
      </c>
      <c r="E14" s="15">
        <f t="shared" si="0"/>
        <v>0</v>
      </c>
    </row>
    <row r="15" spans="1:5" ht="18" x14ac:dyDescent="0.25">
      <c r="A15" s="12" t="s">
        <v>124</v>
      </c>
      <c r="B15" s="12" t="s">
        <v>137</v>
      </c>
      <c r="C15" s="14">
        <v>150000</v>
      </c>
      <c r="D15" s="14">
        <v>0</v>
      </c>
      <c r="E15" s="15">
        <f t="shared" si="0"/>
        <v>0</v>
      </c>
    </row>
    <row r="16" spans="1:5" ht="18" x14ac:dyDescent="0.25">
      <c r="A16" s="5"/>
      <c r="B16" s="5"/>
      <c r="C16" s="56" t="s">
        <v>48</v>
      </c>
      <c r="D16" s="56"/>
      <c r="E16" s="17">
        <f>SUM(E3:E15)</f>
        <v>0</v>
      </c>
    </row>
  </sheetData>
  <mergeCells count="2">
    <mergeCell ref="C16:D16"/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rightToLeft="1" workbookViewId="0">
      <selection activeCell="D3" sqref="D3:D13"/>
    </sheetView>
  </sheetViews>
  <sheetFormatPr defaultRowHeight="15" x14ac:dyDescent="0.25"/>
  <cols>
    <col min="2" max="2" width="42.7109375" customWidth="1"/>
    <col min="3" max="3" width="12.5703125" customWidth="1"/>
    <col min="4" max="4" width="13.28515625" customWidth="1"/>
    <col min="5" max="5" width="12.5703125" customWidth="1"/>
  </cols>
  <sheetData>
    <row r="1" spans="1:5" ht="18" x14ac:dyDescent="0.25">
      <c r="A1" s="57"/>
      <c r="B1" s="58"/>
      <c r="C1" s="58"/>
      <c r="D1" s="58"/>
      <c r="E1" s="59"/>
    </row>
    <row r="2" spans="1:5" ht="18" x14ac:dyDescent="0.25">
      <c r="A2" s="12" t="s">
        <v>0</v>
      </c>
      <c r="B2" s="12" t="s">
        <v>1</v>
      </c>
      <c r="C2" s="12" t="s">
        <v>138</v>
      </c>
      <c r="D2" s="12" t="s">
        <v>2</v>
      </c>
      <c r="E2" s="12" t="s">
        <v>3</v>
      </c>
    </row>
    <row r="3" spans="1:5" ht="18" x14ac:dyDescent="0.25">
      <c r="A3" s="12" t="s">
        <v>71</v>
      </c>
      <c r="B3" s="13" t="s">
        <v>139</v>
      </c>
      <c r="C3" s="10">
        <v>2000000</v>
      </c>
      <c r="D3" s="14">
        <v>0</v>
      </c>
      <c r="E3" s="15">
        <f t="shared" ref="E3:E13" si="0">C3*D3</f>
        <v>0</v>
      </c>
    </row>
    <row r="4" spans="1:5" ht="18" x14ac:dyDescent="0.25">
      <c r="A4" s="13" t="s">
        <v>74</v>
      </c>
      <c r="B4" s="13" t="s">
        <v>140</v>
      </c>
      <c r="C4" s="10">
        <v>1400000</v>
      </c>
      <c r="D4" s="14">
        <v>0</v>
      </c>
      <c r="E4" s="15">
        <f t="shared" si="0"/>
        <v>0</v>
      </c>
    </row>
    <row r="5" spans="1:5" ht="18" x14ac:dyDescent="0.25">
      <c r="A5" s="12" t="s">
        <v>73</v>
      </c>
      <c r="B5" s="12" t="s">
        <v>141</v>
      </c>
      <c r="C5" s="14">
        <v>600000</v>
      </c>
      <c r="D5" s="14">
        <v>0</v>
      </c>
      <c r="E5" s="15">
        <f t="shared" si="0"/>
        <v>0</v>
      </c>
    </row>
    <row r="6" spans="1:5" ht="18" x14ac:dyDescent="0.25">
      <c r="A6" s="12" t="s">
        <v>72</v>
      </c>
      <c r="B6" s="13" t="s">
        <v>142</v>
      </c>
      <c r="C6" s="14">
        <v>1000000</v>
      </c>
      <c r="D6" s="14">
        <v>0</v>
      </c>
      <c r="E6" s="15">
        <f t="shared" si="0"/>
        <v>0</v>
      </c>
    </row>
    <row r="7" spans="1:5" ht="18" x14ac:dyDescent="0.25">
      <c r="A7" s="12" t="s">
        <v>75</v>
      </c>
      <c r="B7" s="12" t="s">
        <v>143</v>
      </c>
      <c r="C7" s="14">
        <v>400000</v>
      </c>
      <c r="D7" s="14">
        <v>0</v>
      </c>
      <c r="E7" s="15">
        <f t="shared" si="0"/>
        <v>0</v>
      </c>
    </row>
    <row r="8" spans="1:5" ht="18" x14ac:dyDescent="0.25">
      <c r="A8" s="12" t="s">
        <v>77</v>
      </c>
      <c r="B8" s="12" t="s">
        <v>144</v>
      </c>
      <c r="C8" s="14">
        <v>40000</v>
      </c>
      <c r="D8" s="14">
        <v>0</v>
      </c>
      <c r="E8" s="15">
        <f t="shared" si="0"/>
        <v>0</v>
      </c>
    </row>
    <row r="9" spans="1:5" ht="36" x14ac:dyDescent="0.25">
      <c r="A9" s="12" t="s">
        <v>78</v>
      </c>
      <c r="B9" s="9" t="s">
        <v>145</v>
      </c>
      <c r="C9" s="14">
        <v>500000</v>
      </c>
      <c r="D9" s="14">
        <v>0</v>
      </c>
      <c r="E9" s="15">
        <f t="shared" si="0"/>
        <v>0</v>
      </c>
    </row>
    <row r="10" spans="1:5" ht="18" x14ac:dyDescent="0.25">
      <c r="A10" s="12" t="s">
        <v>76</v>
      </c>
      <c r="B10" s="16" t="s">
        <v>146</v>
      </c>
      <c r="C10" s="14">
        <v>400000</v>
      </c>
      <c r="D10" s="14">
        <v>0</v>
      </c>
      <c r="E10" s="15">
        <f t="shared" si="0"/>
        <v>0</v>
      </c>
    </row>
    <row r="11" spans="1:5" ht="18" x14ac:dyDescent="0.25">
      <c r="A11" s="12" t="s">
        <v>79</v>
      </c>
      <c r="B11" s="12" t="s">
        <v>147</v>
      </c>
      <c r="C11" s="14">
        <v>300000</v>
      </c>
      <c r="D11" s="14">
        <v>0</v>
      </c>
      <c r="E11" s="15">
        <f t="shared" si="0"/>
        <v>0</v>
      </c>
    </row>
    <row r="12" spans="1:5" ht="18" x14ac:dyDescent="0.25">
      <c r="A12" s="12" t="s">
        <v>80</v>
      </c>
      <c r="B12" s="13" t="s">
        <v>148</v>
      </c>
      <c r="C12" s="14">
        <v>500000</v>
      </c>
      <c r="D12" s="14">
        <v>0</v>
      </c>
      <c r="E12" s="15">
        <f t="shared" si="0"/>
        <v>0</v>
      </c>
    </row>
    <row r="13" spans="1:5" ht="18" x14ac:dyDescent="0.25">
      <c r="A13" s="12" t="s">
        <v>81</v>
      </c>
      <c r="B13" s="12" t="s">
        <v>149</v>
      </c>
      <c r="C13" s="14">
        <v>300000</v>
      </c>
      <c r="D13" s="14">
        <v>0</v>
      </c>
      <c r="E13" s="15">
        <f t="shared" si="0"/>
        <v>0</v>
      </c>
    </row>
    <row r="14" spans="1:5" ht="18" x14ac:dyDescent="0.25">
      <c r="A14" s="5"/>
      <c r="B14" s="5"/>
      <c r="C14" s="56" t="s">
        <v>48</v>
      </c>
      <c r="D14" s="56"/>
      <c r="E14" s="17">
        <f>SUM(E3:E13)</f>
        <v>0</v>
      </c>
    </row>
  </sheetData>
  <mergeCells count="2">
    <mergeCell ref="C14:D14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hossein</cp:lastModifiedBy>
  <dcterms:created xsi:type="dcterms:W3CDTF">2016-12-20T13:41:10Z</dcterms:created>
  <dcterms:modified xsi:type="dcterms:W3CDTF">2016-12-23T08:22:34Z</dcterms:modified>
</cp:coreProperties>
</file>