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计算机组成原理（2025年上半年）\2024-2025学年第二学期：计算机组成原理实验——第8次实验（发给学生）\设计实验\单总线结构MIPS处理器（单级中断+微程序控制器+6条指令）\"/>
    </mc:Choice>
  </mc:AlternateContent>
  <xr:revisionPtr revIDLastSave="0" documentId="13_ncr:1_{605ACE2A-EA10-4C74-8362-3D23EB6F335A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微程序地址入口表!$K$2:$O$22</definedName>
    <definedName name="_xlnm._FilterDatabase" localSheetId="1" hidden="1">微程序入口查找逻辑自动生成!$A$1:$P$31</definedName>
  </definedNames>
  <calcPr calcId="191029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4" i="1"/>
  <c r="K5" i="1"/>
  <c r="K6" i="1"/>
  <c r="K7" i="1"/>
  <c r="K3" i="1"/>
  <c r="M1" i="2" l="1"/>
  <c r="L6" i="1"/>
  <c r="M5" i="2" s="1"/>
  <c r="M6" i="1"/>
  <c r="N6" i="1"/>
  <c r="O6" i="1"/>
  <c r="L7" i="1"/>
  <c r="M6" i="2" s="1"/>
  <c r="M7" i="1"/>
  <c r="N7" i="1"/>
  <c r="O7" i="1"/>
  <c r="L8" i="1"/>
  <c r="M8" i="1"/>
  <c r="N8" i="1"/>
  <c r="O8" i="1"/>
  <c r="L9" i="1"/>
  <c r="M9" i="1"/>
  <c r="N9" i="1"/>
  <c r="O9" i="1"/>
  <c r="L10" i="1"/>
  <c r="M9" i="2" s="1"/>
  <c r="M10" i="1"/>
  <c r="N10" i="1"/>
  <c r="O10" i="1"/>
  <c r="L11" i="1"/>
  <c r="M10" i="2" s="1"/>
  <c r="M11" i="1"/>
  <c r="N11" i="1"/>
  <c r="O11" i="1"/>
  <c r="L12" i="1"/>
  <c r="M11" i="2" s="1"/>
  <c r="M12" i="1"/>
  <c r="N12" i="1"/>
  <c r="O12" i="1"/>
  <c r="L13" i="1"/>
  <c r="M12" i="2" s="1"/>
  <c r="M13" i="1"/>
  <c r="N13" i="1"/>
  <c r="O13" i="1"/>
  <c r="L14" i="1"/>
  <c r="M13" i="2" s="1"/>
  <c r="M14" i="1"/>
  <c r="N14" i="1"/>
  <c r="O14" i="1"/>
  <c r="L15" i="1"/>
  <c r="M14" i="2" s="1"/>
  <c r="M15" i="1"/>
  <c r="N15" i="1"/>
  <c r="O15" i="1"/>
  <c r="L16" i="1"/>
  <c r="M15" i="2" s="1"/>
  <c r="M16" i="1"/>
  <c r="N16" i="1"/>
  <c r="O16" i="1"/>
  <c r="L17" i="1"/>
  <c r="M16" i="2" s="1"/>
  <c r="M17" i="1"/>
  <c r="N17" i="1"/>
  <c r="O17" i="1"/>
  <c r="L18" i="1"/>
  <c r="M17" i="2" s="1"/>
  <c r="M18" i="1"/>
  <c r="N18" i="1"/>
  <c r="O18" i="1"/>
  <c r="L19" i="1"/>
  <c r="M18" i="2" s="1"/>
  <c r="M19" i="1"/>
  <c r="N19" i="1"/>
  <c r="O19" i="1"/>
  <c r="L20" i="1"/>
  <c r="M19" i="2" s="1"/>
  <c r="M20" i="1"/>
  <c r="N20" i="1"/>
  <c r="O20" i="1"/>
  <c r="L21" i="1"/>
  <c r="M20" i="2" s="1"/>
  <c r="M21" i="1"/>
  <c r="N21" i="1"/>
  <c r="O21" i="1"/>
  <c r="L22" i="1"/>
  <c r="M21" i="2" s="1"/>
  <c r="M22" i="1"/>
  <c r="N22" i="1"/>
  <c r="O22" i="1"/>
  <c r="L23" i="1"/>
  <c r="M22" i="2" s="1"/>
  <c r="M23" i="1"/>
  <c r="N23" i="1"/>
  <c r="O23" i="1"/>
  <c r="L24" i="1"/>
  <c r="M23" i="2" s="1"/>
  <c r="M24" i="1"/>
  <c r="N24" i="1"/>
  <c r="O24" i="1"/>
  <c r="L25" i="1"/>
  <c r="M24" i="2" s="1"/>
  <c r="M25" i="1"/>
  <c r="N25" i="1"/>
  <c r="O25" i="1"/>
  <c r="L26" i="1"/>
  <c r="M25" i="2" s="1"/>
  <c r="M26" i="1"/>
  <c r="N26" i="1"/>
  <c r="O26" i="1"/>
  <c r="L27" i="1"/>
  <c r="M26" i="2" s="1"/>
  <c r="M27" i="1"/>
  <c r="N27" i="1"/>
  <c r="O27" i="1"/>
  <c r="L28" i="1"/>
  <c r="M27" i="2" s="1"/>
  <c r="M28" i="1"/>
  <c r="N28" i="1"/>
  <c r="O28" i="1"/>
  <c r="L29" i="1"/>
  <c r="M28" i="2" s="1"/>
  <c r="M29" i="1"/>
  <c r="N29" i="1"/>
  <c r="O29" i="1"/>
  <c r="L30" i="1"/>
  <c r="M29" i="2" s="1"/>
  <c r="M30" i="1"/>
  <c r="N30" i="1"/>
  <c r="O30" i="1"/>
  <c r="L31" i="1"/>
  <c r="M30" i="2" s="1"/>
  <c r="M31" i="1"/>
  <c r="N31" i="1"/>
  <c r="O31" i="1"/>
  <c r="L5" i="1"/>
  <c r="L4" i="1"/>
  <c r="L3" i="1"/>
  <c r="M2" i="2" s="1"/>
  <c r="A1" i="2"/>
  <c r="B1" i="2"/>
  <c r="C1" i="2"/>
  <c r="N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P1" i="2"/>
  <c r="O1" i="2"/>
  <c r="N1" i="2"/>
  <c r="L1" i="2"/>
  <c r="H1" i="2"/>
  <c r="G1" i="2"/>
  <c r="F1" i="2"/>
  <c r="E1" i="2"/>
  <c r="D1" i="2"/>
  <c r="P30" i="2"/>
  <c r="O30" i="2"/>
  <c r="N30" i="2"/>
  <c r="L30" i="2"/>
  <c r="P29" i="2"/>
  <c r="O29" i="2"/>
  <c r="N29" i="2"/>
  <c r="L29" i="2"/>
  <c r="P28" i="2"/>
  <c r="O28" i="2"/>
  <c r="N28" i="2"/>
  <c r="L28" i="2"/>
  <c r="P27" i="2"/>
  <c r="O27" i="2"/>
  <c r="N27" i="2"/>
  <c r="L27" i="2"/>
  <c r="P26" i="2"/>
  <c r="O26" i="2"/>
  <c r="N26" i="2"/>
  <c r="L26" i="2"/>
  <c r="P25" i="2"/>
  <c r="O25" i="2"/>
  <c r="N25" i="2"/>
  <c r="L25" i="2"/>
  <c r="P24" i="2"/>
  <c r="O24" i="2"/>
  <c r="N24" i="2"/>
  <c r="L24" i="2"/>
  <c r="P23" i="2"/>
  <c r="O23" i="2"/>
  <c r="N23" i="2"/>
  <c r="L23" i="2"/>
  <c r="P22" i="2"/>
  <c r="O22" i="2"/>
  <c r="N22" i="2"/>
  <c r="L22" i="2"/>
  <c r="P21" i="2"/>
  <c r="O21" i="2"/>
  <c r="N21" i="2"/>
  <c r="L21" i="2"/>
  <c r="P20" i="2"/>
  <c r="O20" i="2"/>
  <c r="N20" i="2"/>
  <c r="L20" i="2"/>
  <c r="P19" i="2"/>
  <c r="O19" i="2"/>
  <c r="N19" i="2"/>
  <c r="L19" i="2"/>
  <c r="P18" i="2"/>
  <c r="O18" i="2"/>
  <c r="N18" i="2"/>
  <c r="L18" i="2"/>
  <c r="P17" i="2"/>
  <c r="O17" i="2"/>
  <c r="N17" i="2"/>
  <c r="L17" i="2"/>
  <c r="P16" i="2"/>
  <c r="O16" i="2"/>
  <c r="N16" i="2"/>
  <c r="L16" i="2"/>
  <c r="P15" i="2"/>
  <c r="O15" i="2"/>
  <c r="N15" i="2"/>
  <c r="L15" i="2"/>
  <c r="P14" i="2"/>
  <c r="O14" i="2"/>
  <c r="N14" i="2"/>
  <c r="L14" i="2"/>
  <c r="P13" i="2"/>
  <c r="O13" i="2"/>
  <c r="N13" i="2"/>
  <c r="L13" i="2"/>
  <c r="P12" i="2"/>
  <c r="O12" i="2"/>
  <c r="N12" i="2"/>
  <c r="L12" i="2"/>
  <c r="P11" i="2"/>
  <c r="O11" i="2"/>
  <c r="N11" i="2"/>
  <c r="L11" i="2"/>
  <c r="P10" i="2"/>
  <c r="O10" i="2"/>
  <c r="N10" i="2"/>
  <c r="L10" i="2"/>
  <c r="P9" i="2"/>
  <c r="O9" i="2"/>
  <c r="N9" i="2"/>
  <c r="L9" i="2"/>
  <c r="P8" i="2"/>
  <c r="N8" i="2"/>
  <c r="O7" i="2"/>
  <c r="N7" i="2"/>
  <c r="P6" i="2"/>
  <c r="N5" i="2"/>
  <c r="O5" i="1"/>
  <c r="M5" i="1"/>
  <c r="O4" i="1"/>
  <c r="N4" i="1"/>
  <c r="M4" i="1"/>
  <c r="N3" i="2" s="1"/>
  <c r="O3" i="1"/>
  <c r="N3" i="1"/>
  <c r="M3" i="1"/>
  <c r="L2" i="2"/>
  <c r="K2" i="2" l="1"/>
  <c r="K3" i="2"/>
  <c r="K4" i="2"/>
  <c r="N4" i="2" s="1"/>
  <c r="K8" i="2"/>
  <c r="K9" i="2"/>
  <c r="K10" i="2"/>
  <c r="K11" i="2"/>
  <c r="K12" i="2"/>
  <c r="K13" i="2"/>
  <c r="K14" i="2"/>
  <c r="K15" i="2"/>
  <c r="K16" i="2"/>
  <c r="K17" i="2"/>
  <c r="K18" i="2"/>
  <c r="K19" i="2"/>
  <c r="K5" i="2"/>
  <c r="K6" i="2"/>
  <c r="K20" i="2"/>
  <c r="K21" i="2"/>
  <c r="K22" i="2"/>
  <c r="K23" i="2"/>
  <c r="K24" i="2"/>
  <c r="K25" i="2"/>
  <c r="K26" i="2"/>
  <c r="K27" i="2"/>
  <c r="K28" i="2"/>
  <c r="K29" i="2"/>
  <c r="K30" i="2"/>
  <c r="P2" i="2"/>
  <c r="M7" i="2" l="1"/>
  <c r="L7" i="2"/>
  <c r="P7" i="2"/>
  <c r="M8" i="2"/>
  <c r="L8" i="2"/>
  <c r="O8" i="2"/>
  <c r="P4" i="2"/>
  <c r="M4" i="2"/>
  <c r="O4" i="2"/>
  <c r="L5" i="2"/>
  <c r="P5" i="2"/>
  <c r="O5" i="2"/>
  <c r="O6" i="2"/>
  <c r="N6" i="2"/>
  <c r="L6" i="2"/>
  <c r="P3" i="2"/>
  <c r="M3" i="2"/>
  <c r="L4" i="2"/>
  <c r="O3" i="2"/>
  <c r="O2" i="2"/>
  <c r="N2" i="2"/>
  <c r="L3" i="2"/>
  <c r="N32" i="2" l="1"/>
  <c r="N31" i="2" s="1"/>
  <c r="P32" i="2"/>
  <c r="P31" i="2" s="1"/>
  <c r="L32" i="2"/>
  <c r="L31" i="2" s="1"/>
  <c r="M32" i="2"/>
  <c r="M31" i="2" s="1"/>
  <c r="O32" i="2"/>
  <c r="O31" i="2" s="1"/>
</calcChain>
</file>

<file path=xl/sharedStrings.xml><?xml version="1.0" encoding="utf-8"?>
<sst xmlns="http://schemas.openxmlformats.org/spreadsheetml/2006/main" count="21" uniqueCount="18">
  <si>
    <t>最小项表达式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</si>
  <si>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</si>
  <si>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</si>
  <si>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</si>
  <si>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</si>
  <si>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</si>
  <si>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</si>
  <si>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</si>
  <si>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</si>
  <si>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</si>
  <si>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</si>
  <si>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</si>
  <si>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</si>
  <si>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</si>
  <si>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</si>
  <si>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ERET&amp;</t>
    <phoneticPr fontId="12" type="noConversion"/>
  </si>
  <si>
    <t>ADD</t>
    <phoneticPr fontId="12" type="noConversion"/>
  </si>
  <si>
    <t>ADD&amp;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</si>
</sst>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O32"/>
  <sheetViews>
    <sheetView tabSelected="1" workbookViewId="0">
      <pane ySplit="2" topLeftCell="A3" activePane="bottomLeft" state="frozen"/>
      <selection pane="bottomLeft" activeCell="F39" sqref="F39"/>
    </sheetView>
  </sheetViews>
  <sheetFormatPr defaultColWidth="9" defaultRowHeight="14" x14ac:dyDescent="0.3"/>
  <cols>
    <col min="1" max="1" width="7.58203125" style="6" customWidth="1"/>
    <col min="2" max="7" width="6.58203125" style="6" customWidth="1"/>
    <col min="8" max="8" width="6.58203125" style="6" hidden="1" customWidth="1"/>
    <col min="9" max="9" width="6.5" style="6" hidden="1" customWidth="1"/>
    <col min="10" max="10" width="10.33203125" style="6" customWidth="1"/>
    <col min="11" max="15" width="3.58203125" style="6" customWidth="1"/>
  </cols>
  <sheetData>
    <row r="1" spans="1:15" ht="27" customHeight="1" x14ac:dyDescent="0.3">
      <c r="A1" s="46" t="s">
        <v>9</v>
      </c>
      <c r="B1" s="47"/>
      <c r="C1" s="47"/>
      <c r="D1" s="47"/>
      <c r="E1" s="47"/>
      <c r="F1" s="47"/>
      <c r="G1" s="47"/>
      <c r="H1" s="47"/>
      <c r="I1" s="48"/>
      <c r="J1" s="49" t="s">
        <v>4</v>
      </c>
      <c r="K1" s="50"/>
      <c r="L1" s="50"/>
      <c r="M1" s="50"/>
      <c r="N1" s="50"/>
      <c r="O1" s="51"/>
    </row>
    <row r="2" spans="1:15" ht="28.5" thickBot="1" x14ac:dyDescent="0.35">
      <c r="A2" s="7" t="s">
        <v>1</v>
      </c>
      <c r="B2" s="7" t="s">
        <v>2</v>
      </c>
      <c r="C2" s="7" t="s">
        <v>3</v>
      </c>
      <c r="D2" s="7" t="s">
        <v>11</v>
      </c>
      <c r="E2" s="7" t="s">
        <v>12</v>
      </c>
      <c r="F2" s="7" t="s">
        <v>16</v>
      </c>
      <c r="G2" s="7" t="s">
        <v>14</v>
      </c>
      <c r="H2" s="7"/>
      <c r="I2" s="31"/>
      <c r="J2" s="38" t="s">
        <v>10</v>
      </c>
      <c r="K2" s="39" t="s">
        <v>13</v>
      </c>
      <c r="L2" s="39" t="s">
        <v>5</v>
      </c>
      <c r="M2" s="39" t="s">
        <v>6</v>
      </c>
      <c r="N2" s="39" t="s">
        <v>7</v>
      </c>
      <c r="O2" s="40" t="s">
        <v>8</v>
      </c>
    </row>
    <row r="3" spans="1:15" ht="17" thickTop="1" x14ac:dyDescent="0.3">
      <c r="A3" s="9"/>
      <c r="B3" s="10"/>
      <c r="C3" s="10"/>
      <c r="D3" s="10"/>
      <c r="E3" s="10"/>
      <c r="F3" s="10"/>
      <c r="G3" s="10"/>
      <c r="H3" s="10"/>
      <c r="I3" s="14"/>
      <c r="J3" s="41"/>
      <c r="K3" s="8" t="str">
        <f>IF(ISNUMBER($J3),IF(MOD($J3,32)/16&gt;=1,1,0),"")</f>
        <v/>
      </c>
      <c r="L3" s="8" t="str">
        <f>IF(ISNUMBER($J3),IF(MOD($J3,16)/8&gt;=1,1,0),"")</f>
        <v/>
      </c>
      <c r="M3" s="8" t="str">
        <f>IF(ISNUMBER($J3),IF(MOD($J3,8)/4&gt;=1,1,0),"")</f>
        <v/>
      </c>
      <c r="N3" s="8" t="str">
        <f>IF(ISNUMBER($J3),IF(MOD($J3,4)/2&gt;=1,1,0),"")</f>
        <v/>
      </c>
      <c r="O3" s="8" t="str">
        <f>IF(ISNUMBER($J3),MOD($J3,2),"")</f>
        <v/>
      </c>
    </row>
    <row r="4" spans="1:15" ht="16.5" x14ac:dyDescent="0.3">
      <c r="A4" s="12"/>
      <c r="B4" s="13"/>
      <c r="C4" s="13"/>
      <c r="D4" s="13"/>
      <c r="E4" s="13"/>
      <c r="F4" s="13"/>
      <c r="G4" s="13"/>
      <c r="H4" s="13"/>
      <c r="I4" s="15"/>
      <c r="J4" s="42"/>
      <c r="K4" s="11" t="str">
        <f t="shared" ref="K4:K31" si="0">IF(ISNUMBER($J4),IF(MOD($J4,32)/16&gt;=1,1,0),"")</f>
        <v/>
      </c>
      <c r="L4" s="11" t="str">
        <f t="shared" ref="L4:L31" si="1">IF(ISNUMBER($J4),IF(MOD($J4,16)/8&gt;=1,1,0),"")</f>
        <v/>
      </c>
      <c r="M4" s="11" t="str">
        <f t="shared" ref="M4:M31" si="2">IF(ISNUMBER($J4),IF(MOD($J4,8)/4&gt;=1,1,0),"")</f>
        <v/>
      </c>
      <c r="N4" s="11" t="str">
        <f t="shared" ref="N4" si="3">IF(ISNUMBER($J4),IF(MOD($J4,4)/2&gt;=1,1,0),"")</f>
        <v/>
      </c>
      <c r="O4" s="11" t="str">
        <f t="shared" ref="O4:O31" si="4">IF(ISNUMBER($J4),MOD($J4,2),"")</f>
        <v/>
      </c>
    </row>
    <row r="5" spans="1:15" ht="16.5" x14ac:dyDescent="0.3">
      <c r="A5" s="16"/>
      <c r="B5" s="17"/>
      <c r="C5" s="17"/>
      <c r="D5" s="17"/>
      <c r="E5" s="17"/>
      <c r="F5" s="17"/>
      <c r="G5" s="17"/>
      <c r="H5" s="17"/>
      <c r="I5" s="30"/>
      <c r="J5" s="41"/>
      <c r="K5" s="8" t="str">
        <f t="shared" si="0"/>
        <v/>
      </c>
      <c r="L5" s="8" t="str">
        <f t="shared" si="1"/>
        <v/>
      </c>
      <c r="M5" s="8" t="str">
        <f t="shared" si="2"/>
        <v/>
      </c>
      <c r="N5" s="8" t="str">
        <f>IF(ISNUMBER($J5),IF(MOD($J5,4)/2&gt;=1,1,0),"")</f>
        <v/>
      </c>
      <c r="O5" s="8" t="str">
        <f t="shared" si="4"/>
        <v/>
      </c>
    </row>
    <row r="6" spans="1:15" ht="16.5" x14ac:dyDescent="0.3">
      <c r="A6" s="12"/>
      <c r="B6" s="13"/>
      <c r="C6" s="13"/>
      <c r="D6" s="13"/>
      <c r="E6" s="13"/>
      <c r="F6" s="13"/>
      <c r="G6" s="13"/>
      <c r="H6" s="13"/>
      <c r="I6" s="15"/>
      <c r="J6" s="42"/>
      <c r="K6" s="11" t="str">
        <f t="shared" si="0"/>
        <v/>
      </c>
      <c r="L6" s="11" t="str">
        <f t="shared" si="1"/>
        <v/>
      </c>
      <c r="M6" s="11" t="str">
        <f t="shared" si="2"/>
        <v/>
      </c>
      <c r="N6" s="11" t="str">
        <f t="shared" ref="N6:N31" si="5">IF(ISNUMBER($J6),IF(MOD($J6,4)/2&gt;=1,1,0),"")</f>
        <v/>
      </c>
      <c r="O6" s="11" t="str">
        <f t="shared" si="4"/>
        <v/>
      </c>
    </row>
    <row r="7" spans="1:15" ht="16.5" x14ac:dyDescent="0.3">
      <c r="A7" s="16"/>
      <c r="B7" s="17"/>
      <c r="C7" s="17"/>
      <c r="D7" s="17"/>
      <c r="E7" s="17"/>
      <c r="F7" s="17"/>
      <c r="G7" s="17"/>
      <c r="H7" s="17"/>
      <c r="I7" s="30"/>
      <c r="J7" s="41"/>
      <c r="K7" s="8" t="str">
        <f t="shared" si="0"/>
        <v/>
      </c>
      <c r="L7" s="8" t="str">
        <f t="shared" si="1"/>
        <v/>
      </c>
      <c r="M7" s="8" t="str">
        <f t="shared" si="2"/>
        <v/>
      </c>
      <c r="N7" s="8" t="str">
        <f t="shared" si="5"/>
        <v/>
      </c>
      <c r="O7" s="8" t="str">
        <f t="shared" si="4"/>
        <v/>
      </c>
    </row>
    <row r="8" spans="1:15" ht="16.5" x14ac:dyDescent="0.3">
      <c r="A8" s="12"/>
      <c r="B8" s="13"/>
      <c r="C8" s="13"/>
      <c r="D8" s="13"/>
      <c r="E8" s="13"/>
      <c r="F8" s="13"/>
      <c r="G8" s="13"/>
      <c r="H8" s="13"/>
      <c r="I8" s="15"/>
      <c r="J8" s="42"/>
      <c r="K8" s="11" t="str">
        <f t="shared" si="0"/>
        <v/>
      </c>
      <c r="L8" s="11" t="str">
        <f t="shared" si="1"/>
        <v/>
      </c>
      <c r="M8" s="11" t="str">
        <f t="shared" si="2"/>
        <v/>
      </c>
      <c r="N8" s="11" t="str">
        <f t="shared" si="5"/>
        <v/>
      </c>
      <c r="O8" s="11" t="str">
        <f t="shared" si="4"/>
        <v/>
      </c>
    </row>
    <row r="9" spans="1:15" ht="16.5" x14ac:dyDescent="0.3">
      <c r="A9" s="16"/>
      <c r="B9" s="17"/>
      <c r="C9" s="17"/>
      <c r="D9" s="17"/>
      <c r="E9" s="17"/>
      <c r="F9" s="17"/>
      <c r="G9" s="17"/>
      <c r="H9" s="17"/>
      <c r="I9" s="30"/>
      <c r="J9" s="41"/>
      <c r="K9" s="8" t="str">
        <f t="shared" si="0"/>
        <v/>
      </c>
      <c r="L9" s="8" t="str">
        <f t="shared" si="1"/>
        <v/>
      </c>
      <c r="M9" s="8" t="str">
        <f t="shared" si="2"/>
        <v/>
      </c>
      <c r="N9" s="8" t="str">
        <f t="shared" si="5"/>
        <v/>
      </c>
      <c r="O9" s="8" t="str">
        <f t="shared" si="4"/>
        <v/>
      </c>
    </row>
    <row r="10" spans="1:15" ht="16.5" x14ac:dyDescent="0.3">
      <c r="A10" s="12"/>
      <c r="B10" s="13"/>
      <c r="C10" s="13"/>
      <c r="D10" s="13"/>
      <c r="E10" s="13"/>
      <c r="F10" s="13"/>
      <c r="G10" s="13"/>
      <c r="H10" s="13"/>
      <c r="I10" s="15"/>
      <c r="J10" s="42"/>
      <c r="K10" s="11" t="str">
        <f t="shared" si="0"/>
        <v/>
      </c>
      <c r="L10" s="11" t="str">
        <f t="shared" si="1"/>
        <v/>
      </c>
      <c r="M10" s="11" t="str">
        <f t="shared" si="2"/>
        <v/>
      </c>
      <c r="N10" s="11" t="str">
        <f t="shared" si="5"/>
        <v/>
      </c>
      <c r="O10" s="11" t="str">
        <f t="shared" si="4"/>
        <v/>
      </c>
    </row>
    <row r="11" spans="1:15" ht="16.5" x14ac:dyDescent="0.3">
      <c r="A11" s="16"/>
      <c r="B11" s="17"/>
      <c r="C11" s="17"/>
      <c r="D11" s="17"/>
      <c r="E11" s="17"/>
      <c r="F11" s="17"/>
      <c r="G11" s="17"/>
      <c r="H11" s="17"/>
      <c r="I11" s="30"/>
      <c r="J11" s="41"/>
      <c r="K11" s="8" t="str">
        <f t="shared" si="0"/>
        <v/>
      </c>
      <c r="L11" s="8" t="str">
        <f t="shared" si="1"/>
        <v/>
      </c>
      <c r="M11" s="8" t="str">
        <f t="shared" si="2"/>
        <v/>
      </c>
      <c r="N11" s="8" t="str">
        <f t="shared" si="5"/>
        <v/>
      </c>
      <c r="O11" s="8" t="str">
        <f t="shared" si="4"/>
        <v/>
      </c>
    </row>
    <row r="12" spans="1:15" ht="16.5" x14ac:dyDescent="0.3">
      <c r="A12" s="12"/>
      <c r="B12" s="13"/>
      <c r="C12" s="13"/>
      <c r="D12" s="13"/>
      <c r="E12" s="13"/>
      <c r="F12" s="13"/>
      <c r="G12" s="13"/>
      <c r="H12" s="13"/>
      <c r="I12" s="15"/>
      <c r="J12" s="42"/>
      <c r="K12" s="11" t="str">
        <f t="shared" si="0"/>
        <v/>
      </c>
      <c r="L12" s="11" t="str">
        <f t="shared" si="1"/>
        <v/>
      </c>
      <c r="M12" s="11" t="str">
        <f t="shared" si="2"/>
        <v/>
      </c>
      <c r="N12" s="11" t="str">
        <f t="shared" si="5"/>
        <v/>
      </c>
      <c r="O12" s="11" t="str">
        <f t="shared" si="4"/>
        <v/>
      </c>
    </row>
    <row r="13" spans="1:15" ht="16.5" x14ac:dyDescent="0.3">
      <c r="A13" s="16"/>
      <c r="B13" s="17"/>
      <c r="C13" s="17"/>
      <c r="D13" s="17"/>
      <c r="E13" s="17"/>
      <c r="F13" s="17"/>
      <c r="G13" s="17"/>
      <c r="H13" s="17"/>
      <c r="I13" s="30"/>
      <c r="J13" s="41"/>
      <c r="K13" s="8" t="str">
        <f t="shared" si="0"/>
        <v/>
      </c>
      <c r="L13" s="8" t="str">
        <f t="shared" si="1"/>
        <v/>
      </c>
      <c r="M13" s="8" t="str">
        <f t="shared" si="2"/>
        <v/>
      </c>
      <c r="N13" s="8" t="str">
        <f t="shared" si="5"/>
        <v/>
      </c>
      <c r="O13" s="8" t="str">
        <f t="shared" si="4"/>
        <v/>
      </c>
    </row>
    <row r="14" spans="1:15" ht="16.5" x14ac:dyDescent="0.3">
      <c r="A14" s="12"/>
      <c r="B14" s="13"/>
      <c r="C14" s="13"/>
      <c r="D14" s="13"/>
      <c r="E14" s="13"/>
      <c r="F14" s="13"/>
      <c r="G14" s="13"/>
      <c r="H14" s="13"/>
      <c r="I14" s="15"/>
      <c r="J14" s="42"/>
      <c r="K14" s="11" t="str">
        <f t="shared" si="0"/>
        <v/>
      </c>
      <c r="L14" s="11" t="str">
        <f t="shared" si="1"/>
        <v/>
      </c>
      <c r="M14" s="11" t="str">
        <f t="shared" si="2"/>
        <v/>
      </c>
      <c r="N14" s="11" t="str">
        <f t="shared" si="5"/>
        <v/>
      </c>
      <c r="O14" s="11" t="str">
        <f t="shared" si="4"/>
        <v/>
      </c>
    </row>
    <row r="15" spans="1:15" ht="16.5" x14ac:dyDescent="0.3">
      <c r="A15" s="16"/>
      <c r="B15" s="17"/>
      <c r="C15" s="17"/>
      <c r="D15" s="17"/>
      <c r="E15" s="17"/>
      <c r="F15" s="17"/>
      <c r="G15" s="17"/>
      <c r="H15" s="17"/>
      <c r="I15" s="30"/>
      <c r="J15" s="41"/>
      <c r="K15" s="8" t="str">
        <f t="shared" si="0"/>
        <v/>
      </c>
      <c r="L15" s="8" t="str">
        <f t="shared" si="1"/>
        <v/>
      </c>
      <c r="M15" s="8" t="str">
        <f t="shared" si="2"/>
        <v/>
      </c>
      <c r="N15" s="8" t="str">
        <f t="shared" si="5"/>
        <v/>
      </c>
      <c r="O15" s="8" t="str">
        <f t="shared" si="4"/>
        <v/>
      </c>
    </row>
    <row r="16" spans="1:15" ht="16.5" hidden="1" x14ac:dyDescent="0.3">
      <c r="A16" s="12"/>
      <c r="B16" s="13"/>
      <c r="C16" s="13"/>
      <c r="D16" s="13"/>
      <c r="E16" s="13"/>
      <c r="F16" s="13"/>
      <c r="G16" s="13"/>
      <c r="H16" s="13"/>
      <c r="I16" s="15"/>
      <c r="J16" s="42"/>
      <c r="K16" s="11" t="str">
        <f t="shared" si="0"/>
        <v/>
      </c>
      <c r="L16" s="11" t="str">
        <f t="shared" si="1"/>
        <v/>
      </c>
      <c r="M16" s="11" t="str">
        <f t="shared" si="2"/>
        <v/>
      </c>
      <c r="N16" s="11" t="str">
        <f t="shared" si="5"/>
        <v/>
      </c>
      <c r="O16" s="11" t="str">
        <f t="shared" si="4"/>
        <v/>
      </c>
    </row>
    <row r="17" spans="1:15" ht="16.5" hidden="1" x14ac:dyDescent="0.3">
      <c r="A17" s="16"/>
      <c r="B17" s="17"/>
      <c r="C17" s="17"/>
      <c r="D17" s="17"/>
      <c r="E17" s="17"/>
      <c r="F17" s="17"/>
      <c r="G17" s="17"/>
      <c r="H17" s="17"/>
      <c r="I17" s="30"/>
      <c r="J17" s="41"/>
      <c r="K17" s="8" t="str">
        <f t="shared" si="0"/>
        <v/>
      </c>
      <c r="L17" s="8" t="str">
        <f t="shared" si="1"/>
        <v/>
      </c>
      <c r="M17" s="8" t="str">
        <f t="shared" si="2"/>
        <v/>
      </c>
      <c r="N17" s="8" t="str">
        <f t="shared" si="5"/>
        <v/>
      </c>
      <c r="O17" s="8" t="str">
        <f t="shared" si="4"/>
        <v/>
      </c>
    </row>
    <row r="18" spans="1:15" ht="16.5" hidden="1" x14ac:dyDescent="0.3">
      <c r="A18" s="12"/>
      <c r="B18" s="13"/>
      <c r="C18" s="13"/>
      <c r="D18" s="13"/>
      <c r="E18" s="13"/>
      <c r="F18" s="13"/>
      <c r="G18" s="13"/>
      <c r="H18" s="13"/>
      <c r="I18" s="15"/>
      <c r="J18" s="42"/>
      <c r="K18" s="11" t="str">
        <f t="shared" si="0"/>
        <v/>
      </c>
      <c r="L18" s="11" t="str">
        <f t="shared" si="1"/>
        <v/>
      </c>
      <c r="M18" s="11" t="str">
        <f t="shared" si="2"/>
        <v/>
      </c>
      <c r="N18" s="11" t="str">
        <f t="shared" si="5"/>
        <v/>
      </c>
      <c r="O18" s="11" t="str">
        <f t="shared" si="4"/>
        <v/>
      </c>
    </row>
    <row r="19" spans="1:15" ht="16.5" hidden="1" x14ac:dyDescent="0.3">
      <c r="A19" s="16"/>
      <c r="B19" s="17"/>
      <c r="C19" s="17"/>
      <c r="D19" s="17"/>
      <c r="E19" s="17"/>
      <c r="F19" s="17"/>
      <c r="G19" s="17"/>
      <c r="H19" s="17"/>
      <c r="I19" s="30"/>
      <c r="J19" s="41"/>
      <c r="K19" s="8" t="str">
        <f t="shared" si="0"/>
        <v/>
      </c>
      <c r="L19" s="8" t="str">
        <f t="shared" si="1"/>
        <v/>
      </c>
      <c r="M19" s="8" t="str">
        <f t="shared" si="2"/>
        <v/>
      </c>
      <c r="N19" s="8" t="str">
        <f t="shared" si="5"/>
        <v/>
      </c>
      <c r="O19" s="8" t="str">
        <f t="shared" si="4"/>
        <v/>
      </c>
    </row>
    <row r="20" spans="1:15" ht="16.5" hidden="1" x14ac:dyDescent="0.3">
      <c r="A20" s="12"/>
      <c r="B20" s="13"/>
      <c r="C20" s="13"/>
      <c r="D20" s="13"/>
      <c r="E20" s="13"/>
      <c r="F20" s="13"/>
      <c r="G20" s="13"/>
      <c r="H20" s="13"/>
      <c r="I20" s="15"/>
      <c r="J20" s="42"/>
      <c r="K20" s="11" t="str">
        <f t="shared" si="0"/>
        <v/>
      </c>
      <c r="L20" s="11" t="str">
        <f t="shared" si="1"/>
        <v/>
      </c>
      <c r="M20" s="11" t="str">
        <f t="shared" si="2"/>
        <v/>
      </c>
      <c r="N20" s="11" t="str">
        <f t="shared" si="5"/>
        <v/>
      </c>
      <c r="O20" s="11" t="str">
        <f t="shared" si="4"/>
        <v/>
      </c>
    </row>
    <row r="21" spans="1:15" ht="16.5" hidden="1" x14ac:dyDescent="0.3">
      <c r="A21" s="16"/>
      <c r="B21" s="17"/>
      <c r="C21" s="17"/>
      <c r="D21" s="17"/>
      <c r="E21" s="17"/>
      <c r="F21" s="17"/>
      <c r="G21" s="17"/>
      <c r="H21" s="17"/>
      <c r="I21" s="30"/>
      <c r="J21" s="41"/>
      <c r="K21" s="8" t="str">
        <f t="shared" si="0"/>
        <v/>
      </c>
      <c r="L21" s="8" t="str">
        <f t="shared" si="1"/>
        <v/>
      </c>
      <c r="M21" s="8" t="str">
        <f t="shared" si="2"/>
        <v/>
      </c>
      <c r="N21" s="8" t="str">
        <f t="shared" si="5"/>
        <v/>
      </c>
      <c r="O21" s="8" t="str">
        <f t="shared" si="4"/>
        <v/>
      </c>
    </row>
    <row r="22" spans="1:15" ht="16.5" hidden="1" x14ac:dyDescent="0.3">
      <c r="A22" s="12"/>
      <c r="B22" s="13"/>
      <c r="C22" s="13"/>
      <c r="D22" s="13"/>
      <c r="E22" s="13"/>
      <c r="F22" s="13"/>
      <c r="G22" s="13"/>
      <c r="H22" s="13"/>
      <c r="I22" s="15"/>
      <c r="J22" s="42"/>
      <c r="K22" s="11" t="str">
        <f t="shared" si="0"/>
        <v/>
      </c>
      <c r="L22" s="11" t="str">
        <f t="shared" si="1"/>
        <v/>
      </c>
      <c r="M22" s="11" t="str">
        <f t="shared" si="2"/>
        <v/>
      </c>
      <c r="N22" s="11" t="str">
        <f t="shared" si="5"/>
        <v/>
      </c>
      <c r="O22" s="11" t="str">
        <f t="shared" si="4"/>
        <v/>
      </c>
    </row>
    <row r="23" spans="1:15" ht="16.5" hidden="1" x14ac:dyDescent="0.3">
      <c r="A23" s="16"/>
      <c r="B23" s="17"/>
      <c r="C23" s="17"/>
      <c r="D23" s="17"/>
      <c r="E23" s="17"/>
      <c r="F23" s="17"/>
      <c r="G23" s="17"/>
      <c r="H23" s="17"/>
      <c r="I23" s="30"/>
      <c r="J23" s="41"/>
      <c r="K23" s="8" t="str">
        <f t="shared" si="0"/>
        <v/>
      </c>
      <c r="L23" s="8" t="str">
        <f t="shared" si="1"/>
        <v/>
      </c>
      <c r="M23" s="8" t="str">
        <f t="shared" si="2"/>
        <v/>
      </c>
      <c r="N23" s="8" t="str">
        <f t="shared" si="5"/>
        <v/>
      </c>
      <c r="O23" s="8" t="str">
        <f t="shared" si="4"/>
        <v/>
      </c>
    </row>
    <row r="24" spans="1:15" ht="16.5" hidden="1" x14ac:dyDescent="0.3">
      <c r="A24" s="12"/>
      <c r="B24" s="13"/>
      <c r="C24" s="13"/>
      <c r="D24" s="13"/>
      <c r="E24" s="13"/>
      <c r="F24" s="13"/>
      <c r="G24" s="13"/>
      <c r="H24" s="13"/>
      <c r="I24" s="15"/>
      <c r="J24" s="42"/>
      <c r="K24" s="11" t="str">
        <f t="shared" si="0"/>
        <v/>
      </c>
      <c r="L24" s="11" t="str">
        <f t="shared" si="1"/>
        <v/>
      </c>
      <c r="M24" s="11" t="str">
        <f t="shared" si="2"/>
        <v/>
      </c>
      <c r="N24" s="11" t="str">
        <f t="shared" si="5"/>
        <v/>
      </c>
      <c r="O24" s="11" t="str">
        <f t="shared" si="4"/>
        <v/>
      </c>
    </row>
    <row r="25" spans="1:15" ht="16.5" hidden="1" x14ac:dyDescent="0.3">
      <c r="A25" s="16"/>
      <c r="B25" s="17"/>
      <c r="C25" s="17"/>
      <c r="D25" s="17"/>
      <c r="E25" s="17"/>
      <c r="F25" s="17"/>
      <c r="G25" s="17"/>
      <c r="H25" s="17"/>
      <c r="I25" s="30"/>
      <c r="J25" s="41"/>
      <c r="K25" s="8" t="str">
        <f t="shared" si="0"/>
        <v/>
      </c>
      <c r="L25" s="8" t="str">
        <f t="shared" si="1"/>
        <v/>
      </c>
      <c r="M25" s="8" t="str">
        <f t="shared" si="2"/>
        <v/>
      </c>
      <c r="N25" s="8" t="str">
        <f t="shared" si="5"/>
        <v/>
      </c>
      <c r="O25" s="8" t="str">
        <f t="shared" si="4"/>
        <v/>
      </c>
    </row>
    <row r="26" spans="1:15" ht="16.5" hidden="1" x14ac:dyDescent="0.3">
      <c r="A26" s="12"/>
      <c r="B26" s="13"/>
      <c r="C26" s="13"/>
      <c r="D26" s="13"/>
      <c r="E26" s="13"/>
      <c r="F26" s="13"/>
      <c r="G26" s="13"/>
      <c r="H26" s="13"/>
      <c r="I26" s="15"/>
      <c r="J26" s="42"/>
      <c r="K26" s="11" t="str">
        <f t="shared" si="0"/>
        <v/>
      </c>
      <c r="L26" s="11" t="str">
        <f t="shared" si="1"/>
        <v/>
      </c>
      <c r="M26" s="11" t="str">
        <f t="shared" si="2"/>
        <v/>
      </c>
      <c r="N26" s="11" t="str">
        <f t="shared" si="5"/>
        <v/>
      </c>
      <c r="O26" s="11" t="str">
        <f t="shared" si="4"/>
        <v/>
      </c>
    </row>
    <row r="27" spans="1:15" ht="16.5" hidden="1" x14ac:dyDescent="0.3">
      <c r="A27" s="16"/>
      <c r="B27" s="17"/>
      <c r="C27" s="17"/>
      <c r="D27" s="17"/>
      <c r="E27" s="17"/>
      <c r="F27" s="17"/>
      <c r="G27" s="17"/>
      <c r="H27" s="17"/>
      <c r="I27" s="30"/>
      <c r="J27" s="41"/>
      <c r="K27" s="8" t="str">
        <f t="shared" si="0"/>
        <v/>
      </c>
      <c r="L27" s="8" t="str">
        <f t="shared" si="1"/>
        <v/>
      </c>
      <c r="M27" s="8" t="str">
        <f t="shared" si="2"/>
        <v/>
      </c>
      <c r="N27" s="8" t="str">
        <f t="shared" si="5"/>
        <v/>
      </c>
      <c r="O27" s="8" t="str">
        <f t="shared" si="4"/>
        <v/>
      </c>
    </row>
    <row r="28" spans="1:15" ht="16.5" hidden="1" x14ac:dyDescent="0.3">
      <c r="A28" s="12"/>
      <c r="B28" s="13"/>
      <c r="C28" s="13"/>
      <c r="D28" s="13"/>
      <c r="E28" s="13"/>
      <c r="F28" s="13"/>
      <c r="G28" s="13"/>
      <c r="H28" s="13"/>
      <c r="I28" s="15"/>
      <c r="J28" s="42"/>
      <c r="K28" s="11" t="str">
        <f t="shared" si="0"/>
        <v/>
      </c>
      <c r="L28" s="11" t="str">
        <f t="shared" si="1"/>
        <v/>
      </c>
      <c r="M28" s="11" t="str">
        <f t="shared" si="2"/>
        <v/>
      </c>
      <c r="N28" s="11" t="str">
        <f t="shared" si="5"/>
        <v/>
      </c>
      <c r="O28" s="11" t="str">
        <f t="shared" si="4"/>
        <v/>
      </c>
    </row>
    <row r="29" spans="1:15" ht="16.5" hidden="1" x14ac:dyDescent="0.3">
      <c r="A29" s="16"/>
      <c r="B29" s="17"/>
      <c r="C29" s="17"/>
      <c r="D29" s="17"/>
      <c r="E29" s="17"/>
      <c r="F29" s="17"/>
      <c r="G29" s="17"/>
      <c r="H29" s="17"/>
      <c r="I29" s="30"/>
      <c r="J29" s="41"/>
      <c r="K29" s="8" t="str">
        <f t="shared" si="0"/>
        <v/>
      </c>
      <c r="L29" s="8" t="str">
        <f t="shared" si="1"/>
        <v/>
      </c>
      <c r="M29" s="8" t="str">
        <f t="shared" si="2"/>
        <v/>
      </c>
      <c r="N29" s="8" t="str">
        <f t="shared" si="5"/>
        <v/>
      </c>
      <c r="O29" s="8" t="str">
        <f t="shared" si="4"/>
        <v/>
      </c>
    </row>
    <row r="30" spans="1:15" ht="16.5" hidden="1" x14ac:dyDescent="0.3">
      <c r="A30" s="12"/>
      <c r="B30" s="13"/>
      <c r="C30" s="13"/>
      <c r="D30" s="13"/>
      <c r="E30" s="13"/>
      <c r="F30" s="13"/>
      <c r="G30" s="13"/>
      <c r="H30" s="13"/>
      <c r="I30" s="15"/>
      <c r="J30" s="42"/>
      <c r="K30" s="11" t="str">
        <f t="shared" si="0"/>
        <v/>
      </c>
      <c r="L30" s="11" t="str">
        <f t="shared" si="1"/>
        <v/>
      </c>
      <c r="M30" s="11" t="str">
        <f t="shared" si="2"/>
        <v/>
      </c>
      <c r="N30" s="11" t="str">
        <f t="shared" si="5"/>
        <v/>
      </c>
      <c r="O30" s="11" t="str">
        <f t="shared" si="4"/>
        <v/>
      </c>
    </row>
    <row r="31" spans="1:15" ht="16.5" hidden="1" x14ac:dyDescent="0.3">
      <c r="A31" s="16"/>
      <c r="B31" s="17"/>
      <c r="C31" s="17"/>
      <c r="D31" s="17"/>
      <c r="E31" s="17"/>
      <c r="F31" s="17"/>
      <c r="G31" s="17"/>
      <c r="H31" s="17"/>
      <c r="I31" s="30"/>
      <c r="J31" s="41"/>
      <c r="K31" s="8" t="str">
        <f t="shared" si="0"/>
        <v/>
      </c>
      <c r="L31" s="8" t="str">
        <f t="shared" si="1"/>
        <v/>
      </c>
      <c r="M31" s="8" t="str">
        <f t="shared" si="2"/>
        <v/>
      </c>
      <c r="N31" s="8" t="str">
        <f t="shared" si="5"/>
        <v/>
      </c>
      <c r="O31" s="8" t="str">
        <f t="shared" si="4"/>
        <v/>
      </c>
    </row>
    <row r="32" spans="1:15" ht="16.5" x14ac:dyDescent="0.3">
      <c r="A32" s="52"/>
      <c r="B32" s="52"/>
      <c r="C32" s="52"/>
      <c r="D32" s="52"/>
      <c r="E32" s="52"/>
      <c r="F32" s="52"/>
      <c r="G32" s="52"/>
      <c r="H32" s="52"/>
      <c r="I32" s="52"/>
    </row>
  </sheetData>
  <protectedRanges>
    <protectedRange sqref="A3:J15" name="区域1"/>
  </protectedRanges>
  <mergeCells count="3">
    <mergeCell ref="A1:I1"/>
    <mergeCell ref="J1:O1"/>
    <mergeCell ref="A32:I32"/>
  </mergeCells>
  <phoneticPr fontId="12" type="noConversion"/>
  <conditionalFormatting sqref="A3:I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K32:O1048576">
    <cfRule type="containsText" dxfId="2" priority="13" operator="containsText" text="1">
      <formula>NOT(ISERROR(SEARCH("1",K32)))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I1048576" xr:uid="{00000000-0002-0000-0000-000000000000}"/>
    <dataValidation allowBlank="1" showInputMessage="1" showErrorMessage="1" promptTitle="次态输出" prompt="次态二进制表示，由前列10进制自动计算，不可修改" sqref="K32:O1048576" xr:uid="{00000000-0002-0000-0000-000001000000}"/>
    <dataValidation allowBlank="1" showInputMessage="1" showErrorMessage="1" promptTitle="次态10进制" prompt="次态10进制，方便大家输入，输入十进制后会自动计算二进制N3N2N1N0" sqref="J1:J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I31" xr:uid="{00000000-0002-0000-0000-000003000000}"/>
    <dataValidation allowBlank="1" showInputMessage="1" showErrorMessage="1" promptTitle="入口地址二进制信息" prompt="入口地址二进制信息，由前列10进制自动计算，不可修改" sqref="K2:O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6"/>
  <sheetViews>
    <sheetView zoomScale="130" zoomScaleNormal="130" workbookViewId="0">
      <selection activeCell="P42" sqref="P42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10" width="4.58203125" customWidth="1"/>
    <col min="11" max="11" width="13.25" style="19" customWidth="1"/>
    <col min="12" max="13" width="10.5" style="19" customWidth="1"/>
    <col min="14" max="14" width="9.5" style="19" customWidth="1"/>
    <col min="15" max="15" width="10.08203125" style="19" customWidth="1"/>
    <col min="16" max="16" width="11.08203125" style="19" customWidth="1"/>
  </cols>
  <sheetData>
    <row r="1" spans="1:16" s="18" customFormat="1" ht="17" thickBot="1" x14ac:dyDescent="0.35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微程序地址入口表!G2</f>
        <v>ERET</v>
      </c>
      <c r="G1" s="35">
        <f>微程序地址入口表!H2</f>
        <v>0</v>
      </c>
      <c r="H1" s="36">
        <f>微程序地址入口表!I2</f>
        <v>0</v>
      </c>
      <c r="I1" s="43" t="s">
        <v>16</v>
      </c>
      <c r="J1" s="43" t="s">
        <v>14</v>
      </c>
      <c r="K1" s="32" t="s">
        <v>0</v>
      </c>
      <c r="L1" s="33" t="str">
        <f>微程序地址入口表!K2</f>
        <v>S4</v>
      </c>
      <c r="M1" s="33" t="str">
        <f>微程序地址入口表!L2</f>
        <v>S3</v>
      </c>
      <c r="N1" s="33" t="str">
        <f>微程序地址入口表!M2</f>
        <v>S2</v>
      </c>
      <c r="O1" s="33" t="str">
        <f>微程序地址入口表!N2</f>
        <v>S1</v>
      </c>
      <c r="P1" s="33" t="str">
        <f>微程序地址入口表!O2</f>
        <v>S0</v>
      </c>
    </row>
    <row r="2" spans="1:16" ht="14.5" thickTop="1" x14ac:dyDescent="0.3">
      <c r="A2" s="20" t="str">
        <f>IF(微程序地址入口表!A3&lt;&gt;"",IF(微程序地址入口表!A3=1,微程序地址入口表!A$2&amp;"&amp;",IF(微程序地址入口表!A3=0,"~"&amp;微程序地址入口表!A$2&amp;"&amp;","")),"")</f>
        <v/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IF(微程序地址入口表!G3&lt;&gt;"",IF(微程序地址入口表!G3=1,微程序地址入口表!G$2&amp;"&amp;",IF(微程序地址入口表!G3=0,"~"&amp;微程序地址入口表!G$2&amp;"&amp;","")),"")</f>
        <v/>
      </c>
      <c r="G2" s="21" t="str">
        <f>IF(微程序地址入口表!H3&lt;&gt;"",IF(微程序地址入口表!H3=1,微程序地址入口表!H$2&amp;"&amp;",IF(微程序地址入口表!H3=0,"~"&amp;微程序地址入口表!H$2&amp;"&amp;","")),"")</f>
        <v/>
      </c>
      <c r="H2" s="25" t="str">
        <f>IF(微程序地址入口表!I3&lt;&gt;"",IF(微程序地址入口表!I3=1,微程序地址入口表!I$2&amp;"&amp;",IF(微程序地址入口表!I3=0,"~"&amp;微程序地址入口表!I$2&amp;"&amp;","")),"")</f>
        <v/>
      </c>
      <c r="I2" s="44"/>
      <c r="J2" s="44"/>
      <c r="K2" s="26" t="str">
        <f>IF(LEN(CONCATENATE(A2,B2,C2,D2,E2,F2,G2,H2))=0,"",LEFT(CONCATENATE(A2,B2,C2,D2,E2,F2,G2,H2),LEN(CONCATENATE(A2,B2,C2,D2,E2,F2,G2,H2))-1))</f>
        <v/>
      </c>
      <c r="L2" s="1" t="str">
        <f>IF(微程序地址入口表!K3=1,$K2&amp;"+","")</f>
        <v/>
      </c>
      <c r="M2" s="1" t="str">
        <f>IF(微程序地址入口表!L3=1,$K2&amp;"+","")</f>
        <v/>
      </c>
      <c r="N2" s="1" t="str">
        <f>IF(微程序地址入口表!M3=1,$K2&amp;"+","")</f>
        <v/>
      </c>
      <c r="O2" s="1" t="str">
        <f>IF(微程序地址入口表!N3=1,$K2&amp;"+","")</f>
        <v/>
      </c>
      <c r="P2" s="1" t="str">
        <f>IF(微程序地址入口表!O3=1,$K2&amp;"+","")</f>
        <v/>
      </c>
    </row>
    <row r="3" spans="1:16" x14ac:dyDescent="0.3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/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IF(微程序地址入口表!G4&lt;&gt;"",IF(微程序地址入口表!G4=1,微程序地址入口表!G$2&amp;"&amp;",IF(微程序地址入口表!G4=0,"~"&amp;微程序地址入口表!G$2&amp;"&amp;","")),"")</f>
        <v/>
      </c>
      <c r="G3" s="22" t="str">
        <f>IF(微程序地址入口表!H4&lt;&gt;"",IF(微程序地址入口表!H4=1,微程序地址入口表!H$2&amp;"&amp;",IF(微程序地址入口表!H4=0,"~"&amp;微程序地址入口表!H$2&amp;"&amp;","")),"")</f>
        <v/>
      </c>
      <c r="H3" s="27" t="str">
        <f>IF(微程序地址入口表!I4&lt;&gt;"",IF(微程序地址入口表!I4=1,微程序地址入口表!I$2&amp;"&amp;",IF(微程序地址入口表!I4=0,"~"&amp;微程序地址入口表!I$2&amp;"&amp;","")),"")</f>
        <v/>
      </c>
      <c r="I3" s="45"/>
      <c r="J3" s="45"/>
      <c r="K3" s="26" t="str">
        <f t="shared" ref="K3:K30" si="0">IF(LEN(CONCATENATE(A3,B3,C3,D3,E3,F3,G3,H3))=0,"",LEFT(CONCATENATE(A3,B3,C3,D3,E3,F3,G3,H3),LEN(CONCATENATE(A3,B3,C3,D3,E3,F3,G3,H3))-1))</f>
        <v/>
      </c>
      <c r="L3" s="2" t="str">
        <f>IF(微程序地址入口表!K4=1,$K3&amp;"+","")</f>
        <v/>
      </c>
      <c r="M3" s="1" t="str">
        <f>IF(微程序地址入口表!L4=1,$K3&amp;"+","")</f>
        <v/>
      </c>
      <c r="N3" s="2" t="str">
        <f>IF(微程序地址入口表!M4=1,$K3&amp;"+","")</f>
        <v/>
      </c>
      <c r="O3" s="2" t="str">
        <f>IF(微程序地址入口表!N4=1,$K3&amp;"+","")</f>
        <v/>
      </c>
      <c r="P3" s="2" t="str">
        <f>IF(微程序地址入口表!O4=1,$K3&amp;"+","")</f>
        <v/>
      </c>
    </row>
    <row r="4" spans="1:16" x14ac:dyDescent="0.3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/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IF(微程序地址入口表!G5&lt;&gt;"",IF(微程序地址入口表!G5=1,微程序地址入口表!G$2&amp;"&amp;",IF(微程序地址入口表!G5=0,"~"&amp;微程序地址入口表!G$2&amp;"&amp;","")),"")</f>
        <v/>
      </c>
      <c r="G4" s="22" t="str">
        <f>IF(微程序地址入口表!H5&lt;&gt;"",IF(微程序地址入口表!H5=1,微程序地址入口表!H$2&amp;"&amp;",IF(微程序地址入口表!H5=0,"~"&amp;微程序地址入口表!H$2&amp;"&amp;","")),"")</f>
        <v/>
      </c>
      <c r="H4" s="27" t="str">
        <f>IF(微程序地址入口表!I5&lt;&gt;"",IF(微程序地址入口表!I5=1,微程序地址入口表!I$2&amp;"&amp;",IF(微程序地址入口表!I5=0,"~"&amp;微程序地址入口表!I$2&amp;"&amp;","")),"")</f>
        <v/>
      </c>
      <c r="I4" s="45"/>
      <c r="J4" s="45"/>
      <c r="K4" s="26" t="str">
        <f t="shared" si="0"/>
        <v/>
      </c>
      <c r="L4" s="2" t="str">
        <f>IF(微程序地址入口表!K5=1,$K4&amp;"+","")</f>
        <v/>
      </c>
      <c r="M4" s="1" t="str">
        <f>IF(微程序地址入口表!L5=1,$K4&amp;"+","")</f>
        <v/>
      </c>
      <c r="N4" s="2" t="str">
        <f>IF(微程序地址入口表!M5=1,$K4&amp;"+","")</f>
        <v/>
      </c>
      <c r="O4" s="2" t="str">
        <f>IF(微程序地址入口表!N5=1,$K4&amp;"+","")</f>
        <v/>
      </c>
      <c r="P4" s="2" t="str">
        <f>IF(微程序地址入口表!O5=1,$K4&amp;"+","")</f>
        <v/>
      </c>
    </row>
    <row r="5" spans="1:16" x14ac:dyDescent="0.3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/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IF(微程序地址入口表!G6&lt;&gt;"",IF(微程序地址入口表!G6=1,微程序地址入口表!G$2&amp;"&amp;",IF(微程序地址入口表!G6=0,"~"&amp;微程序地址入口表!G$2&amp;"&amp;","")),"")</f>
        <v/>
      </c>
      <c r="G5" s="22" t="str">
        <f>IF(微程序地址入口表!H6&lt;&gt;"",IF(微程序地址入口表!H6=1,微程序地址入口表!H$2&amp;"&amp;",IF(微程序地址入口表!H6=0,"~"&amp;微程序地址入口表!H$2&amp;"&amp;","")),"")</f>
        <v/>
      </c>
      <c r="H5" s="27" t="str">
        <f>IF(微程序地址入口表!I6&lt;&gt;"",IF(微程序地址入口表!I6=1,微程序地址入口表!I$2&amp;"&amp;",IF(微程序地址入口表!I6=0,"~"&amp;微程序地址入口表!I$2&amp;"&amp;","")),"")</f>
        <v/>
      </c>
      <c r="I5" s="45"/>
      <c r="J5" s="45"/>
      <c r="K5" s="26" t="str">
        <f t="shared" si="0"/>
        <v/>
      </c>
      <c r="L5" s="2" t="str">
        <f>IF(微程序地址入口表!K6=1,$K5&amp;"+","")</f>
        <v/>
      </c>
      <c r="M5" s="1" t="str">
        <f>IF(微程序地址入口表!L6=1,$K5&amp;"+","")</f>
        <v/>
      </c>
      <c r="N5" s="2" t="str">
        <f>IF(微程序地址入口表!M6=1,$K5&amp;"+","")</f>
        <v/>
      </c>
      <c r="O5" s="2" t="str">
        <f>IF(微程序地址入口表!N6=1,$K5&amp;"+","")</f>
        <v/>
      </c>
      <c r="P5" s="2" t="str">
        <f>IF(微程序地址入口表!O6=1,$K5&amp;"+","")</f>
        <v/>
      </c>
    </row>
    <row r="6" spans="1:16" x14ac:dyDescent="0.3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/>
      </c>
      <c r="F6" s="22" t="str">
        <f>IF(微程序地址入口表!G7&lt;&gt;"",IF(微程序地址入口表!G7=1,微程序地址入口表!G$2&amp;"&amp;",IF(微程序地址入口表!G7=0,"~"&amp;微程序地址入口表!G$2&amp;"&amp;","")),"")</f>
        <v/>
      </c>
      <c r="G6" s="22" t="str">
        <f>IF(微程序地址入口表!H7&lt;&gt;"",IF(微程序地址入口表!H7=1,微程序地址入口表!H$2&amp;"&amp;",IF(微程序地址入口表!H7=0,"~"&amp;微程序地址入口表!H$2&amp;"&amp;","")),"")</f>
        <v/>
      </c>
      <c r="H6" s="27" t="str">
        <f>IF(微程序地址入口表!I7&lt;&gt;"",IF(微程序地址入口表!I7=1,微程序地址入口表!I$2&amp;"&amp;",IF(微程序地址入口表!I7=0,"~"&amp;微程序地址入口表!I$2&amp;"&amp;","")),"")</f>
        <v/>
      </c>
      <c r="I6" s="45"/>
      <c r="J6" s="45"/>
      <c r="K6" s="26" t="str">
        <f t="shared" si="0"/>
        <v/>
      </c>
      <c r="L6" s="2" t="str">
        <f>IF(微程序地址入口表!K7=1,$K6&amp;"+","")</f>
        <v/>
      </c>
      <c r="M6" s="1" t="str">
        <f>IF(微程序地址入口表!L7=1,$K6&amp;"+","")</f>
        <v/>
      </c>
      <c r="N6" s="2" t="str">
        <f>IF(微程序地址入口表!M7=1,$K6&amp;"+","")</f>
        <v/>
      </c>
      <c r="O6" s="2" t="str">
        <f>IF(微程序地址入口表!N7=1,$K6&amp;"+","")</f>
        <v/>
      </c>
      <c r="P6" s="2" t="str">
        <f>IF(微程序地址入口表!O7=1,$K6&amp;"+","")</f>
        <v/>
      </c>
    </row>
    <row r="7" spans="1:16" x14ac:dyDescent="0.3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IF(微程序地址入口表!G8&lt;&gt;"",IF(微程序地址入口表!G8=1,微程序地址入口表!G$2&amp;"&amp;",IF(微程序地址入口表!G8=0,"~"&amp;微程序地址入口表!G$2&amp;"&amp;","")),"")</f>
        <v/>
      </c>
      <c r="G7" s="22" t="str">
        <f>IF(微程序地址入口表!H8&lt;&gt;"",IF(微程序地址入口表!H8=1,微程序地址入口表!H$2&amp;"&amp;",IF(微程序地址入口表!H8=0,"~"&amp;微程序地址入口表!H$2&amp;"&amp;","")),"")</f>
        <v/>
      </c>
      <c r="H7" s="27" t="str">
        <f>IF(微程序地址入口表!I8&lt;&gt;"",IF(微程序地址入口表!I8=1,微程序地址入口表!I$2&amp;"&amp;",IF(微程序地址入口表!I8=0,"~"&amp;微程序地址入口表!I$2&amp;"&amp;","")),"")</f>
        <v/>
      </c>
      <c r="I7" s="45" t="s">
        <v>17</v>
      </c>
      <c r="J7" s="45"/>
      <c r="K7" s="26" t="s">
        <v>16</v>
      </c>
      <c r="L7" s="2" t="str">
        <f>IF(微程序地址入口表!K8=1,$K7&amp;"+","")</f>
        <v/>
      </c>
      <c r="M7" s="1" t="str">
        <f>IF(微程序地址入口表!L8=1,$K7&amp;"+","")</f>
        <v/>
      </c>
      <c r="N7" s="2" t="str">
        <f>IF(微程序地址入口表!M8=1,$K7&amp;"+","")</f>
        <v/>
      </c>
      <c r="O7" s="2" t="str">
        <f>IF(微程序地址入口表!N8=1,$K7&amp;"+","")</f>
        <v/>
      </c>
      <c r="P7" s="2" t="str">
        <f>IF(微程序地址入口表!O8=1,$K7&amp;"+","")</f>
        <v/>
      </c>
    </row>
    <row r="8" spans="1:16" x14ac:dyDescent="0.3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IF(微程序地址入口表!G9&lt;&gt;"",IF(微程序地址入口表!G9=1,微程序地址入口表!G$2&amp;"&amp;",IF(微程序地址入口表!G9=0,"~"&amp;微程序地址入口表!G$2&amp;"&amp;","")),"")</f>
        <v/>
      </c>
      <c r="G8" s="22" t="str">
        <f>IF(微程序地址入口表!H9&lt;&gt;"",IF(微程序地址入口表!H9=1,微程序地址入口表!H$2&amp;"&amp;",IF(微程序地址入口表!H9=0,"~"&amp;微程序地址入口表!H$2&amp;"&amp;","")),"")</f>
        <v/>
      </c>
      <c r="H8" s="27" t="str">
        <f>IF(微程序地址入口表!I9&lt;&gt;"",IF(微程序地址入口表!I9=1,微程序地址入口表!I$2&amp;"&amp;",IF(微程序地址入口表!I9=0,"~"&amp;微程序地址入口表!I$2&amp;"&amp;","")),"")</f>
        <v/>
      </c>
      <c r="I8" s="45"/>
      <c r="J8" s="45" t="s">
        <v>15</v>
      </c>
      <c r="K8" s="26" t="str">
        <f t="shared" si="0"/>
        <v/>
      </c>
      <c r="L8" s="2" t="str">
        <f>IF(微程序地址入口表!K9=1,$K8&amp;"+","")</f>
        <v/>
      </c>
      <c r="M8" s="1" t="str">
        <f>IF(微程序地址入口表!L9=1,$K8&amp;"+","")</f>
        <v/>
      </c>
      <c r="N8" s="2" t="str">
        <f>IF(微程序地址入口表!M9=1,$K8&amp;"+","")</f>
        <v/>
      </c>
      <c r="O8" s="2" t="str">
        <f>IF(微程序地址入口表!N9=1,$K8&amp;"+","")</f>
        <v/>
      </c>
      <c r="P8" s="2" t="str">
        <f>IF(微程序地址入口表!O9=1,$K8&amp;"+","")</f>
        <v/>
      </c>
    </row>
    <row r="9" spans="1:16" x14ac:dyDescent="0.3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IF(微程序地址入口表!G10&lt;&gt;"",IF(微程序地址入口表!G10=1,微程序地址入口表!G$2&amp;"&amp;",IF(微程序地址入口表!G10=0,"~"&amp;微程序地址入口表!G$2&amp;"&amp;","")),"")</f>
        <v/>
      </c>
      <c r="G9" s="22" t="str">
        <f>IF(微程序地址入口表!H10&lt;&gt;"",IF(微程序地址入口表!H10=1,微程序地址入口表!H$2&amp;"&amp;",IF(微程序地址入口表!H10=0,"~"&amp;微程序地址入口表!H$2&amp;"&amp;","")),"")</f>
        <v/>
      </c>
      <c r="H9" s="27" t="str">
        <f>IF(微程序地址入口表!I10&lt;&gt;"",IF(微程序地址入口表!I10=1,微程序地址入口表!I$2&amp;"&amp;",IF(微程序地址入口表!I10=0,"~"&amp;微程序地址入口表!I$2&amp;"&amp;","")),"")</f>
        <v/>
      </c>
      <c r="I9" s="45"/>
      <c r="J9" s="45"/>
      <c r="K9" s="26" t="str">
        <f t="shared" si="0"/>
        <v/>
      </c>
      <c r="L9" s="2" t="str">
        <f>IF(微程序地址入口表!K10=1,$K9&amp;"+","")</f>
        <v/>
      </c>
      <c r="M9" s="1" t="str">
        <f>IF(微程序地址入口表!L10=1,$K9&amp;"+","")</f>
        <v/>
      </c>
      <c r="N9" s="2" t="str">
        <f>IF(微程序地址入口表!M10=1,$K9&amp;"+","")</f>
        <v/>
      </c>
      <c r="O9" s="2" t="str">
        <f>IF(微程序地址入口表!N10=1,$K9&amp;"+","")</f>
        <v/>
      </c>
      <c r="P9" s="2" t="str">
        <f>IF(微程序地址入口表!O10=1,$K9&amp;"+","")</f>
        <v/>
      </c>
    </row>
    <row r="10" spans="1:16" x14ac:dyDescent="0.3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G10" s="22" t="str">
        <f>IF(微程序地址入口表!H11&lt;&gt;"",IF(微程序地址入口表!H11=1,微程序地址入口表!H$2&amp;"&amp;",IF(微程序地址入口表!H11=0,"~"&amp;微程序地址入口表!H$2&amp;"&amp;","")),"")</f>
        <v/>
      </c>
      <c r="H10" s="27" t="str">
        <f>IF(微程序地址入口表!I11&lt;&gt;"",IF(微程序地址入口表!I11=1,微程序地址入口表!I$2&amp;"&amp;",IF(微程序地址入口表!I11=0,"~"&amp;微程序地址入口表!I$2&amp;"&amp;","")),"")</f>
        <v/>
      </c>
      <c r="I10" s="45"/>
      <c r="J10" s="45"/>
      <c r="K10" s="26" t="str">
        <f t="shared" si="0"/>
        <v/>
      </c>
      <c r="L10" s="2" t="str">
        <f>IF(微程序地址入口表!K11=1,$K10&amp;"+","")</f>
        <v/>
      </c>
      <c r="M10" s="1" t="str">
        <f>IF(微程序地址入口表!L11=1,$K10&amp;"+","")</f>
        <v/>
      </c>
      <c r="N10" s="2" t="str">
        <f>IF(微程序地址入口表!M11=1,$K10&amp;"+","")</f>
        <v/>
      </c>
      <c r="O10" s="2" t="str">
        <f>IF(微程序地址入口表!N11=1,$K10&amp;"+","")</f>
        <v/>
      </c>
      <c r="P10" s="2" t="str">
        <f>IF(微程序地址入口表!O11=1,$K10&amp;"+","")</f>
        <v/>
      </c>
    </row>
    <row r="11" spans="1:16" x14ac:dyDescent="0.3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G11" s="22" t="str">
        <f>IF(微程序地址入口表!H12&lt;&gt;"",IF(微程序地址入口表!H12=1,微程序地址入口表!H$2&amp;"&amp;",IF(微程序地址入口表!H12=0,"~"&amp;微程序地址入口表!H$2&amp;"&amp;","")),"")</f>
        <v/>
      </c>
      <c r="H11" s="27" t="str">
        <f>IF(微程序地址入口表!I12&lt;&gt;"",IF(微程序地址入口表!I12=1,微程序地址入口表!I$2&amp;"&amp;",IF(微程序地址入口表!I12=0,"~"&amp;微程序地址入口表!I$2&amp;"&amp;","")),"")</f>
        <v/>
      </c>
      <c r="I11" s="45"/>
      <c r="J11" s="45"/>
      <c r="K11" s="26" t="str">
        <f t="shared" si="0"/>
        <v/>
      </c>
      <c r="L11" s="2" t="str">
        <f>IF(微程序地址入口表!K12=1,$K11&amp;"+","")</f>
        <v/>
      </c>
      <c r="M11" s="1" t="str">
        <f>IF(微程序地址入口表!L12=1,$K11&amp;"+","")</f>
        <v/>
      </c>
      <c r="N11" s="2" t="str">
        <f>IF(微程序地址入口表!M12=1,$K11&amp;"+","")</f>
        <v/>
      </c>
      <c r="O11" s="2" t="str">
        <f>IF(微程序地址入口表!N12=1,$K11&amp;"+","")</f>
        <v/>
      </c>
      <c r="P11" s="2" t="str">
        <f>IF(微程序地址入口表!O12=1,$K11&amp;"+","")</f>
        <v/>
      </c>
    </row>
    <row r="12" spans="1:16" x14ac:dyDescent="0.3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G12" s="22" t="str">
        <f>IF(微程序地址入口表!H13&lt;&gt;"",IF(微程序地址入口表!H13=1,微程序地址入口表!H$2&amp;"&amp;",IF(微程序地址入口表!H13=0,"~"&amp;微程序地址入口表!H$2&amp;"&amp;","")),"")</f>
        <v/>
      </c>
      <c r="H12" s="27" t="str">
        <f>IF(微程序地址入口表!I13&lt;&gt;"",IF(微程序地址入口表!I13=1,微程序地址入口表!I$2&amp;"&amp;",IF(微程序地址入口表!I13=0,"~"&amp;微程序地址入口表!I$2&amp;"&amp;","")),"")</f>
        <v/>
      </c>
      <c r="I12" s="45"/>
      <c r="J12" s="45"/>
      <c r="K12" s="26" t="str">
        <f t="shared" si="0"/>
        <v/>
      </c>
      <c r="L12" s="2" t="str">
        <f>IF(微程序地址入口表!K13=1,$K12&amp;"+","")</f>
        <v/>
      </c>
      <c r="M12" s="1" t="str">
        <f>IF(微程序地址入口表!L13=1,$K12&amp;"+","")</f>
        <v/>
      </c>
      <c r="N12" s="2" t="str">
        <f>IF(微程序地址入口表!M13=1,$K12&amp;"+","")</f>
        <v/>
      </c>
      <c r="O12" s="2" t="str">
        <f>IF(微程序地址入口表!N13=1,$K12&amp;"+","")</f>
        <v/>
      </c>
      <c r="P12" s="2" t="str">
        <f>IF(微程序地址入口表!O13=1,$K12&amp;"+","")</f>
        <v/>
      </c>
    </row>
    <row r="13" spans="1:16" x14ac:dyDescent="0.3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G13" s="22" t="str">
        <f>IF(微程序地址入口表!H14&lt;&gt;"",IF(微程序地址入口表!H14=1,微程序地址入口表!H$2&amp;"&amp;",IF(微程序地址入口表!H14=0,"~"&amp;微程序地址入口表!H$2&amp;"&amp;","")),"")</f>
        <v/>
      </c>
      <c r="H13" s="27" t="str">
        <f>IF(微程序地址入口表!I14&lt;&gt;"",IF(微程序地址入口表!I14=1,微程序地址入口表!I$2&amp;"&amp;",IF(微程序地址入口表!I14=0,"~"&amp;微程序地址入口表!I$2&amp;"&amp;","")),"")</f>
        <v/>
      </c>
      <c r="I13" s="45"/>
      <c r="J13" s="45"/>
      <c r="K13" s="26" t="str">
        <f t="shared" si="0"/>
        <v/>
      </c>
      <c r="L13" s="2" t="str">
        <f>IF(微程序地址入口表!K14=1,$K13&amp;"+","")</f>
        <v/>
      </c>
      <c r="M13" s="1" t="str">
        <f>IF(微程序地址入口表!L14=1,$K13&amp;"+","")</f>
        <v/>
      </c>
      <c r="N13" s="2" t="str">
        <f>IF(微程序地址入口表!M14=1,$K13&amp;"+","")</f>
        <v/>
      </c>
      <c r="O13" s="2" t="str">
        <f>IF(微程序地址入口表!N14=1,$K13&amp;"+","")</f>
        <v/>
      </c>
      <c r="P13" s="2" t="str">
        <f>IF(微程序地址入口表!O14=1,$K13&amp;"+","")</f>
        <v/>
      </c>
    </row>
    <row r="14" spans="1:16" ht="14.5" thickBot="1" x14ac:dyDescent="0.35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G14" s="22" t="str">
        <f>IF(微程序地址入口表!H15&lt;&gt;"",IF(微程序地址入口表!H15=1,微程序地址入口表!H$2&amp;"&amp;",IF(微程序地址入口表!H15=0,"~"&amp;微程序地址入口表!H$2&amp;"&amp;","")),"")</f>
        <v/>
      </c>
      <c r="H14" s="27" t="str">
        <f>IF(微程序地址入口表!I15&lt;&gt;"",IF(微程序地址入口表!I15=1,微程序地址入口表!I$2&amp;"&amp;",IF(微程序地址入口表!I15=0,"~"&amp;微程序地址入口表!I$2&amp;"&amp;","")),"")</f>
        <v/>
      </c>
      <c r="I14" s="45"/>
      <c r="J14" s="45"/>
      <c r="K14" s="26" t="str">
        <f t="shared" si="0"/>
        <v/>
      </c>
      <c r="L14" s="2" t="str">
        <f>IF(微程序地址入口表!K15=1,$K14&amp;"+","")</f>
        <v/>
      </c>
      <c r="M14" s="1" t="str">
        <f>IF(微程序地址入口表!L15=1,$K14&amp;"+","")</f>
        <v/>
      </c>
      <c r="N14" s="2" t="str">
        <f>IF(微程序地址入口表!M15=1,$K14&amp;"+","")</f>
        <v/>
      </c>
      <c r="O14" s="2" t="str">
        <f>IF(微程序地址入口表!N15=1,$K14&amp;"+","")</f>
        <v/>
      </c>
      <c r="P14" s="2" t="str">
        <f>IF(微程序地址入口表!O15=1,$K14&amp;"+","")</f>
        <v/>
      </c>
    </row>
    <row r="15" spans="1:16" hidden="1" x14ac:dyDescent="0.3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G15" s="22" t="str">
        <f>IF(微程序地址入口表!H16&lt;&gt;"",IF(微程序地址入口表!H16=1,微程序地址入口表!H$2&amp;"&amp;",IF(微程序地址入口表!H16=0,"~"&amp;微程序地址入口表!H$2&amp;"&amp;","")),"")</f>
        <v/>
      </c>
      <c r="H15" s="27" t="str">
        <f>IF(微程序地址入口表!I16&lt;&gt;"",IF(微程序地址入口表!I16=1,微程序地址入口表!I$2&amp;"&amp;",IF(微程序地址入口表!I16=0,"~"&amp;微程序地址入口表!I$2&amp;"&amp;","")),"")</f>
        <v/>
      </c>
      <c r="I15" s="45"/>
      <c r="J15" s="45"/>
      <c r="K15" s="26" t="str">
        <f t="shared" si="0"/>
        <v/>
      </c>
      <c r="L15" s="2" t="str">
        <f>IF(微程序地址入口表!K16=1,$K15&amp;"+","")</f>
        <v/>
      </c>
      <c r="M15" s="1" t="str">
        <f>IF(微程序地址入口表!L16=1,$K15&amp;"+","")</f>
        <v/>
      </c>
      <c r="N15" s="2" t="str">
        <f>IF(微程序地址入口表!M16=1,$K15&amp;"+","")</f>
        <v/>
      </c>
      <c r="O15" s="2" t="str">
        <f>IF(微程序地址入口表!N16=1,$K15&amp;"+","")</f>
        <v/>
      </c>
      <c r="P15" s="2" t="str">
        <f>IF(微程序地址入口表!O16=1,$K15&amp;"+","")</f>
        <v/>
      </c>
    </row>
    <row r="16" spans="1:16" hidden="1" x14ac:dyDescent="0.3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G16" s="22" t="str">
        <f>IF(微程序地址入口表!H17&lt;&gt;"",IF(微程序地址入口表!H17=1,微程序地址入口表!H$2&amp;"&amp;",IF(微程序地址入口表!H17=0,"~"&amp;微程序地址入口表!H$2&amp;"&amp;","")),"")</f>
        <v/>
      </c>
      <c r="H16" s="27" t="str">
        <f>IF(微程序地址入口表!I17&lt;&gt;"",IF(微程序地址入口表!I17=1,微程序地址入口表!I$2&amp;"&amp;",IF(微程序地址入口表!I17=0,"~"&amp;微程序地址入口表!I$2&amp;"&amp;","")),"")</f>
        <v/>
      </c>
      <c r="I16" s="45"/>
      <c r="J16" s="45"/>
      <c r="K16" s="26" t="str">
        <f t="shared" si="0"/>
        <v/>
      </c>
      <c r="L16" s="2" t="str">
        <f>IF(微程序地址入口表!K17=1,$K16&amp;"+","")</f>
        <v/>
      </c>
      <c r="M16" s="1" t="str">
        <f>IF(微程序地址入口表!L17=1,$K16&amp;"+","")</f>
        <v/>
      </c>
      <c r="N16" s="2" t="str">
        <f>IF(微程序地址入口表!M17=1,$K16&amp;"+","")</f>
        <v/>
      </c>
      <c r="O16" s="2" t="str">
        <f>IF(微程序地址入口表!N17=1,$K16&amp;"+","")</f>
        <v/>
      </c>
      <c r="P16" s="2" t="str">
        <f>IF(微程序地址入口表!O17=1,$K16&amp;"+","")</f>
        <v/>
      </c>
    </row>
    <row r="17" spans="1:16" hidden="1" x14ac:dyDescent="0.3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G17" s="22" t="str">
        <f>IF(微程序地址入口表!H18&lt;&gt;"",IF(微程序地址入口表!H18=1,微程序地址入口表!H$2&amp;"&amp;",IF(微程序地址入口表!H18=0,"~"&amp;微程序地址入口表!H$2&amp;"&amp;","")),"")</f>
        <v/>
      </c>
      <c r="H17" s="27" t="str">
        <f>IF(微程序地址入口表!I18&lt;&gt;"",IF(微程序地址入口表!I18=1,微程序地址入口表!I$2&amp;"&amp;",IF(微程序地址入口表!I18=0,"~"&amp;微程序地址入口表!I$2&amp;"&amp;","")),"")</f>
        <v/>
      </c>
      <c r="I17" s="45"/>
      <c r="J17" s="45"/>
      <c r="K17" s="26" t="str">
        <f t="shared" si="0"/>
        <v/>
      </c>
      <c r="L17" s="2" t="str">
        <f>IF(微程序地址入口表!K18=1,$K17&amp;"+","")</f>
        <v/>
      </c>
      <c r="M17" s="1" t="str">
        <f>IF(微程序地址入口表!L18=1,$K17&amp;"+","")</f>
        <v/>
      </c>
      <c r="N17" s="2" t="str">
        <f>IF(微程序地址入口表!M18=1,$K17&amp;"+","")</f>
        <v/>
      </c>
      <c r="O17" s="2" t="str">
        <f>IF(微程序地址入口表!N18=1,$K17&amp;"+","")</f>
        <v/>
      </c>
      <c r="P17" s="2" t="str">
        <f>IF(微程序地址入口表!O18=1,$K17&amp;"+","")</f>
        <v/>
      </c>
    </row>
    <row r="18" spans="1:16" hidden="1" x14ac:dyDescent="0.3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G18" s="22" t="str">
        <f>IF(微程序地址入口表!H19&lt;&gt;"",IF(微程序地址入口表!H19=1,微程序地址入口表!H$2&amp;"&amp;",IF(微程序地址入口表!H19=0,"~"&amp;微程序地址入口表!H$2&amp;"&amp;","")),"")</f>
        <v/>
      </c>
      <c r="H18" s="27" t="str">
        <f>IF(微程序地址入口表!I19&lt;&gt;"",IF(微程序地址入口表!I19=1,微程序地址入口表!I$2&amp;"&amp;",IF(微程序地址入口表!I19=0,"~"&amp;微程序地址入口表!I$2&amp;"&amp;","")),"")</f>
        <v/>
      </c>
      <c r="I18" s="45"/>
      <c r="J18" s="45"/>
      <c r="K18" s="26" t="str">
        <f t="shared" si="0"/>
        <v/>
      </c>
      <c r="L18" s="2" t="str">
        <f>IF(微程序地址入口表!K19=1,$K18&amp;"+","")</f>
        <v/>
      </c>
      <c r="M18" s="1" t="str">
        <f>IF(微程序地址入口表!L19=1,$K18&amp;"+","")</f>
        <v/>
      </c>
      <c r="N18" s="2" t="str">
        <f>IF(微程序地址入口表!M19=1,$K18&amp;"+","")</f>
        <v/>
      </c>
      <c r="O18" s="2" t="str">
        <f>IF(微程序地址入口表!N19=1,$K18&amp;"+","")</f>
        <v/>
      </c>
      <c r="P18" s="2" t="str">
        <f>IF(微程序地址入口表!O19=1,$K18&amp;"+","")</f>
        <v/>
      </c>
    </row>
    <row r="19" spans="1:16" hidden="1" x14ac:dyDescent="0.3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G19" s="22" t="str">
        <f>IF(微程序地址入口表!H20&lt;&gt;"",IF(微程序地址入口表!H20=1,微程序地址入口表!H$2&amp;"&amp;",IF(微程序地址入口表!H20=0,"~"&amp;微程序地址入口表!H$2&amp;"&amp;","")),"")</f>
        <v/>
      </c>
      <c r="H19" s="27" t="str">
        <f>IF(微程序地址入口表!I20&lt;&gt;"",IF(微程序地址入口表!I20=1,微程序地址入口表!I$2&amp;"&amp;",IF(微程序地址入口表!I20=0,"~"&amp;微程序地址入口表!I$2&amp;"&amp;","")),"")</f>
        <v/>
      </c>
      <c r="I19" s="45"/>
      <c r="J19" s="45"/>
      <c r="K19" s="26" t="str">
        <f t="shared" si="0"/>
        <v/>
      </c>
      <c r="L19" s="2" t="str">
        <f>IF(微程序地址入口表!K20=1,$K19&amp;"+","")</f>
        <v/>
      </c>
      <c r="M19" s="1" t="str">
        <f>IF(微程序地址入口表!L20=1,$K19&amp;"+","")</f>
        <v/>
      </c>
      <c r="N19" s="2" t="str">
        <f>IF(微程序地址入口表!M20=1,$K19&amp;"+","")</f>
        <v/>
      </c>
      <c r="O19" s="2" t="str">
        <f>IF(微程序地址入口表!N20=1,$K19&amp;"+","")</f>
        <v/>
      </c>
      <c r="P19" s="2" t="str">
        <f>IF(微程序地址入口表!O20=1,$K19&amp;"+","")</f>
        <v/>
      </c>
    </row>
    <row r="20" spans="1:16" ht="14.5" hidden="1" thickBot="1" x14ac:dyDescent="0.35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G20" s="22" t="str">
        <f>IF(微程序地址入口表!H21&lt;&gt;"",IF(微程序地址入口表!H21=1,微程序地址入口表!H$2&amp;"&amp;",IF(微程序地址入口表!H21=0,"~"&amp;微程序地址入口表!H$2&amp;"&amp;","")),"")</f>
        <v/>
      </c>
      <c r="H20" s="27" t="str">
        <f>IF(微程序地址入口表!I21&lt;&gt;"",IF(微程序地址入口表!I21=1,微程序地址入口表!I$2&amp;"&amp;",IF(微程序地址入口表!I21=0,"~"&amp;微程序地址入口表!I$2&amp;"&amp;","")),"")</f>
        <v/>
      </c>
      <c r="I20" s="45"/>
      <c r="J20" s="45"/>
      <c r="K20" s="26" t="str">
        <f t="shared" si="0"/>
        <v/>
      </c>
      <c r="L20" s="2" t="str">
        <f>IF(微程序地址入口表!K21=1,$K20&amp;"+","")</f>
        <v/>
      </c>
      <c r="M20" s="1" t="str">
        <f>IF(微程序地址入口表!L21=1,$K20&amp;"+","")</f>
        <v/>
      </c>
      <c r="N20" s="2" t="str">
        <f>IF(微程序地址入口表!M21=1,$K20&amp;"+","")</f>
        <v/>
      </c>
      <c r="O20" s="2" t="str">
        <f>IF(微程序地址入口表!N21=1,$K20&amp;"+","")</f>
        <v/>
      </c>
      <c r="P20" s="2" t="str">
        <f>IF(微程序地址入口表!O21=1,$K20&amp;"+","")</f>
        <v/>
      </c>
    </row>
    <row r="21" spans="1:16" hidden="1" x14ac:dyDescent="0.3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G21" s="22" t="str">
        <f>IF(微程序地址入口表!H22&lt;&gt;"",IF(微程序地址入口表!H22=1,微程序地址入口表!H$2&amp;"&amp;",IF(微程序地址入口表!H22=0,"~"&amp;微程序地址入口表!H$2&amp;"&amp;","")),"")</f>
        <v/>
      </c>
      <c r="H21" s="27" t="str">
        <f>IF(微程序地址入口表!I22&lt;&gt;"",IF(微程序地址入口表!I22=1,微程序地址入口表!I$2&amp;"&amp;",IF(微程序地址入口表!I22=0,"~"&amp;微程序地址入口表!I$2&amp;"&amp;","")),"")</f>
        <v/>
      </c>
      <c r="I21" s="45"/>
      <c r="J21" s="45"/>
      <c r="K21" s="26" t="str">
        <f t="shared" si="0"/>
        <v/>
      </c>
      <c r="L21" s="2" t="str">
        <f>IF(微程序地址入口表!K22=1,$K21&amp;"+","")</f>
        <v/>
      </c>
      <c r="M21" s="1" t="str">
        <f>IF(微程序地址入口表!L22=1,$K21&amp;"+","")</f>
        <v/>
      </c>
      <c r="N21" s="2" t="str">
        <f>IF(微程序地址入口表!M22=1,$K21&amp;"+","")</f>
        <v/>
      </c>
      <c r="O21" s="2" t="str">
        <f>IF(微程序地址入口表!N22=1,$K21&amp;"+","")</f>
        <v/>
      </c>
      <c r="P21" s="2" t="str">
        <f>IF(微程序地址入口表!O22=1,$K21&amp;"+","")</f>
        <v/>
      </c>
    </row>
    <row r="22" spans="1:16" hidden="1" x14ac:dyDescent="0.3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G22" s="22" t="str">
        <f>IF(微程序地址入口表!H23&lt;&gt;"",IF(微程序地址入口表!H23=1,微程序地址入口表!H$2&amp;"&amp;",IF(微程序地址入口表!H23=0,"~"&amp;微程序地址入口表!H$2&amp;"&amp;","")),"")</f>
        <v/>
      </c>
      <c r="H22" s="27" t="str">
        <f>IF(微程序地址入口表!I23&lt;&gt;"",IF(微程序地址入口表!I23=1,微程序地址入口表!I$2&amp;"&amp;",IF(微程序地址入口表!I23=0,"~"&amp;微程序地址入口表!I$2&amp;"&amp;","")),"")</f>
        <v/>
      </c>
      <c r="I22" s="45"/>
      <c r="J22" s="45"/>
      <c r="K22" s="26" t="str">
        <f t="shared" si="0"/>
        <v/>
      </c>
      <c r="L22" s="2" t="str">
        <f>IF(微程序地址入口表!K23=1,$K22&amp;"+","")</f>
        <v/>
      </c>
      <c r="M22" s="1" t="str">
        <f>IF(微程序地址入口表!L23=1,$K22&amp;"+","")</f>
        <v/>
      </c>
      <c r="N22" s="2" t="str">
        <f>IF(微程序地址入口表!M23=1,$K22&amp;"+","")</f>
        <v/>
      </c>
      <c r="O22" s="2" t="str">
        <f>IF(微程序地址入口表!N23=1,$K22&amp;"+","")</f>
        <v/>
      </c>
      <c r="P22" s="2" t="str">
        <f>IF(微程序地址入口表!O23=1,$K22&amp;"+","")</f>
        <v/>
      </c>
    </row>
    <row r="23" spans="1:16" hidden="1" x14ac:dyDescent="0.3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G23" s="22" t="str">
        <f>IF(微程序地址入口表!H24&lt;&gt;"",IF(微程序地址入口表!H24=1,微程序地址入口表!H$2&amp;"&amp;",IF(微程序地址入口表!H24=0,"~"&amp;微程序地址入口表!H$2&amp;"&amp;","")),"")</f>
        <v/>
      </c>
      <c r="H23" s="27" t="str">
        <f>IF(微程序地址入口表!I24&lt;&gt;"",IF(微程序地址入口表!I24=1,微程序地址入口表!I$2&amp;"&amp;",IF(微程序地址入口表!I24=0,"~"&amp;微程序地址入口表!I$2&amp;"&amp;","")),"")</f>
        <v/>
      </c>
      <c r="I23" s="45"/>
      <c r="J23" s="45"/>
      <c r="K23" s="26" t="str">
        <f t="shared" si="0"/>
        <v/>
      </c>
      <c r="L23" s="2" t="str">
        <f>IF(微程序地址入口表!K24=1,$K23&amp;"+","")</f>
        <v/>
      </c>
      <c r="M23" s="1" t="str">
        <f>IF(微程序地址入口表!L24=1,$K23&amp;"+","")</f>
        <v/>
      </c>
      <c r="N23" s="2" t="str">
        <f>IF(微程序地址入口表!M24=1,$K23&amp;"+","")</f>
        <v/>
      </c>
      <c r="O23" s="2" t="str">
        <f>IF(微程序地址入口表!N24=1,$K23&amp;"+","")</f>
        <v/>
      </c>
      <c r="P23" s="2" t="str">
        <f>IF(微程序地址入口表!O24=1,$K23&amp;"+","")</f>
        <v/>
      </c>
    </row>
    <row r="24" spans="1:16" hidden="1" x14ac:dyDescent="0.3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G24" s="22" t="str">
        <f>IF(微程序地址入口表!H25&lt;&gt;"",IF(微程序地址入口表!H25=1,微程序地址入口表!H$2&amp;"&amp;",IF(微程序地址入口表!H25=0,"~"&amp;微程序地址入口表!H$2&amp;"&amp;","")),"")</f>
        <v/>
      </c>
      <c r="H24" s="27" t="str">
        <f>IF(微程序地址入口表!I25&lt;&gt;"",IF(微程序地址入口表!I25=1,微程序地址入口表!I$2&amp;"&amp;",IF(微程序地址入口表!I25=0,"~"&amp;微程序地址入口表!I$2&amp;"&amp;","")),"")</f>
        <v/>
      </c>
      <c r="I24" s="45"/>
      <c r="J24" s="45"/>
      <c r="K24" s="26" t="str">
        <f t="shared" si="0"/>
        <v/>
      </c>
      <c r="L24" s="2" t="str">
        <f>IF(微程序地址入口表!K25=1,$K24&amp;"+","")</f>
        <v/>
      </c>
      <c r="M24" s="1" t="str">
        <f>IF(微程序地址入口表!L25=1,$K24&amp;"+","")</f>
        <v/>
      </c>
      <c r="N24" s="2" t="str">
        <f>IF(微程序地址入口表!M25=1,$K24&amp;"+","")</f>
        <v/>
      </c>
      <c r="O24" s="2" t="str">
        <f>IF(微程序地址入口表!N25=1,$K24&amp;"+","")</f>
        <v/>
      </c>
      <c r="P24" s="2" t="str">
        <f>IF(微程序地址入口表!O25=1,$K24&amp;"+","")</f>
        <v/>
      </c>
    </row>
    <row r="25" spans="1:16" hidden="1" x14ac:dyDescent="0.3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G25" s="22" t="str">
        <f>IF(微程序地址入口表!H26&lt;&gt;"",IF(微程序地址入口表!H26=1,微程序地址入口表!H$2&amp;"&amp;",IF(微程序地址入口表!H26=0,"~"&amp;微程序地址入口表!H$2&amp;"&amp;","")),"")</f>
        <v/>
      </c>
      <c r="H25" s="27" t="str">
        <f>IF(微程序地址入口表!I26&lt;&gt;"",IF(微程序地址入口表!I26=1,微程序地址入口表!I$2&amp;"&amp;",IF(微程序地址入口表!I26=0,"~"&amp;微程序地址入口表!I$2&amp;"&amp;","")),"")</f>
        <v/>
      </c>
      <c r="I25" s="45"/>
      <c r="J25" s="45"/>
      <c r="K25" s="26" t="str">
        <f t="shared" si="0"/>
        <v/>
      </c>
      <c r="L25" s="2" t="str">
        <f>IF(微程序地址入口表!K26=1,$K25&amp;"+","")</f>
        <v/>
      </c>
      <c r="M25" s="1" t="str">
        <f>IF(微程序地址入口表!L26=1,$K25&amp;"+","")</f>
        <v/>
      </c>
      <c r="N25" s="2" t="str">
        <f>IF(微程序地址入口表!M26=1,$K25&amp;"+","")</f>
        <v/>
      </c>
      <c r="O25" s="2" t="str">
        <f>IF(微程序地址入口表!N26=1,$K25&amp;"+","")</f>
        <v/>
      </c>
      <c r="P25" s="2" t="str">
        <f>IF(微程序地址入口表!O26=1,$K25&amp;"+","")</f>
        <v/>
      </c>
    </row>
    <row r="26" spans="1:16" hidden="1" x14ac:dyDescent="0.3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G26" s="22" t="str">
        <f>IF(微程序地址入口表!H27&lt;&gt;"",IF(微程序地址入口表!H27=1,微程序地址入口表!H$2&amp;"&amp;",IF(微程序地址入口表!H27=0,"~"&amp;微程序地址入口表!H$2&amp;"&amp;","")),"")</f>
        <v/>
      </c>
      <c r="H26" s="27" t="str">
        <f>IF(微程序地址入口表!I27&lt;&gt;"",IF(微程序地址入口表!I27=1,微程序地址入口表!I$2&amp;"&amp;",IF(微程序地址入口表!I27=0,"~"&amp;微程序地址入口表!I$2&amp;"&amp;","")),"")</f>
        <v/>
      </c>
      <c r="I26" s="45"/>
      <c r="J26" s="45"/>
      <c r="K26" s="26" t="str">
        <f t="shared" si="0"/>
        <v/>
      </c>
      <c r="L26" s="2" t="str">
        <f>IF(微程序地址入口表!K27=1,$K26&amp;"+","")</f>
        <v/>
      </c>
      <c r="M26" s="1" t="str">
        <f>IF(微程序地址入口表!L27=1,$K26&amp;"+","")</f>
        <v/>
      </c>
      <c r="N26" s="2" t="str">
        <f>IF(微程序地址入口表!M27=1,$K26&amp;"+","")</f>
        <v/>
      </c>
      <c r="O26" s="2" t="str">
        <f>IF(微程序地址入口表!N27=1,$K26&amp;"+","")</f>
        <v/>
      </c>
      <c r="P26" s="2" t="str">
        <f>IF(微程序地址入口表!O27=1,$K26&amp;"+","")</f>
        <v/>
      </c>
    </row>
    <row r="27" spans="1:16" hidden="1" x14ac:dyDescent="0.3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G27" s="22" t="str">
        <f>IF(微程序地址入口表!H28&lt;&gt;"",IF(微程序地址入口表!H28=1,微程序地址入口表!H$2&amp;"&amp;",IF(微程序地址入口表!H28=0,"~"&amp;微程序地址入口表!H$2&amp;"&amp;","")),"")</f>
        <v/>
      </c>
      <c r="H27" s="27" t="str">
        <f>IF(微程序地址入口表!I28&lt;&gt;"",IF(微程序地址入口表!I28=1,微程序地址入口表!I$2&amp;"&amp;",IF(微程序地址入口表!I28=0,"~"&amp;微程序地址入口表!I$2&amp;"&amp;","")),"")</f>
        <v/>
      </c>
      <c r="I27" s="45"/>
      <c r="J27" s="45"/>
      <c r="K27" s="26" t="str">
        <f t="shared" si="0"/>
        <v/>
      </c>
      <c r="L27" s="2" t="str">
        <f>IF(微程序地址入口表!K28=1,$K27&amp;"+","")</f>
        <v/>
      </c>
      <c r="M27" s="1" t="str">
        <f>IF(微程序地址入口表!L28=1,$K27&amp;"+","")</f>
        <v/>
      </c>
      <c r="N27" s="2" t="str">
        <f>IF(微程序地址入口表!M28=1,$K27&amp;"+","")</f>
        <v/>
      </c>
      <c r="O27" s="2" t="str">
        <f>IF(微程序地址入口表!N28=1,$K27&amp;"+","")</f>
        <v/>
      </c>
      <c r="P27" s="2" t="str">
        <f>IF(微程序地址入口表!O28=1,$K27&amp;"+","")</f>
        <v/>
      </c>
    </row>
    <row r="28" spans="1:16" hidden="1" x14ac:dyDescent="0.3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G28" s="22" t="str">
        <f>IF(微程序地址入口表!H29&lt;&gt;"",IF(微程序地址入口表!H29=1,微程序地址入口表!H$2&amp;"&amp;",IF(微程序地址入口表!H29=0,"~"&amp;微程序地址入口表!H$2&amp;"&amp;","")),"")</f>
        <v/>
      </c>
      <c r="H28" s="27" t="str">
        <f>IF(微程序地址入口表!I29&lt;&gt;"",IF(微程序地址入口表!I29=1,微程序地址入口表!I$2&amp;"&amp;",IF(微程序地址入口表!I29=0,"~"&amp;微程序地址入口表!I$2&amp;"&amp;","")),"")</f>
        <v/>
      </c>
      <c r="I28" s="45"/>
      <c r="J28" s="45"/>
      <c r="K28" s="26" t="str">
        <f t="shared" si="0"/>
        <v/>
      </c>
      <c r="L28" s="2" t="str">
        <f>IF(微程序地址入口表!K29=1,$K28&amp;"+","")</f>
        <v/>
      </c>
      <c r="M28" s="1" t="str">
        <f>IF(微程序地址入口表!L29=1,$K28&amp;"+","")</f>
        <v/>
      </c>
      <c r="N28" s="2" t="str">
        <f>IF(微程序地址入口表!M29=1,$K28&amp;"+","")</f>
        <v/>
      </c>
      <c r="O28" s="2" t="str">
        <f>IF(微程序地址入口表!N29=1,$K28&amp;"+","")</f>
        <v/>
      </c>
      <c r="P28" s="2" t="str">
        <f>IF(微程序地址入口表!O29=1,$K28&amp;"+","")</f>
        <v/>
      </c>
    </row>
    <row r="29" spans="1:16" hidden="1" x14ac:dyDescent="0.3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G29" s="22" t="str">
        <f>IF(微程序地址入口表!H30&lt;&gt;"",IF(微程序地址入口表!H30=1,微程序地址入口表!H$2&amp;"&amp;",IF(微程序地址入口表!H30=0,"~"&amp;微程序地址入口表!H$2&amp;"&amp;","")),"")</f>
        <v/>
      </c>
      <c r="H29" s="27" t="str">
        <f>IF(微程序地址入口表!I30&lt;&gt;"",IF(微程序地址入口表!I30=1,微程序地址入口表!I$2&amp;"&amp;",IF(微程序地址入口表!I30=0,"~"&amp;微程序地址入口表!I$2&amp;"&amp;","")),"")</f>
        <v/>
      </c>
      <c r="I29" s="45"/>
      <c r="J29" s="45"/>
      <c r="K29" s="26" t="str">
        <f t="shared" si="0"/>
        <v/>
      </c>
      <c r="L29" s="2" t="str">
        <f>IF(微程序地址入口表!K30=1,$K29&amp;"+","")</f>
        <v/>
      </c>
      <c r="M29" s="1" t="str">
        <f>IF(微程序地址入口表!L30=1,$K29&amp;"+","")</f>
        <v/>
      </c>
      <c r="N29" s="2" t="str">
        <f>IF(微程序地址入口表!M30=1,$K29&amp;"+","")</f>
        <v/>
      </c>
      <c r="O29" s="2" t="str">
        <f>IF(微程序地址入口表!N30=1,$K29&amp;"+","")</f>
        <v/>
      </c>
      <c r="P29" s="2" t="str">
        <f>IF(微程序地址入口表!O30=1,$K29&amp;"+","")</f>
        <v/>
      </c>
    </row>
    <row r="30" spans="1:16" ht="14.5" hidden="1" thickBot="1" x14ac:dyDescent="0.35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G30" s="22" t="str">
        <f>IF(微程序地址入口表!H31&lt;&gt;"",IF(微程序地址入口表!H31=1,微程序地址入口表!H$2&amp;"&amp;",IF(微程序地址入口表!H31=0,"~"&amp;微程序地址入口表!H$2&amp;"&amp;","")),"")</f>
        <v/>
      </c>
      <c r="H30" s="27" t="str">
        <f>IF(微程序地址入口表!I31&lt;&gt;"",IF(微程序地址入口表!I31=1,微程序地址入口表!I$2&amp;"&amp;",IF(微程序地址入口表!I31=0,"~"&amp;微程序地址入口表!I$2&amp;"&amp;","")),"")</f>
        <v/>
      </c>
      <c r="I30" s="45"/>
      <c r="J30" s="45"/>
      <c r="K30" s="26" t="str">
        <f t="shared" si="0"/>
        <v/>
      </c>
      <c r="L30" s="3" t="str">
        <f>IF(微程序地址入口表!K31=1,$K30&amp;"+","")</f>
        <v/>
      </c>
      <c r="M30" s="1" t="str">
        <f>IF(微程序地址入口表!L31=1,$K30&amp;"+","")</f>
        <v/>
      </c>
      <c r="N30" s="3" t="str">
        <f>IF(微程序地址入口表!M31=1,$K30&amp;"+","")</f>
        <v/>
      </c>
      <c r="O30" s="3" t="str">
        <f>IF(微程序地址入口表!N31=1,$K30&amp;"+","")</f>
        <v/>
      </c>
      <c r="P30" s="3" t="str">
        <f>IF(微程序地址入口表!O31=1,$K30&amp;"+","")</f>
        <v/>
      </c>
    </row>
    <row r="31" spans="1:16" ht="17" thickBot="1" x14ac:dyDescent="0.3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4"/>
      <c r="L31" s="37" t="str">
        <f>IF(LEN(L32)&gt;1,LEFT(L32,LEN(L32)-1),"")</f>
        <v/>
      </c>
      <c r="M31" s="37" t="str">
        <f t="shared" ref="M31:P31" si="1">IF(LEN(M32)&gt;1,LEFT(M32,LEN(M32)-1),"")</f>
        <v/>
      </c>
      <c r="N31" s="37" t="str">
        <f t="shared" si="1"/>
        <v/>
      </c>
      <c r="O31" s="37" t="str">
        <f t="shared" si="1"/>
        <v/>
      </c>
      <c r="P31" s="37" t="str">
        <f t="shared" si="1"/>
        <v/>
      </c>
    </row>
    <row r="32" spans="1:16" ht="17.25" hidden="1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8"/>
      <c r="L32" s="4" t="str">
        <f>CONCATENATE(L2,L3,L4,L5,L6,L7,L8,L9,L10,L11,L12,L13,L14,L15,L16,L17,L18,L19,L20,L21,L22,L23,L24,L25,L26,L27,L28,L29,L30)</f>
        <v/>
      </c>
      <c r="M32" s="4" t="str">
        <f t="shared" ref="M32:P32" si="2">CONCATENATE(M2,M3,M4,M5,M6,M7,M8,M9,M10,M11,M12,M13,M14,M15,M16,M17,M18,M19,M20,M21,M22,M23,M24,M25,M26,M27,M28,M29,M30)</f>
        <v/>
      </c>
      <c r="N32" s="4" t="str">
        <f t="shared" si="2"/>
        <v/>
      </c>
      <c r="O32" s="4" t="str">
        <f t="shared" si="2"/>
        <v/>
      </c>
      <c r="P32" s="4" t="str">
        <f t="shared" si="2"/>
        <v/>
      </c>
    </row>
    <row r="33" spans="1:14" hidden="1" x14ac:dyDescent="0.3"/>
    <row r="35" spans="1:14" ht="16.5" x14ac:dyDescent="0.3">
      <c r="A35" s="5"/>
      <c r="B35" s="5"/>
      <c r="K35" s="29"/>
    </row>
    <row r="36" spans="1:14" ht="16.5" x14ac:dyDescent="0.3">
      <c r="N36" s="5"/>
    </row>
  </sheetData>
  <mergeCells count="1">
    <mergeCell ref="A31:K31"/>
  </mergeCells>
  <phoneticPr fontId="12" type="noConversion"/>
  <conditionalFormatting sqref="L2:P30">
    <cfRule type="containsText" dxfId="1" priority="30" operator="containsText" text="1">
      <formula>NOT(ISERROR(SEARCH("1",L2)))</formula>
    </cfRule>
  </conditionalFormatting>
  <conditionalFormatting sqref="L31:P31">
    <cfRule type="containsBlanks" dxfId="0" priority="31">
      <formula>LEN(TRIM(L31))=0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7:P1048576 P32:P34 L32:O1048576" xr:uid="{00000000-0002-0000-0100-000001000000}"/>
    <dataValidation allowBlank="1" showInputMessage="1" showErrorMessage="1" promptTitle="次态状态位" prompt="次态状态位生成条件最小项" sqref="L1:P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Wenhua Zeng</cp:lastModifiedBy>
  <cp:lastPrinted>2019-03-05T06:30:00Z</cp:lastPrinted>
  <dcterms:created xsi:type="dcterms:W3CDTF">2018-06-11T03:29:00Z</dcterms:created>
  <dcterms:modified xsi:type="dcterms:W3CDTF">2025-05-31T14:55:41Z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