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gducharme/Programming/Undergraduate/Aero210/"/>
    </mc:Choice>
  </mc:AlternateContent>
  <bookViews>
    <workbookView xWindow="0" yWindow="460" windowWidth="233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H3" i="1"/>
  <c r="W3" i="1"/>
  <c r="M3" i="1"/>
  <c r="X3" i="1"/>
  <c r="Z3" i="1"/>
  <c r="Y3" i="1"/>
  <c r="AA3" i="1"/>
  <c r="F4" i="1"/>
  <c r="H4" i="1"/>
  <c r="W4" i="1"/>
  <c r="M4" i="1"/>
  <c r="X4" i="1"/>
  <c r="Z4" i="1"/>
  <c r="Y4" i="1"/>
  <c r="AA4" i="1"/>
  <c r="F5" i="1"/>
  <c r="H5" i="1"/>
  <c r="W5" i="1"/>
  <c r="M5" i="1"/>
  <c r="X5" i="1"/>
  <c r="Z5" i="1"/>
  <c r="Y5" i="1"/>
  <c r="AA5" i="1"/>
  <c r="F6" i="1"/>
  <c r="H6" i="1"/>
  <c r="W6" i="1"/>
  <c r="M6" i="1"/>
  <c r="X6" i="1"/>
  <c r="Z6" i="1"/>
  <c r="Y6" i="1"/>
  <c r="AA6" i="1"/>
  <c r="F7" i="1"/>
  <c r="H7" i="1"/>
  <c r="W7" i="1"/>
  <c r="M7" i="1"/>
  <c r="X7" i="1"/>
  <c r="Z7" i="1"/>
  <c r="Y7" i="1"/>
  <c r="AA7" i="1"/>
  <c r="F8" i="1"/>
  <c r="H8" i="1"/>
  <c r="W8" i="1"/>
  <c r="M8" i="1"/>
  <c r="X8" i="1"/>
  <c r="Z8" i="1"/>
  <c r="Y8" i="1"/>
  <c r="AA8" i="1"/>
  <c r="F9" i="1"/>
  <c r="H9" i="1"/>
  <c r="W9" i="1"/>
  <c r="M9" i="1"/>
  <c r="X9" i="1"/>
  <c r="Z9" i="1"/>
  <c r="Y9" i="1"/>
  <c r="AA9" i="1"/>
  <c r="F10" i="1"/>
  <c r="H10" i="1"/>
  <c r="W10" i="1"/>
  <c r="M10" i="1"/>
  <c r="X10" i="1"/>
  <c r="Z10" i="1"/>
  <c r="Y10" i="1"/>
  <c r="AA10" i="1"/>
  <c r="F11" i="1"/>
  <c r="H11" i="1"/>
  <c r="W11" i="1"/>
  <c r="M11" i="1"/>
  <c r="X11" i="1"/>
  <c r="Z11" i="1"/>
  <c r="Y11" i="1"/>
  <c r="AA11" i="1"/>
  <c r="F12" i="1"/>
  <c r="H12" i="1"/>
  <c r="W12" i="1"/>
  <c r="M12" i="1"/>
  <c r="X12" i="1"/>
  <c r="Z12" i="1"/>
  <c r="Y12" i="1"/>
  <c r="AA12" i="1"/>
  <c r="Z2" i="1"/>
  <c r="AA2" i="1"/>
  <c r="B4" i="1"/>
  <c r="F2" i="1"/>
  <c r="G2" i="1"/>
  <c r="B7" i="1"/>
  <c r="L2" i="1"/>
  <c r="G3" i="1"/>
  <c r="J3" i="1"/>
  <c r="U3" i="1"/>
  <c r="B13" i="1"/>
  <c r="L3" i="1"/>
  <c r="G4" i="1"/>
  <c r="J4" i="1"/>
  <c r="U4" i="1"/>
  <c r="L4" i="1"/>
  <c r="G5" i="1"/>
  <c r="J5" i="1"/>
  <c r="U5" i="1"/>
  <c r="L5" i="1"/>
  <c r="G6" i="1"/>
  <c r="J6" i="1"/>
  <c r="U6" i="1"/>
  <c r="L6" i="1"/>
  <c r="G7" i="1"/>
  <c r="J7" i="1"/>
  <c r="U7" i="1"/>
  <c r="L7" i="1"/>
  <c r="G8" i="1"/>
  <c r="J8" i="1"/>
  <c r="U8" i="1"/>
  <c r="L8" i="1"/>
  <c r="G9" i="1"/>
  <c r="J9" i="1"/>
  <c r="U9" i="1"/>
  <c r="L9" i="1"/>
  <c r="G10" i="1"/>
  <c r="J10" i="1"/>
  <c r="U10" i="1"/>
  <c r="L10" i="1"/>
  <c r="G11" i="1"/>
  <c r="J11" i="1"/>
  <c r="U11" i="1"/>
  <c r="L11" i="1"/>
  <c r="G12" i="1"/>
  <c r="J12" i="1"/>
  <c r="U12" i="1"/>
  <c r="H2" i="1"/>
  <c r="W2" i="1"/>
  <c r="M2" i="1"/>
  <c r="Y2" i="1"/>
  <c r="X2" i="1"/>
  <c r="V12" i="1"/>
  <c r="V11" i="1"/>
  <c r="V10" i="1"/>
  <c r="V9" i="1"/>
  <c r="V8" i="1"/>
  <c r="V7" i="1"/>
  <c r="V6" i="1"/>
  <c r="V5" i="1"/>
  <c r="V4" i="1"/>
  <c r="V3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O2" i="1"/>
  <c r="V2" i="1"/>
  <c r="L12" i="1"/>
  <c r="O12" i="1"/>
  <c r="O11" i="1"/>
  <c r="O10" i="1"/>
  <c r="O9" i="1"/>
  <c r="O8" i="1"/>
  <c r="O7" i="1"/>
  <c r="O6" i="1"/>
  <c r="O5" i="1"/>
  <c r="O4" i="1"/>
  <c r="O3" i="1"/>
  <c r="U2" i="1"/>
  <c r="S2" i="1"/>
  <c r="T2" i="1"/>
  <c r="I3" i="1"/>
  <c r="I4" i="1"/>
  <c r="I5" i="1"/>
  <c r="I6" i="1"/>
  <c r="I7" i="1"/>
  <c r="I8" i="1"/>
  <c r="I9" i="1"/>
  <c r="I10" i="1"/>
  <c r="I11" i="1"/>
  <c r="I12" i="1"/>
  <c r="K2" i="1"/>
  <c r="K3" i="1"/>
  <c r="K4" i="1"/>
  <c r="K5" i="1"/>
  <c r="K6" i="1"/>
  <c r="K7" i="1"/>
  <c r="K8" i="1"/>
  <c r="K9" i="1"/>
  <c r="K10" i="1"/>
  <c r="K11" i="1"/>
  <c r="K12" i="1"/>
  <c r="D3" i="1"/>
  <c r="D4" i="1"/>
  <c r="D5" i="1"/>
  <c r="D6" i="1"/>
  <c r="D7" i="1"/>
  <c r="D8" i="1"/>
  <c r="D9" i="1"/>
  <c r="D10" i="1"/>
  <c r="D11" i="1"/>
  <c r="D12" i="1"/>
  <c r="E2" i="1"/>
  <c r="E3" i="1"/>
  <c r="E4" i="1"/>
  <c r="E5" i="1"/>
  <c r="E6" i="1"/>
  <c r="E7" i="1"/>
  <c r="E8" i="1"/>
  <c r="E9" i="1"/>
  <c r="E10" i="1"/>
  <c r="E11" i="1"/>
  <c r="E12" i="1"/>
  <c r="R3" i="1"/>
  <c r="R4" i="1"/>
  <c r="R5" i="1"/>
  <c r="R6" i="1"/>
  <c r="R7" i="1"/>
  <c r="R8" i="1"/>
  <c r="R9" i="1"/>
  <c r="R10" i="1"/>
  <c r="R11" i="1"/>
  <c r="R12" i="1"/>
  <c r="R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2" i="1"/>
  <c r="Q2" i="1"/>
  <c r="N3" i="1"/>
  <c r="N4" i="1"/>
  <c r="N5" i="1"/>
  <c r="N6" i="1"/>
  <c r="N7" i="1"/>
  <c r="N8" i="1"/>
  <c r="N9" i="1"/>
  <c r="N10" i="1"/>
  <c r="N11" i="1"/>
  <c r="N12" i="1"/>
  <c r="N2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sz val="10"/>
            <color indexed="81"/>
            <rFont val="Calibri"/>
          </rPr>
          <t>Time
t_(i+1) = t_i + deltat
Current time = previous time + fixed delta t</t>
        </r>
      </text>
    </comment>
    <comment ref="F1" authorId="0">
      <text>
        <r>
          <rPr>
            <sz val="10"/>
            <color indexed="81"/>
            <rFont val="Calibri"/>
          </rPr>
          <t>Velocity in the x-direction
vx_(i+1) = vx_i
Current x velocity = previous x velocity</t>
        </r>
      </text>
    </comment>
    <comment ref="G1" authorId="0">
      <text>
        <r>
          <rPr>
            <sz val="10"/>
            <color indexed="81"/>
            <rFont val="Calibri"/>
          </rPr>
          <t>Velocity in the y direction
vy_(i+1) = vy_i + (gL_i)*(dt)
Current y velocity = previous y velocity + previous gravity value times delta t</t>
        </r>
        <r>
          <rPr>
            <b/>
            <sz val="10"/>
            <color indexed="81"/>
            <rFont val="Calibri"/>
          </rPr>
          <t xml:space="preserve">
</t>
        </r>
      </text>
    </comment>
    <comment ref="H1" authorId="0">
      <text>
        <r>
          <rPr>
            <sz val="10"/>
            <color indexed="81"/>
            <rFont val="Calibri"/>
          </rPr>
          <t>Magnitude of velocity
v_i = sqrt((vx_i)^2 + (vy_i)^2)</t>
        </r>
      </text>
    </comment>
    <comment ref="I1" authorId="0">
      <text>
        <r>
          <rPr>
            <sz val="10"/>
            <color indexed="81"/>
            <rFont val="Calibri"/>
          </rPr>
          <t>X position
x_(i+1) = x_i + vx_i * dt
Current x position = previous x position + previous x velocity * dt</t>
        </r>
      </text>
    </comment>
    <comment ref="J1" authorId="0">
      <text>
        <r>
          <rPr>
            <sz val="10"/>
            <color indexed="81"/>
            <rFont val="Calibri"/>
          </rPr>
          <t xml:space="preserve">Y position
y_(i+1) = y_i + (vy_i)dt + 0.5(gL_i)(dt)^2
Current y position = previous y position + previous y velocity times dt + 0.5*previous gravity value*dt^2
</t>
        </r>
      </text>
    </comment>
    <comment ref="K1" authorId="0">
      <text>
        <r>
          <rPr>
            <sz val="10"/>
            <color indexed="81"/>
            <rFont val="Calibri"/>
          </rPr>
          <t xml:space="preserve">Total distance
s_(i+1) = s_i + sqrt((dx)^2 + (dy)^2)
current position = previous position + sqrt( (current x - previous x)^2 + (current y - previous y)^2 ) </t>
        </r>
      </text>
    </comment>
    <comment ref="L1" authorId="0">
      <text>
        <r>
          <rPr>
            <sz val="10"/>
            <color indexed="81"/>
            <rFont val="Calibri"/>
          </rPr>
          <t xml:space="preserve">Local gravity
Calculates gravity based on latitudate using the ellipsoidal gravity model (refer to module 2 powerpoint).
</t>
        </r>
      </text>
    </comment>
    <comment ref="M1" authorId="0">
      <text>
        <r>
          <rPr>
            <sz val="10"/>
            <color indexed="81"/>
            <rFont val="Calibri"/>
          </rPr>
          <t xml:space="preserve">Velocity vector angle
theta = arctan(vy/vx)
</t>
        </r>
      </text>
    </comment>
    <comment ref="N1" authorId="0">
      <text>
        <r>
          <rPr>
            <sz val="10"/>
            <color indexed="81"/>
            <rFont val="Calibri"/>
          </rPr>
          <t>Velocity vector angle in degrees</t>
        </r>
      </text>
    </comment>
    <comment ref="O1" authorId="0">
      <text>
        <r>
          <rPr>
            <sz val="10"/>
            <color indexed="81"/>
            <rFont val="Calibri"/>
          </rPr>
          <t xml:space="preserve">Kinetic energy
T = (0.5)(object mass)(v^2)
</t>
        </r>
      </text>
    </comment>
    <comment ref="P1" authorId="0">
      <text>
        <r>
          <rPr>
            <sz val="10"/>
            <color indexed="81"/>
            <rFont val="Calibri"/>
          </rPr>
          <t xml:space="preserve">Potential energy
V = (object mass)(gravity)(height)
</t>
        </r>
      </text>
    </comment>
    <comment ref="Q1" authorId="0">
      <text>
        <r>
          <rPr>
            <sz val="10"/>
            <color indexed="81"/>
            <rFont val="Calibri"/>
          </rPr>
          <t>Total energy
E = abs(T) + abs(v)</t>
        </r>
      </text>
    </comment>
    <comment ref="R1" authorId="0">
      <text>
        <r>
          <rPr>
            <sz val="10"/>
            <color indexed="81"/>
            <rFont val="Calibri"/>
          </rPr>
          <t>Linear momentum
G = (object mass)(velocity)</t>
        </r>
        <r>
          <rPr>
            <b/>
            <sz val="10"/>
            <color indexed="81"/>
            <rFont val="Calibri"/>
          </rPr>
          <t xml:space="preserve">
</t>
        </r>
      </text>
    </comment>
    <comment ref="S1" authorId="0">
      <text>
        <r>
          <rPr>
            <sz val="10"/>
            <color indexed="81"/>
            <rFont val="Calibri"/>
          </rPr>
          <t>Speed of sound
MSL to 10,000m: c = -0.00406576h + 340.3 m/s
10,000m to 20,000m: 295 m/s</t>
        </r>
      </text>
    </comment>
    <comment ref="T1" authorId="0">
      <text>
        <r>
          <rPr>
            <b/>
            <sz val="10"/>
            <color indexed="81"/>
            <rFont val="Calibri"/>
          </rPr>
          <t>Mach number
M = v / c</t>
        </r>
        <r>
          <rPr>
            <sz val="10"/>
            <color indexed="81"/>
            <rFont val="Calibri"/>
          </rPr>
          <t xml:space="preserve">
</t>
        </r>
      </text>
    </comment>
    <comment ref="U1" authorId="0">
      <text>
        <r>
          <rPr>
            <sz val="10"/>
            <color indexed="81"/>
            <rFont val="Calibri"/>
          </rPr>
          <t xml:space="preserve">Atmospheric density
Calculates athmostpheric density using NIST model (refer to module 3 powerpoint).
</t>
        </r>
      </text>
    </comment>
    <comment ref="V1" authorId="0">
      <text>
        <r>
          <rPr>
            <sz val="10"/>
            <color indexed="81"/>
            <rFont val="Calibri"/>
          </rPr>
          <t>Coefficient of Drag
IF(Mach &lt; Crossover1, subsonic equation, IF(Mach &lt; Crossover2, transonic equation, supersonic equation)</t>
        </r>
      </text>
    </comment>
    <comment ref="W1" authorId="0">
      <text>
        <r>
          <rPr>
            <sz val="10"/>
            <color indexed="81"/>
            <rFont val="Calibri"/>
          </rPr>
          <t>Drag
D = (0.5)(pho)(v^2)(Cd)(S)
Drag = (0.5)(density of air)(drag coefficient)(frontal area)</t>
        </r>
      </text>
    </comment>
    <comment ref="X1" authorId="0">
      <text>
        <r>
          <rPr>
            <sz val="10"/>
            <color indexed="81"/>
            <rFont val="Calibri"/>
          </rPr>
          <t>Drag in the x direction
Dx = - (0.5)(pho)(v^2)(Cd)(S)cos(rad)
Drag_x = - (0.5)(density of air)(drag coefficient)(frontal area)cos(rad)</t>
        </r>
      </text>
    </comment>
    <comment ref="Y1" authorId="0">
      <text>
        <r>
          <rPr>
            <sz val="10"/>
            <color indexed="81"/>
            <rFont val="Calibri"/>
          </rPr>
          <t>Drag in the y direction
Dy = - (0.5)(pho)(v^2)(Cd)(S)sin(rad)
Drag_y = - (0.5)(density of air)(drag coefficient)(frontal area)sin(rad)</t>
        </r>
      </text>
    </comment>
    <comment ref="Z1" authorId="0">
      <text>
        <r>
          <rPr>
            <sz val="10"/>
            <color indexed="81"/>
            <rFont val="Calibri"/>
          </rPr>
          <t>Acceleration in the x direction
ax = Drag_x / mass</t>
        </r>
      </text>
    </comment>
    <comment ref="AA1" authorId="0">
      <text>
        <r>
          <rPr>
            <sz val="10"/>
            <color indexed="81"/>
            <rFont val="Calibri"/>
          </rPr>
          <t>Acceleration in the y direction
ay = drag_y / mass</t>
        </r>
      </text>
    </comment>
  </commentList>
</comments>
</file>

<file path=xl/sharedStrings.xml><?xml version="1.0" encoding="utf-8"?>
<sst xmlns="http://schemas.openxmlformats.org/spreadsheetml/2006/main" count="48" uniqueCount="41">
  <si>
    <t>Constants</t>
  </si>
  <si>
    <t>sec</t>
  </si>
  <si>
    <t>degrees</t>
  </si>
  <si>
    <t>radians</t>
  </si>
  <si>
    <t>m/s</t>
  </si>
  <si>
    <t>m</t>
  </si>
  <si>
    <t>Delta t</t>
  </si>
  <si>
    <t>Theta</t>
  </si>
  <si>
    <t>Velocity_0</t>
  </si>
  <si>
    <t>Latitude</t>
  </si>
  <si>
    <t>Index</t>
  </si>
  <si>
    <t>t (sec)</t>
  </si>
  <si>
    <t>vx (m/s)</t>
  </si>
  <si>
    <t>vy (m/s)</t>
  </si>
  <si>
    <t>v (m/s)</t>
  </si>
  <si>
    <t>x (m)</t>
  </si>
  <si>
    <t>h or y (m)</t>
  </si>
  <si>
    <t>s (m)</t>
  </si>
  <si>
    <t>gL (m/s^2)</t>
  </si>
  <si>
    <t>theta (rad)</t>
  </si>
  <si>
    <t>theta (deg)</t>
  </si>
  <si>
    <t>T  (j)</t>
  </si>
  <si>
    <t>kg</t>
  </si>
  <si>
    <t>V (j)</t>
  </si>
  <si>
    <t>E (j)</t>
  </si>
  <si>
    <t>mv (kg*(m/s))</t>
  </si>
  <si>
    <t>a0 (r earth eq)</t>
  </si>
  <si>
    <t>b0 (r earth po)</t>
  </si>
  <si>
    <t>r0 (earth at lat)</t>
  </si>
  <si>
    <t>Cd</t>
  </si>
  <si>
    <t>𝞺 (kg/m^3)</t>
  </si>
  <si>
    <t>c (m/s)</t>
  </si>
  <si>
    <t>Object mass</t>
  </si>
  <si>
    <t>Dia</t>
  </si>
  <si>
    <t>Frontal area</t>
  </si>
  <si>
    <t>D (N)</t>
  </si>
  <si>
    <t>Mach</t>
  </si>
  <si>
    <t>Dx (N)</t>
  </si>
  <si>
    <t>Dy (N)</t>
  </si>
  <si>
    <t>ax (m/s^2)</t>
  </si>
  <si>
    <t>ay (m/s^2)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</si>
</sst>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5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indexed="81"/>
      <name val="Calibri"/>
    </font>
    <font>
      <sz val="8"/>
      <name val="Calibri"/>
      <family val="2"/>
      <scheme val="minor"/>
    </font>
    <font>
      <b/>
      <sz val="10"/>
      <color indexed="81"/>
      <name val="Calibri"/>
    </font>
    <font>
      <sz val="12"/>
      <name val="Calibri"/>
      <family val="2"/>
      <scheme val="minor"/>
    </font>
    <font>
      <sz val="12"/>
      <color theme="1"/>
      <name val="Deja Vu"/>
    </font>
    <font>
      <sz val="12"/>
      <name val="Deja Vu"/>
    </font>
    <font>
      <sz val="12"/>
      <color rgb="FF3F3F76"/>
      <name val="Deja Vu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rgb="FF00B050"/>
      <name val="Deja Vu"/>
    </font>
    <font>
      <b/>
      <sz val="12"/>
      <color theme="0"/>
      <name val="Calibri"/>
      <family val="2"/>
      <scheme val="minor"/>
    </font>
    <font>
      <sz val="12"/>
      <color theme="0"/>
      <name val="Deja Vu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9" fillId="0" borderId="2" applyNumberFormat="0" applyFill="0" applyAlignment="0" applyProtection="0"/>
    <xf numFmtId="0" fontId="10" fillId="6" borderId="0" applyNumberFormat="0" applyBorder="0" applyAlignment="0" applyProtection="0"/>
    <xf numFmtId="0" fontId="13" fillId="7" borderId="3" applyNumberFormat="0" applyAlignment="0" applyProtection="0"/>
  </cellStyleXfs>
  <cellXfs count="30">
    <xf numFmtId="0" fontId="0" fillId="0" borderId="0" xfId="0"/>
    <xf numFmtId="1" fontId="6" fillId="0" borderId="0" xfId="0" applyNumberFormat="1" applyFont="1" applyFill="1" applyBorder="1"/>
    <xf numFmtId="164" fontId="6" fillId="0" borderId="0" xfId="0" applyNumberFormat="1" applyFont="1" applyFill="1" applyBorder="1"/>
    <xf numFmtId="2" fontId="6" fillId="0" borderId="0" xfId="0" applyNumberFormat="1" applyFont="1" applyFill="1" applyBorder="1"/>
    <xf numFmtId="2" fontId="8" fillId="2" borderId="0" xfId="1" applyNumberFormat="1" applyFont="1" applyBorder="1"/>
    <xf numFmtId="0" fontId="6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Border="1"/>
    <xf numFmtId="0" fontId="9" fillId="4" borderId="2" xfId="2" applyFill="1" applyAlignment="1">
      <alignment horizontal="center"/>
    </xf>
    <xf numFmtId="164" fontId="9" fillId="4" borderId="2" xfId="2" applyNumberFormat="1" applyFill="1" applyAlignment="1">
      <alignment horizontal="center"/>
    </xf>
    <xf numFmtId="2" fontId="9" fillId="4" borderId="2" xfId="2" applyNumberFormat="1" applyFill="1" applyAlignment="1">
      <alignment horizontal="center"/>
    </xf>
    <xf numFmtId="1" fontId="9" fillId="5" borderId="2" xfId="2" applyNumberFormat="1" applyFill="1" applyAlignment="1">
      <alignment horizontal="center"/>
    </xf>
    <xf numFmtId="2" fontId="9" fillId="5" borderId="2" xfId="2" applyNumberFormat="1" applyFill="1" applyAlignment="1">
      <alignment horizontal="center"/>
    </xf>
    <xf numFmtId="2" fontId="0" fillId="0" borderId="0" xfId="0" applyNumberFormat="1"/>
    <xf numFmtId="2" fontId="12" fillId="0" borderId="0" xfId="0" applyNumberFormat="1" applyFont="1" applyFill="1" applyBorder="1"/>
    <xf numFmtId="165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0" fontId="7" fillId="0" borderId="4" xfId="0" applyNumberFormat="1" applyFont="1" applyFill="1" applyBorder="1" applyAlignment="1">
      <alignment horizontal="left"/>
    </xf>
    <xf numFmtId="164" fontId="7" fillId="0" borderId="4" xfId="0" applyNumberFormat="1" applyFont="1" applyFill="1" applyBorder="1" applyAlignment="1">
      <alignment horizontal="left"/>
    </xf>
    <xf numFmtId="0" fontId="6" fillId="0" borderId="4" xfId="0" applyNumberFormat="1" applyFont="1" applyFill="1" applyBorder="1" applyAlignment="1">
      <alignment horizontal="left"/>
    </xf>
    <xf numFmtId="165" fontId="6" fillId="0" borderId="0" xfId="0" applyNumberFormat="1" applyFont="1" applyFill="1" applyBorder="1" applyAlignment="1">
      <alignment horizontal="center"/>
    </xf>
    <xf numFmtId="0" fontId="9" fillId="8" borderId="2" xfId="2" applyNumberFormat="1" applyFill="1" applyAlignment="1">
      <alignment horizontal="center"/>
    </xf>
    <xf numFmtId="2" fontId="9" fillId="8" borderId="2" xfId="2" applyNumberFormat="1" applyFill="1" applyAlignment="1">
      <alignment horizontal="center"/>
    </xf>
    <xf numFmtId="0" fontId="11" fillId="3" borderId="2" xfId="2" applyFont="1" applyFill="1"/>
    <xf numFmtId="2" fontId="14" fillId="7" borderId="0" xfId="4" applyNumberFormat="1" applyFont="1" applyBorder="1"/>
    <xf numFmtId="164" fontId="8" fillId="2" borderId="0" xfId="1" applyNumberFormat="1" applyFont="1" applyBorder="1" applyAlignment="1">
      <alignment horizontal="center"/>
    </xf>
    <xf numFmtId="2" fontId="8" fillId="2" borderId="0" xfId="1" applyNumberFormat="1" applyFont="1" applyBorder="1" applyAlignment="1">
      <alignment horizontal="center"/>
    </xf>
    <xf numFmtId="2" fontId="7" fillId="0" borderId="0" xfId="3" applyNumberFormat="1" applyFont="1" applyFill="1" applyBorder="1"/>
  </cellXfs>
  <cellStyles count="5">
    <cellStyle name="Check Cell" xfId="4" builtinId="23"/>
    <cellStyle name="Good" xfId="3" builtinId="26"/>
    <cellStyle name="Heading 3" xfId="2" builtinId="18"/>
    <cellStyle name="Input" xfId="1" builtinId="20"/>
    <cellStyle name="Normal" xfId="0" builtinId="0"/>
  </cellStyles>
  <dxfs count="2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93133</xdr:colOff>
      <xdr:row>12</xdr:row>
      <xdr:rowOff>156633</xdr:rowOff>
    </xdr:from>
    <xdr:ext cx="65" cy="172227"/>
    <xdr:sp macro="" textlink="">
      <xdr:nvSpPr>
        <xdr:cNvPr id="4" name="TextBox 3"/>
        <xdr:cNvSpPr txBox="1"/>
      </xdr:nvSpPr>
      <xdr:spPr>
        <a:xfrm>
          <a:off x="8295216" y="25802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687"/>
  <sheetViews>
    <sheetView tabSelected="1" workbookViewId="0">
      <selection activeCell="E5" sqref="E5"/>
    </sheetView>
  </sheetViews>
  <sheetFormatPr baseColWidth="10" defaultRowHeight="16" x14ac:dyDescent="0.2"/>
  <cols>
    <col min="1" max="1" width="13.5" style="5" bestFit="1" customWidth="1"/>
    <col min="2" max="2" width="11.5" style="17" customWidth="1"/>
    <col min="3" max="3" width="11.5" style="21" customWidth="1"/>
    <col min="4" max="4" width="10.6640625" style="1" customWidth="1"/>
    <col min="5" max="5" width="10.6640625" style="2" customWidth="1"/>
    <col min="6" max="14" width="10.6640625" style="3" customWidth="1"/>
    <col min="15" max="16" width="10.6640625" style="1" customWidth="1"/>
    <col min="17" max="17" width="10.6640625" style="3" customWidth="1"/>
    <col min="18" max="18" width="11.83203125" style="1" bestFit="1" customWidth="1"/>
    <col min="19" max="19" width="10.6640625" style="5" customWidth="1"/>
    <col min="20" max="21" width="10.6640625" customWidth="1"/>
    <col min="22" max="22" width="10.6640625" style="5" customWidth="1"/>
    <col min="23" max="27" width="10.6640625" style="3" customWidth="1"/>
    <col min="28" max="16384" width="10.83203125" style="5"/>
  </cols>
  <sheetData>
    <row r="1" spans="1:37" s="6" customFormat="1" ht="17" thickBot="1" x14ac:dyDescent="0.25">
      <c r="A1" s="25" t="s">
        <v>0</v>
      </c>
      <c r="B1" s="25"/>
      <c r="C1" s="25"/>
      <c r="D1" s="8" t="s">
        <v>10</v>
      </c>
      <c r="E1" s="9" t="s">
        <v>11</v>
      </c>
      <c r="F1" s="10" t="s">
        <v>12</v>
      </c>
      <c r="G1" s="10" t="s">
        <v>13</v>
      </c>
      <c r="H1" s="10" t="s">
        <v>14</v>
      </c>
      <c r="I1" s="10" t="s">
        <v>15</v>
      </c>
      <c r="J1" s="10" t="s">
        <v>16</v>
      </c>
      <c r="K1" s="10" t="s">
        <v>17</v>
      </c>
      <c r="L1" s="10" t="s">
        <v>18</v>
      </c>
      <c r="M1" s="10" t="s">
        <v>19</v>
      </c>
      <c r="N1" s="10" t="s">
        <v>20</v>
      </c>
      <c r="O1" s="11" t="s">
        <v>21</v>
      </c>
      <c r="P1" s="11" t="s">
        <v>23</v>
      </c>
      <c r="Q1" s="12" t="s">
        <v>24</v>
      </c>
      <c r="R1" s="11" t="s">
        <v>25</v>
      </c>
      <c r="S1" s="23" t="s">
        <v>31</v>
      </c>
      <c r="T1" s="23" t="s">
        <v>36</v>
      </c>
      <c r="U1" s="23" t="s">
        <v>30</v>
      </c>
      <c r="V1" s="23" t="s">
        <v>29</v>
      </c>
      <c r="W1" s="24" t="s">
        <v>35</v>
      </c>
      <c r="X1" s="24" t="s">
        <v>37</v>
      </c>
      <c r="Y1" s="24" t="s">
        <v>38</v>
      </c>
      <c r="Z1" s="24" t="s">
        <v>39</v>
      </c>
      <c r="AA1" s="24" t="s">
        <v>40</v>
      </c>
    </row>
    <row r="2" spans="1:37" x14ac:dyDescent="0.2">
      <c r="A2" s="7" t="s">
        <v>6</v>
      </c>
      <c r="B2" s="27">
        <v>0.1</v>
      </c>
      <c r="C2" s="19" t="s">
        <v>1</v>
      </c>
      <c r="D2" s="1">
        <v>0</v>
      </c>
      <c r="E2" s="2">
        <f>Sheet1!$B2</f>
        <v>0.1</v>
      </c>
      <c r="F2" s="3">
        <f>B5*COS(B4)</f>
        <v>86.602540378443877</v>
      </c>
      <c r="G2" s="3">
        <f>B5*SIN(B4)</f>
        <v>49.999999999999993</v>
      </c>
      <c r="H2" s="3">
        <f>SQRT(F2^2 + G2^2)</f>
        <v>100</v>
      </c>
      <c r="I2" s="4">
        <v>0</v>
      </c>
      <c r="J2" s="4">
        <v>0</v>
      </c>
      <c r="K2" s="4">
        <f>SQRT(I2^2 + J2^2)</f>
        <v>0</v>
      </c>
      <c r="L2" s="3">
        <f xml:space="preserve"> -(9.780327 * (1 + 0.0053024 * ((SIN($B$7))^2) - (5.8*10^(-6)) * (SIN(2*($B$7))^2) - (3.086*10^(-6)) * J2))</f>
        <v>-9.8107042158394542</v>
      </c>
      <c r="M2" s="3">
        <f>ATAN(G2/F2)</f>
        <v>0.52359877559829882</v>
      </c>
      <c r="N2" s="3">
        <f>M2*(180/PI())</f>
        <v>29.999999999999996</v>
      </c>
      <c r="O2" s="1">
        <f t="shared" ref="O2:O65" si="0">(0.5)*($B$11)*(H2^2)</f>
        <v>500000</v>
      </c>
      <c r="P2" s="1">
        <f t="shared" ref="P2:P65" si="1">($B$11)*L2*J2</f>
        <v>0</v>
      </c>
      <c r="Q2" s="1">
        <f xml:space="preserve"> ABS(O2) + ABS(P2)</f>
        <v>500000</v>
      </c>
      <c r="R2" s="1">
        <f t="shared" ref="R2:R65" si="2" xml:space="preserve"> ($B$11)*H2</f>
        <v>10000</v>
      </c>
      <c r="S2" s="3">
        <f>IF(J2&lt;30000,( (-0.00406576*J2)+340.3), "")</f>
        <v>340.3</v>
      </c>
      <c r="T2" s="13">
        <f xml:space="preserve"> IF(J2&lt;30000, H2/S2, "")</f>
        <v>0.29385836027034967</v>
      </c>
      <c r="U2" s="13">
        <f xml:space="preserve"> IF(J2&lt;30000, (( 359.01*(1 - (2.25577*10^(-5))*(J2))^(5.25588) ) / (298.15 - 0.0074545*J2)), "")</f>
        <v>1.2041254402146571</v>
      </c>
      <c r="V2" s="5" t="e">
        <f>IF(Mach&lt;cross, subsonic, IF(Mach&lt;cross, transonic, supersonic))</f>
        <v>#NAME?</v>
      </c>
      <c r="W2" s="3" t="e">
        <f>(0.5)*(U2)*(H2)*(V2)*($B$13)</f>
        <v>#NAME?</v>
      </c>
      <c r="X2" s="3" t="e">
        <f xml:space="preserve"> - W2*COS(M2)</f>
        <v>#NAME?</v>
      </c>
      <c r="Y2" s="3" t="e">
        <f xml:space="preserve"> - W2*SIN(M2)</f>
        <v>#NAME?</v>
      </c>
      <c r="Z2" s="3" t="e">
        <f xml:space="preserve"> X2/($B$11)</f>
        <v>#NAME?</v>
      </c>
      <c r="AA2" s="3" t="e">
        <f xml:space="preserve"> Y2/($B$11)</f>
        <v>#NAME?</v>
      </c>
    </row>
    <row r="3" spans="1:37" x14ac:dyDescent="0.2">
      <c r="A3" s="7" t="s">
        <v>7</v>
      </c>
      <c r="B3" s="28">
        <v>30</v>
      </c>
      <c r="C3" s="19" t="s">
        <v>2</v>
      </c>
      <c r="D3" s="1">
        <f>D2 + 1</f>
        <v>1</v>
      </c>
      <c r="E3" s="2">
        <f xml:space="preserve"> E2 + $B$2</f>
        <v>0.2</v>
      </c>
      <c r="F3" s="3">
        <f ca="1">INDIRECT(ADDRESS(ROW()-1,COLUMN()))</f>
        <v>86.602540378443877</v>
      </c>
      <c r="G3" s="3">
        <f>G2 + L2*$B$2</f>
        <v>49.018929578416049</v>
      </c>
      <c r="H3" s="3">
        <f t="shared" ref="H3:H66" ca="1" si="3">SQRT(F3^2 + G3^2)</f>
        <v>99.51309188751857</v>
      </c>
      <c r="I3" s="3">
        <f>I2 + F2*($B$2)</f>
        <v>8.6602540378443873</v>
      </c>
      <c r="J3" s="26">
        <f xml:space="preserve"> J2 + G2*($B$2) + (0.5)*(L2)*($B$2)^2</f>
        <v>4.9509464789208026</v>
      </c>
      <c r="K3" s="3">
        <f>K2+ SQRT( (I3-I2)^2 + (J3-J2)^2 )</f>
        <v>9.9755636952073186</v>
      </c>
      <c r="L3" s="3">
        <f xml:space="preserve"> -(9.780327 * (1 + 0.0053024 * ((SIN($B$7))^2) - (5.8*10^(-6)) * (SIN(2*($B$7))^2) - (3.086*10^(-6)) * J3))</f>
        <v>-9.810554785931588</v>
      </c>
      <c r="M3" s="3">
        <f t="shared" ref="M3:M66" ca="1" si="4">ATAN(G3/F3)</f>
        <v>0.51506078110312425</v>
      </c>
      <c r="N3" s="3">
        <f t="shared" ref="N3:N66" ca="1" si="5">M3*(180/PI())</f>
        <v>29.510808949920566</v>
      </c>
      <c r="O3" s="1">
        <f t="shared" ca="1" si="0"/>
        <v>495142.77285068575</v>
      </c>
      <c r="P3" s="1">
        <f t="shared" si="1"/>
        <v>-4857.1531673667623</v>
      </c>
      <c r="Q3" s="1">
        <f t="shared" ref="Q3:Q66" ca="1" si="6" xml:space="preserve"> ABS(O3) + ABS(P3)</f>
        <v>499999.9260180525</v>
      </c>
      <c r="R3" s="1">
        <f t="shared" ca="1" si="2"/>
        <v>9951.3091887518567</v>
      </c>
      <c r="S3" s="3">
        <f t="shared" ref="S3:S66" si="7">IF(J3&lt;30000,( (-0.00406576*J3)+340.3), "")</f>
        <v>340.27987063984386</v>
      </c>
      <c r="T3" s="13">
        <f t="shared" ref="T3:T66" ca="1" si="8" xml:space="preserve"> IF(J3&lt;30000, H3/S3, "")</f>
        <v>0.29244483871584742</v>
      </c>
      <c r="U3" s="13">
        <f t="shared" ref="U3:U66" si="9" xml:space="preserve"> IF(J3&lt;30000, (( 359.01*(1 - (2.25577*10^(-5))*(J3))^(5.25588) ) / (298.15 - 0.0074545*J3)), "")</f>
        <v>1.2035677871607093</v>
      </c>
      <c r="V3" s="5" t="e">
        <f>IF(Mach&lt;cross, subsonic, IF(Mach&lt;cross, transonic, supersonic))</f>
        <v>#NAME?</v>
      </c>
      <c r="W3" s="3" t="e">
        <f t="shared" ref="W3:W66" ca="1" si="10">(0.5)*(U3)*(H3)*(V3)*($B$13)</f>
        <v>#NAME?</v>
      </c>
      <c r="X3" s="3" t="e">
        <f t="shared" ref="X3:X66" ca="1" si="11" xml:space="preserve"> - W3*COS(M3)</f>
        <v>#NAME?</v>
      </c>
      <c r="Y3" s="3" t="e">
        <f t="shared" ref="Y3:Y66" ca="1" si="12" xml:space="preserve"> - W3*SIN(M3)</f>
        <v>#NAME?</v>
      </c>
      <c r="Z3" s="3" t="e">
        <f t="shared" ref="Z3:Z12" ca="1" si="13" xml:space="preserve"> X3/($B$11)</f>
        <v>#NAME?</v>
      </c>
      <c r="AA3" s="3" t="e">
        <f t="shared" ref="AA3:AA12" ca="1" si="14" xml:space="preserve"> Y3/($B$11)</f>
        <v>#NAME?</v>
      </c>
    </row>
    <row r="4" spans="1:37" x14ac:dyDescent="0.2">
      <c r="A4" s="7" t="s">
        <v>7</v>
      </c>
      <c r="B4" s="15">
        <f>B3*(PI()/180)</f>
        <v>0.52359877559829882</v>
      </c>
      <c r="C4" s="19" t="s">
        <v>3</v>
      </c>
      <c r="D4" s="1">
        <f t="shared" ref="D4:D67" si="15">D3 + 1</f>
        <v>2</v>
      </c>
      <c r="E4" s="2">
        <f t="shared" ref="E4:E67" si="16" xml:space="preserve"> E3 + $B$2</f>
        <v>0.30000000000000004</v>
      </c>
      <c r="F4" s="3">
        <f t="shared" ref="F4:F67" ca="1" si="17">INDIRECT(ADDRESS(ROW()-1,COLUMN()))</f>
        <v>86.602540378443877</v>
      </c>
      <c r="G4" s="3">
        <f t="shared" ref="G4:G67" si="18">G3 + L3*$B$2</f>
        <v>48.037874099822893</v>
      </c>
      <c r="H4" s="3">
        <f t="shared" ca="1" si="3"/>
        <v>99.033516286308028</v>
      </c>
      <c r="I4" s="3">
        <f t="shared" ref="I4:I67" ca="1" si="19">I3 + F3*($B$2)</f>
        <v>17.320508075688775</v>
      </c>
      <c r="J4" s="3">
        <f t="shared" ref="J4:J67" si="20" xml:space="preserve"> J3 + G3*($B$2) + (0.5)*(L3)*($B$2)^2</f>
        <v>9.803786662832751</v>
      </c>
      <c r="K4" s="3">
        <f ca="1">K3+ SQRT( (I4-I3)^2 + (J4-J3)^2 )</f>
        <v>19.902801873602684</v>
      </c>
      <c r="L4" s="3">
        <f t="shared" ref="L4:L66" si="21" xml:space="preserve"> -(9.780327 * (1 + 0.0053024 * ((SIN($B$7))^2) - (5.8*10^(-6)) * (SIN(2*($B$7))^2) - (3.086*10^(-6)) * J4))</f>
        <v>-9.8104083170766643</v>
      </c>
      <c r="M4" s="3">
        <f t="shared" ca="1" si="4"/>
        <v>0.50643959223510326</v>
      </c>
      <c r="N4" s="3">
        <f t="shared" ca="1" si="5"/>
        <v>29.016851213397796</v>
      </c>
      <c r="O4" s="1">
        <f t="shared" ca="1" si="0"/>
        <v>490381.86740152189</v>
      </c>
      <c r="P4" s="1">
        <f t="shared" si="1"/>
        <v>-9617.9150215899699</v>
      </c>
      <c r="Q4" s="1">
        <f t="shared" ca="1" si="6"/>
        <v>499999.78242311184</v>
      </c>
      <c r="R4" s="1">
        <f t="shared" ca="1" si="2"/>
        <v>9903.3516286308022</v>
      </c>
      <c r="S4" s="3">
        <f t="shared" si="7"/>
        <v>340.26014015633774</v>
      </c>
      <c r="T4" s="13">
        <f t="shared" ca="1" si="8"/>
        <v>0.2910523584713906</v>
      </c>
      <c r="U4" s="13">
        <f t="shared" si="9"/>
        <v>1.2030213763478994</v>
      </c>
      <c r="V4" s="5" t="e">
        <f>IF(Mach&lt;cross, subsonic, IF(Mach&lt;cross, transonic, supersonic))</f>
        <v>#NAME?</v>
      </c>
      <c r="W4" s="3" t="e">
        <f t="shared" ca="1" si="10"/>
        <v>#NAME?</v>
      </c>
      <c r="X4" s="3" t="e">
        <f t="shared" ca="1" si="11"/>
        <v>#NAME?</v>
      </c>
      <c r="Y4" s="3" t="e">
        <f t="shared" ca="1" si="12"/>
        <v>#NAME?</v>
      </c>
      <c r="Z4" s="3" t="e">
        <f t="shared" ca="1" si="13"/>
        <v>#NAME?</v>
      </c>
      <c r="AA4" s="3" t="e">
        <f t="shared" ca="1" si="14"/>
        <v>#NAME?</v>
      </c>
      <c r="AJ4"/>
      <c r="AK4"/>
    </row>
    <row r="5" spans="1:37" x14ac:dyDescent="0.2">
      <c r="A5" s="7" t="s">
        <v>8</v>
      </c>
      <c r="B5" s="28">
        <v>100</v>
      </c>
      <c r="C5" s="19" t="s">
        <v>4</v>
      </c>
      <c r="D5" s="1">
        <f t="shared" si="15"/>
        <v>3</v>
      </c>
      <c r="E5" s="2">
        <f t="shared" si="16"/>
        <v>0.4</v>
      </c>
      <c r="F5" s="3">
        <f t="shared" ca="1" si="17"/>
        <v>86.602540378443877</v>
      </c>
      <c r="G5" s="3">
        <f t="shared" si="18"/>
        <v>47.056833268115227</v>
      </c>
      <c r="H5" s="3">
        <f t="shared" ca="1" si="3"/>
        <v>98.561379643464804</v>
      </c>
      <c r="I5" s="3">
        <f t="shared" ca="1" si="19"/>
        <v>25.98076211353316</v>
      </c>
      <c r="J5" s="3">
        <f t="shared" si="20"/>
        <v>14.558522031229657</v>
      </c>
      <c r="K5" s="3">
        <f t="shared" ref="K5:K68" ca="1" si="22">K4+ SQRT( (I5-I4)^2 + (J5-J4)^2 )</f>
        <v>29.782453103453079</v>
      </c>
      <c r="L5" s="3">
        <f t="shared" si="21"/>
        <v>-9.8102648092300235</v>
      </c>
      <c r="M5" s="3">
        <f t="shared" ca="1" si="4"/>
        <v>0.49773528472143636</v>
      </c>
      <c r="N5" s="3">
        <f t="shared" ca="1" si="5"/>
        <v>28.518131129280668</v>
      </c>
      <c r="O5" s="1">
        <f t="shared" ca="1" si="0"/>
        <v>485717.27786115988</v>
      </c>
      <c r="P5" s="1">
        <f t="shared" si="1"/>
        <v>-14282.295635737231</v>
      </c>
      <c r="Q5" s="1">
        <f t="shared" ca="1" si="6"/>
        <v>499999.57349689712</v>
      </c>
      <c r="R5" s="1">
        <f t="shared" ca="1" si="2"/>
        <v>9856.1379643464807</v>
      </c>
      <c r="S5" s="3">
        <f t="shared" si="7"/>
        <v>340.2408085434663</v>
      </c>
      <c r="T5" s="13">
        <f t="shared" ca="1" si="8"/>
        <v>0.28968124095811815</v>
      </c>
      <c r="U5" s="13">
        <f t="shared" si="9"/>
        <v>1.2024861960387194</v>
      </c>
      <c r="V5" s="5" t="e">
        <f>IF(Mach&lt;cross, subsonic, IF(Mach&lt;cross, transonic, supersonic))</f>
        <v>#NAME?</v>
      </c>
      <c r="W5" s="3" t="e">
        <f t="shared" ca="1" si="10"/>
        <v>#NAME?</v>
      </c>
      <c r="X5" s="3" t="e">
        <f t="shared" ca="1" si="11"/>
        <v>#NAME?</v>
      </c>
      <c r="Y5" s="3" t="e">
        <f t="shared" ca="1" si="12"/>
        <v>#NAME?</v>
      </c>
      <c r="Z5" s="3" t="e">
        <f t="shared" ca="1" si="13"/>
        <v>#NAME?</v>
      </c>
      <c r="AA5" s="3" t="e">
        <f t="shared" ca="1" si="14"/>
        <v>#NAME?</v>
      </c>
      <c r="AJ5"/>
      <c r="AK5"/>
    </row>
    <row r="6" spans="1:37" x14ac:dyDescent="0.2">
      <c r="A6" s="7" t="s">
        <v>9</v>
      </c>
      <c r="B6" s="28">
        <v>50</v>
      </c>
      <c r="C6" s="19" t="s">
        <v>2</v>
      </c>
      <c r="D6" s="1">
        <f t="shared" si="15"/>
        <v>4</v>
      </c>
      <c r="E6" s="2">
        <f t="shared" si="16"/>
        <v>0.5</v>
      </c>
      <c r="F6" s="3">
        <f t="shared" ca="1" si="17"/>
        <v>86.602540378443877</v>
      </c>
      <c r="G6" s="3">
        <f t="shared" si="18"/>
        <v>46.075806787192228</v>
      </c>
      <c r="H6" s="3">
        <f t="shared" ca="1" si="3"/>
        <v>98.096788790921551</v>
      </c>
      <c r="I6" s="3">
        <f t="shared" ca="1" si="19"/>
        <v>34.641016151377549</v>
      </c>
      <c r="J6" s="14">
        <f t="shared" si="20"/>
        <v>19.215154033995031</v>
      </c>
      <c r="K6" s="29">
        <f t="shared" ca="1" si="22"/>
        <v>39.615266617863831</v>
      </c>
      <c r="L6" s="3">
        <f t="shared" si="21"/>
        <v>-9.8101242623479088</v>
      </c>
      <c r="M6" s="3">
        <f t="shared" ca="1" si="4"/>
        <v>0.48894798608108997</v>
      </c>
      <c r="N6" s="3">
        <f t="shared" ca="1" si="5"/>
        <v>28.014656003867774</v>
      </c>
      <c r="O6" s="1">
        <f t="shared" ca="1" si="0"/>
        <v>481148.99855453358</v>
      </c>
      <c r="P6" s="1">
        <f t="shared" si="1"/>
        <v>-18850.304879364692</v>
      </c>
      <c r="Q6" s="1">
        <f t="shared" ca="1" si="6"/>
        <v>499999.30343389825</v>
      </c>
      <c r="R6" s="1">
        <f t="shared" ca="1" si="2"/>
        <v>9809.6788790921546</v>
      </c>
      <c r="S6" s="3">
        <f t="shared" si="7"/>
        <v>340.22187579533477</v>
      </c>
      <c r="T6" s="13">
        <f t="shared" ca="1" si="8"/>
        <v>0.28833180865163721</v>
      </c>
      <c r="U6" s="13">
        <f t="shared" si="9"/>
        <v>1.2019622347376375</v>
      </c>
      <c r="V6" s="5" t="e">
        <f>IF(Mach&lt;cross, subsonic, IF(Mach&lt;cross, transonic, supersonic))</f>
        <v>#NAME?</v>
      </c>
      <c r="W6" s="3" t="e">
        <f t="shared" ca="1" si="10"/>
        <v>#NAME?</v>
      </c>
      <c r="X6" s="3" t="e">
        <f t="shared" ca="1" si="11"/>
        <v>#NAME?</v>
      </c>
      <c r="Y6" s="3" t="e">
        <f t="shared" ca="1" si="12"/>
        <v>#NAME?</v>
      </c>
      <c r="Z6" s="3" t="e">
        <f t="shared" ca="1" si="13"/>
        <v>#NAME?</v>
      </c>
      <c r="AA6" s="3" t="e">
        <f t="shared" ca="1" si="14"/>
        <v>#NAME?</v>
      </c>
      <c r="AJ6"/>
      <c r="AK6"/>
    </row>
    <row r="7" spans="1:37" x14ac:dyDescent="0.2">
      <c r="A7" s="7" t="s">
        <v>9</v>
      </c>
      <c r="B7" s="15">
        <f xml:space="preserve"> B6 *(PI()/180)</f>
        <v>0.87266462599716477</v>
      </c>
      <c r="C7" s="19" t="s">
        <v>3</v>
      </c>
      <c r="D7" s="1">
        <f t="shared" si="15"/>
        <v>5</v>
      </c>
      <c r="E7" s="2">
        <f t="shared" si="16"/>
        <v>0.6</v>
      </c>
      <c r="F7" s="3">
        <f t="shared" ca="1" si="17"/>
        <v>86.602540378443877</v>
      </c>
      <c r="G7" s="3">
        <f t="shared" si="18"/>
        <v>45.094794360957437</v>
      </c>
      <c r="H7" s="3">
        <f t="shared" ca="1" si="3"/>
        <v>97.639850872771405</v>
      </c>
      <c r="I7" s="3">
        <f t="shared" ca="1" si="19"/>
        <v>43.301270189221938</v>
      </c>
      <c r="J7" s="3">
        <f t="shared" si="20"/>
        <v>23.773684091402515</v>
      </c>
      <c r="K7" s="3">
        <f t="shared" ca="1" si="22"/>
        <v>49.402002349673879</v>
      </c>
      <c r="L7" s="3">
        <f t="shared" si="21"/>
        <v>-9.8099866763874495</v>
      </c>
      <c r="M7" s="3">
        <f t="shared" ca="1" si="4"/>
        <v>0.48007787748679526</v>
      </c>
      <c r="N7" s="3">
        <f t="shared" ca="1" si="5"/>
        <v>27.506436217591968</v>
      </c>
      <c r="O7" s="1">
        <f t="shared" ca="1" si="0"/>
        <v>476677.02392285189</v>
      </c>
      <c r="P7" s="1">
        <f t="shared" si="1"/>
        <v>-23321.952418530294</v>
      </c>
      <c r="Q7" s="1">
        <f t="shared" ca="1" si="6"/>
        <v>499998.97634138219</v>
      </c>
      <c r="R7" s="1">
        <f t="shared" ca="1" si="2"/>
        <v>9763.9850872771403</v>
      </c>
      <c r="S7" s="3">
        <f t="shared" si="7"/>
        <v>340.20334190616853</v>
      </c>
      <c r="T7" s="13">
        <f t="shared" ca="1" si="8"/>
        <v>0.28700438486492424</v>
      </c>
      <c r="U7" s="13">
        <f t="shared" si="9"/>
        <v>1.2014494811908036</v>
      </c>
      <c r="V7" s="5" t="e">
        <f>IF(Mach&lt;cross, subsonic, IF(Mach&lt;cross, transonic, supersonic))</f>
        <v>#NAME?</v>
      </c>
      <c r="W7" s="3" t="e">
        <f t="shared" ca="1" si="10"/>
        <v>#NAME?</v>
      </c>
      <c r="X7" s="3" t="e">
        <f t="shared" ca="1" si="11"/>
        <v>#NAME?</v>
      </c>
      <c r="Y7" s="3" t="e">
        <f t="shared" ca="1" si="12"/>
        <v>#NAME?</v>
      </c>
      <c r="Z7" s="3" t="e">
        <f t="shared" ca="1" si="13"/>
        <v>#NAME?</v>
      </c>
      <c r="AA7" s="3" t="e">
        <f t="shared" ca="1" si="14"/>
        <v>#NAME?</v>
      </c>
      <c r="AJ7"/>
      <c r="AK7"/>
    </row>
    <row r="8" spans="1:37" x14ac:dyDescent="0.2">
      <c r="A8" s="7" t="s">
        <v>26</v>
      </c>
      <c r="B8" s="16">
        <v>6378137</v>
      </c>
      <c r="C8" s="19" t="s">
        <v>5</v>
      </c>
      <c r="D8" s="1">
        <f t="shared" si="15"/>
        <v>6</v>
      </c>
      <c r="E8" s="2">
        <f t="shared" si="16"/>
        <v>0.7</v>
      </c>
      <c r="F8" s="3">
        <f t="shared" ca="1" si="17"/>
        <v>86.602540378443877</v>
      </c>
      <c r="G8" s="3">
        <f t="shared" si="18"/>
        <v>44.113795693318693</v>
      </c>
      <c r="H8" s="3">
        <f t="shared" ca="1" si="3"/>
        <v>97.190673268950377</v>
      </c>
      <c r="I8" s="3">
        <f t="shared" ca="1" si="19"/>
        <v>51.961524227066327</v>
      </c>
      <c r="J8" s="3">
        <f t="shared" si="20"/>
        <v>28.234113594116323</v>
      </c>
      <c r="K8" s="3">
        <f t="shared" ca="1" si="22"/>
        <v>59.143430958901575</v>
      </c>
      <c r="L8" s="3">
        <f t="shared" si="21"/>
        <v>-9.8098520513066774</v>
      </c>
      <c r="M8" s="3">
        <f t="shared" ca="1" si="4"/>
        <v>0.47112519560883803</v>
      </c>
      <c r="N8" s="3">
        <f t="shared" ca="1" si="5"/>
        <v>26.993485330661763</v>
      </c>
      <c r="O8" s="1">
        <f t="shared" ca="1" si="0"/>
        <v>472301.34852359322</v>
      </c>
      <c r="P8" s="1">
        <f t="shared" si="1"/>
        <v>-27697.247715806774</v>
      </c>
      <c r="Q8" s="1">
        <f t="shared" ca="1" si="6"/>
        <v>499998.59623939998</v>
      </c>
      <c r="R8" s="1">
        <f t="shared" ca="1" si="2"/>
        <v>9719.0673268950377</v>
      </c>
      <c r="S8" s="3">
        <f t="shared" si="7"/>
        <v>340.18520687031361</v>
      </c>
      <c r="T8" s="13">
        <f t="shared" ca="1" si="8"/>
        <v>0.28569929352043133</v>
      </c>
      <c r="U8" s="13">
        <f t="shared" si="9"/>
        <v>1.2009479243857608</v>
      </c>
      <c r="V8" s="5" t="e">
        <f>IF(Mach&lt;cross, subsonic, IF(Mach&lt;cross, transonic, supersonic))</f>
        <v>#NAME?</v>
      </c>
      <c r="W8" s="3" t="e">
        <f t="shared" ca="1" si="10"/>
        <v>#NAME?</v>
      </c>
      <c r="X8" s="3" t="e">
        <f t="shared" ca="1" si="11"/>
        <v>#NAME?</v>
      </c>
      <c r="Y8" s="3" t="e">
        <f t="shared" ca="1" si="12"/>
        <v>#NAME?</v>
      </c>
      <c r="Z8" s="3" t="e">
        <f t="shared" ca="1" si="13"/>
        <v>#NAME?</v>
      </c>
      <c r="AA8" s="3" t="e">
        <f t="shared" ca="1" si="14"/>
        <v>#NAME?</v>
      </c>
      <c r="AJ8"/>
      <c r="AK8"/>
    </row>
    <row r="9" spans="1:37" x14ac:dyDescent="0.2">
      <c r="A9" s="7" t="s">
        <v>27</v>
      </c>
      <c r="B9" s="16">
        <v>6356752.2999999998</v>
      </c>
      <c r="C9" s="19" t="s">
        <v>5</v>
      </c>
      <c r="D9" s="1">
        <f t="shared" si="15"/>
        <v>7</v>
      </c>
      <c r="E9" s="2">
        <f t="shared" si="16"/>
        <v>0.79999999999999993</v>
      </c>
      <c r="F9" s="3">
        <f t="shared" ca="1" si="17"/>
        <v>86.602540378443877</v>
      </c>
      <c r="G9" s="3">
        <f t="shared" si="18"/>
        <v>43.132810488188028</v>
      </c>
      <c r="H9" s="3">
        <f t="shared" ca="1" si="3"/>
        <v>96.749363515270446</v>
      </c>
      <c r="I9" s="3">
        <f t="shared" ca="1" si="19"/>
        <v>60.621778264910716</v>
      </c>
      <c r="J9" s="3">
        <f t="shared" si="20"/>
        <v>32.596443903191663</v>
      </c>
      <c r="K9" s="3">
        <f t="shared" ca="1" si="22"/>
        <v>68.840333852376247</v>
      </c>
      <c r="L9" s="3">
        <f t="shared" si="21"/>
        <v>-9.8097203870645089</v>
      </c>
      <c r="M9" s="3">
        <f t="shared" ca="1" si="4"/>
        <v>0.46209023443392433</v>
      </c>
      <c r="N9" s="3">
        <f t="shared" ca="1" si="5"/>
        <v>26.47582018727465</v>
      </c>
      <c r="O9" s="1">
        <f t="shared" ca="1" si="0"/>
        <v>468021.96703049721</v>
      </c>
      <c r="P9" s="1">
        <f t="shared" si="1"/>
        <v>-31976.200030294389</v>
      </c>
      <c r="Q9" s="1">
        <f t="shared" ca="1" si="6"/>
        <v>499998.16706079157</v>
      </c>
      <c r="R9" s="1">
        <f t="shared" ca="1" si="2"/>
        <v>9674.9363515270452</v>
      </c>
      <c r="S9" s="3">
        <f t="shared" si="7"/>
        <v>340.16747068223617</v>
      </c>
      <c r="T9" s="13">
        <f t="shared" ca="1" si="8"/>
        <v>0.28441685891137969</v>
      </c>
      <c r="U9" s="13">
        <f t="shared" si="9"/>
        <v>1.2004575535511621</v>
      </c>
      <c r="V9" s="5" t="e">
        <f>IF(Mach&lt;cross, subsonic, IF(Mach&lt;cross, transonic, supersonic))</f>
        <v>#NAME?</v>
      </c>
      <c r="W9" s="3" t="e">
        <f t="shared" ca="1" si="10"/>
        <v>#NAME?</v>
      </c>
      <c r="X9" s="3" t="e">
        <f t="shared" ca="1" si="11"/>
        <v>#NAME?</v>
      </c>
      <c r="Y9" s="3" t="e">
        <f t="shared" ca="1" si="12"/>
        <v>#NAME?</v>
      </c>
      <c r="Z9" s="3" t="e">
        <f t="shared" ca="1" si="13"/>
        <v>#NAME?</v>
      </c>
      <c r="AA9" s="3" t="e">
        <f t="shared" ca="1" si="14"/>
        <v>#NAME?</v>
      </c>
      <c r="AJ9"/>
      <c r="AK9"/>
    </row>
    <row r="10" spans="1:37" x14ac:dyDescent="0.2">
      <c r="A10" s="7" t="s">
        <v>28</v>
      </c>
      <c r="B10" s="16">
        <v>6365755.0999999996</v>
      </c>
      <c r="C10" s="19" t="s">
        <v>5</v>
      </c>
      <c r="D10" s="1">
        <f t="shared" si="15"/>
        <v>8</v>
      </c>
      <c r="E10" s="2">
        <f t="shared" si="16"/>
        <v>0.89999999999999991</v>
      </c>
      <c r="F10" s="3">
        <f t="shared" ca="1" si="17"/>
        <v>86.602540378443877</v>
      </c>
      <c r="G10" s="3">
        <f t="shared" si="18"/>
        <v>42.151838449481573</v>
      </c>
      <c r="H10" s="3">
        <f t="shared" ca="1" si="3"/>
        <v>96.316029219809479</v>
      </c>
      <c r="I10" s="3">
        <f t="shared" ca="1" si="19"/>
        <v>69.282032302755098</v>
      </c>
      <c r="J10" s="3">
        <f t="shared" si="20"/>
        <v>36.860676350075138</v>
      </c>
      <c r="K10" s="3">
        <f t="shared" ca="1" si="22"/>
        <v>78.493503195190755</v>
      </c>
      <c r="L10" s="3">
        <f t="shared" si="21"/>
        <v>-9.8095916836207593</v>
      </c>
      <c r="M10" s="3">
        <f t="shared" ca="1" si="4"/>
        <v>0.45297334705206066</v>
      </c>
      <c r="N10" s="3">
        <f t="shared" ca="1" si="5"/>
        <v>25.953461017997785</v>
      </c>
      <c r="O10" s="1">
        <f t="shared" ca="1" si="0"/>
        <v>463838.87423355965</v>
      </c>
      <c r="P10" s="1">
        <f t="shared" si="1"/>
        <v>-36158.818417633353</v>
      </c>
      <c r="Q10" s="1">
        <f t="shared" ca="1" si="6"/>
        <v>499997.69265119301</v>
      </c>
      <c r="R10" s="1">
        <f t="shared" ca="1" si="2"/>
        <v>9631.6029219809479</v>
      </c>
      <c r="S10" s="3">
        <f t="shared" si="7"/>
        <v>340.15013333652291</v>
      </c>
      <c r="T10" s="13">
        <f t="shared" ca="1" si="8"/>
        <v>0.28315740545225809</v>
      </c>
      <c r="U10" s="13">
        <f t="shared" si="9"/>
        <v>1.1999783581565004</v>
      </c>
      <c r="V10" s="5" t="e">
        <f>IF(Mach&lt;cross, subsonic, IF(Mach&lt;cross, transonic, supersonic))</f>
        <v>#NAME?</v>
      </c>
      <c r="W10" s="3" t="e">
        <f t="shared" ca="1" si="10"/>
        <v>#NAME?</v>
      </c>
      <c r="X10" s="3" t="e">
        <f t="shared" ca="1" si="11"/>
        <v>#NAME?</v>
      </c>
      <c r="Y10" s="3" t="e">
        <f t="shared" ca="1" si="12"/>
        <v>#NAME?</v>
      </c>
      <c r="Z10" s="3" t="e">
        <f t="shared" ca="1" si="13"/>
        <v>#NAME?</v>
      </c>
      <c r="AA10" s="3" t="e">
        <f t="shared" ca="1" si="14"/>
        <v>#NAME?</v>
      </c>
      <c r="AJ10"/>
      <c r="AK10"/>
    </row>
    <row r="11" spans="1:37" x14ac:dyDescent="0.2">
      <c r="A11" s="7" t="s">
        <v>32</v>
      </c>
      <c r="B11" s="28">
        <v>100</v>
      </c>
      <c r="C11" s="20" t="s">
        <v>22</v>
      </c>
      <c r="D11" s="1">
        <f t="shared" si="15"/>
        <v>9</v>
      </c>
      <c r="E11" s="2">
        <f t="shared" si="16"/>
        <v>0.99999999999999989</v>
      </c>
      <c r="F11" s="3">
        <f t="shared" ca="1" si="17"/>
        <v>86.602540378443877</v>
      </c>
      <c r="G11" s="3">
        <f t="shared" si="18"/>
        <v>41.170879281119497</v>
      </c>
      <c r="H11" s="3">
        <f t="shared" ca="1" si="3"/>
        <v>95.890777975676656</v>
      </c>
      <c r="I11" s="3">
        <f t="shared" ca="1" si="19"/>
        <v>77.94228634059948</v>
      </c>
      <c r="J11" s="3">
        <f t="shared" si="20"/>
        <v>41.026812236605195</v>
      </c>
      <c r="K11" s="3">
        <f t="shared" ca="1" si="22"/>
        <v>88.103741913611515</v>
      </c>
      <c r="L11" s="3">
        <f t="shared" si="21"/>
        <v>-9.8094659409361373</v>
      </c>
      <c r="M11" s="3">
        <f t="shared" ca="1" si="4"/>
        <v>0.44377494740405499</v>
      </c>
      <c r="N11" s="3">
        <f t="shared" ca="1" si="5"/>
        <v>25.426431539892437</v>
      </c>
      <c r="O11" s="1">
        <f t="shared" ca="1" si="0"/>
        <v>459752.06503902574</v>
      </c>
      <c r="P11" s="1">
        <f t="shared" si="1"/>
        <v>-40245.111730016062</v>
      </c>
      <c r="Q11" s="1">
        <f t="shared" ca="1" si="6"/>
        <v>499997.17676904181</v>
      </c>
      <c r="R11" s="1">
        <f t="shared" ca="1" si="2"/>
        <v>9589.0777975676647</v>
      </c>
      <c r="S11" s="3">
        <f t="shared" si="7"/>
        <v>340.13319482788091</v>
      </c>
      <c r="T11" s="13">
        <f t="shared" ca="1" si="8"/>
        <v>0.28192125741858476</v>
      </c>
      <c r="U11" s="13">
        <f t="shared" si="9"/>
        <v>1.1995103279118349</v>
      </c>
      <c r="V11" s="5" t="e">
        <f>IF(Mach&lt;cross, subsonic, IF(Mach&lt;cross, transonic, supersonic))</f>
        <v>#NAME?</v>
      </c>
      <c r="W11" s="3" t="e">
        <f t="shared" ca="1" si="10"/>
        <v>#NAME?</v>
      </c>
      <c r="X11" s="3" t="e">
        <f t="shared" ca="1" si="11"/>
        <v>#NAME?</v>
      </c>
      <c r="Y11" s="3" t="e">
        <f t="shared" ca="1" si="12"/>
        <v>#NAME?</v>
      </c>
      <c r="Z11" s="3" t="e">
        <f t="shared" ca="1" si="13"/>
        <v>#NAME?</v>
      </c>
      <c r="AA11" s="3" t="e">
        <f t="shared" ca="1" si="14"/>
        <v>#NAME?</v>
      </c>
      <c r="AJ11"/>
      <c r="AK11"/>
    </row>
    <row r="12" spans="1:37" x14ac:dyDescent="0.2">
      <c r="A12" s="18" t="s">
        <v>33</v>
      </c>
      <c r="B12" s="28">
        <v>0.5</v>
      </c>
      <c r="C12" s="21" t="s">
        <v>5</v>
      </c>
      <c r="D12" s="1">
        <f t="shared" si="15"/>
        <v>10</v>
      </c>
      <c r="E12" s="2">
        <f t="shared" si="16"/>
        <v>1.0999999999999999</v>
      </c>
      <c r="F12" s="3">
        <f t="shared" ca="1" si="17"/>
        <v>86.602540378443877</v>
      </c>
      <c r="G12" s="3">
        <f t="shared" si="18"/>
        <v>40.18993268702588</v>
      </c>
      <c r="H12" s="3">
        <f t="shared" ca="1" si="3"/>
        <v>95.473717270187365</v>
      </c>
      <c r="I12" s="3">
        <f t="shared" ca="1" si="19"/>
        <v>86.602540378443862</v>
      </c>
      <c r="J12" s="3">
        <f t="shared" si="20"/>
        <v>45.094852835012468</v>
      </c>
      <c r="K12" s="3">
        <f t="shared" ca="1" si="22"/>
        <v>97.671863689084987</v>
      </c>
      <c r="L12" s="3">
        <f t="shared" si="21"/>
        <v>-9.8093431589722435</v>
      </c>
      <c r="M12" s="3">
        <f t="shared" ca="1" si="4"/>
        <v>0.43449551198192587</v>
      </c>
      <c r="N12" s="3">
        <f t="shared" ca="1" si="5"/>
        <v>24.894759053940245</v>
      </c>
      <c r="O12" s="1">
        <f t="shared" ca="1" si="0"/>
        <v>455761.53446938371</v>
      </c>
      <c r="P12" s="1">
        <f t="shared" si="1"/>
        <v>-44235.088616198962</v>
      </c>
      <c r="Q12" s="1">
        <f t="shared" ca="1" si="6"/>
        <v>499996.62308558269</v>
      </c>
      <c r="R12" s="1">
        <f t="shared" ca="1" si="2"/>
        <v>9547.3717270187371</v>
      </c>
      <c r="S12" s="3">
        <f t="shared" si="7"/>
        <v>340.11665515113754</v>
      </c>
      <c r="T12" s="13">
        <f t="shared" ca="1" si="8"/>
        <v>0.2807087386760338</v>
      </c>
      <c r="U12" s="13">
        <f t="shared" si="9"/>
        <v>1.1990534527675287</v>
      </c>
      <c r="V12" s="5" t="e">
        <f>IF(Mach&lt;cross, subsonic, IF(Mach&lt;cross, transonic, supersonic))</f>
        <v>#NAME?</v>
      </c>
      <c r="W12" s="3" t="e">
        <f t="shared" ca="1" si="10"/>
        <v>#NAME?</v>
      </c>
      <c r="X12" s="3" t="e">
        <f t="shared" ca="1" si="11"/>
        <v>#NAME?</v>
      </c>
      <c r="Y12" s="3" t="e">
        <f t="shared" ca="1" si="12"/>
        <v>#NAME?</v>
      </c>
      <c r="Z12" s="3" t="e">
        <f t="shared" ca="1" si="13"/>
        <v>#NAME?</v>
      </c>
      <c r="AA12" s="3" t="e">
        <f t="shared" ca="1" si="14"/>
        <v>#NAME?</v>
      </c>
      <c r="AJ12"/>
      <c r="AK12"/>
    </row>
    <row r="13" spans="1:37" x14ac:dyDescent="0.2">
      <c r="A13" s="18" t="s">
        <v>34</v>
      </c>
      <c r="B13" s="22">
        <f xml:space="preserve"> PI()*((B12/2)^2)</f>
        <v>0.19634954084936207</v>
      </c>
      <c r="Q13" s="1"/>
      <c r="S13" s="3"/>
      <c r="T13" s="13"/>
      <c r="U13" s="13"/>
      <c r="AJ13"/>
      <c r="AK13"/>
    </row>
    <row r="14" spans="1:37" x14ac:dyDescent="0.2">
      <c r="Q14" s="1"/>
      <c r="S14" s="3"/>
      <c r="T14" s="13"/>
      <c r="U14" s="13"/>
      <c r="AJ14"/>
      <c r="AK14"/>
    </row>
    <row r="15" spans="1:37" x14ac:dyDescent="0.2">
      <c r="Q15" s="1"/>
      <c r="S15" s="3"/>
      <c r="T15" s="13"/>
      <c r="U15" s="13"/>
      <c r="AJ15"/>
      <c r="AK15"/>
    </row>
    <row r="16" spans="1:37" x14ac:dyDescent="0.2">
      <c r="Q16" s="1"/>
      <c r="S16" s="3"/>
      <c r="T16" s="13"/>
      <c r="U16" s="13"/>
      <c r="AJ16"/>
      <c r="AK16"/>
    </row>
    <row r="17" spans="17:37" x14ac:dyDescent="0.2">
      <c r="Q17" s="1"/>
      <c r="S17" s="3"/>
      <c r="T17" s="13"/>
      <c r="U17" s="13"/>
      <c r="AJ17"/>
      <c r="AK17"/>
    </row>
    <row r="18" spans="17:37" x14ac:dyDescent="0.2">
      <c r="Q18" s="1"/>
      <c r="S18" s="3"/>
      <c r="T18" s="13"/>
      <c r="U18" s="13"/>
      <c r="AJ18"/>
      <c r="AK18"/>
    </row>
    <row r="19" spans="17:37" x14ac:dyDescent="0.2">
      <c r="Q19" s="1"/>
      <c r="S19" s="3"/>
      <c r="T19" s="13"/>
      <c r="U19" s="13"/>
      <c r="AJ19"/>
      <c r="AK19"/>
    </row>
    <row r="20" spans="17:37" x14ac:dyDescent="0.2">
      <c r="Q20" s="1"/>
      <c r="S20" s="3"/>
      <c r="T20" s="13"/>
      <c r="U20" s="13"/>
      <c r="AJ20"/>
      <c r="AK20"/>
    </row>
    <row r="21" spans="17:37" x14ac:dyDescent="0.2">
      <c r="Q21" s="1"/>
      <c r="S21" s="3"/>
      <c r="T21" s="13"/>
      <c r="U21" s="13"/>
      <c r="AJ21"/>
      <c r="AK21"/>
    </row>
    <row r="22" spans="17:37" x14ac:dyDescent="0.2">
      <c r="Q22" s="1"/>
      <c r="S22" s="3"/>
      <c r="T22" s="13"/>
      <c r="U22" s="13"/>
      <c r="AJ22"/>
      <c r="AK22"/>
    </row>
    <row r="23" spans="17:37" x14ac:dyDescent="0.2">
      <c r="Q23" s="1"/>
      <c r="S23" s="3"/>
      <c r="T23" s="13"/>
      <c r="U23" s="13"/>
      <c r="AJ23"/>
      <c r="AK23"/>
    </row>
    <row r="24" spans="17:37" x14ac:dyDescent="0.2">
      <c r="Q24" s="1"/>
      <c r="S24" s="3"/>
      <c r="T24" s="13"/>
      <c r="U24" s="13"/>
      <c r="AJ24"/>
      <c r="AK24"/>
    </row>
    <row r="25" spans="17:37" x14ac:dyDescent="0.2">
      <c r="Q25" s="1"/>
      <c r="S25" s="3"/>
      <c r="T25" s="13"/>
      <c r="U25" s="13"/>
      <c r="AJ25"/>
      <c r="AK25"/>
    </row>
    <row r="26" spans="17:37" x14ac:dyDescent="0.2">
      <c r="Q26" s="1"/>
      <c r="S26" s="3"/>
      <c r="T26" s="13"/>
      <c r="U26" s="13"/>
      <c r="AJ26"/>
      <c r="AK26"/>
    </row>
    <row r="27" spans="17:37" x14ac:dyDescent="0.2">
      <c r="Q27" s="1"/>
      <c r="S27" s="3"/>
      <c r="T27" s="13"/>
      <c r="U27" s="13"/>
      <c r="AJ27"/>
      <c r="AK27"/>
    </row>
    <row r="28" spans="17:37" x14ac:dyDescent="0.2">
      <c r="Q28" s="1"/>
      <c r="S28" s="3"/>
      <c r="T28" s="13"/>
      <c r="U28" s="13"/>
      <c r="AJ28"/>
      <c r="AK28"/>
    </row>
    <row r="29" spans="17:37" x14ac:dyDescent="0.2">
      <c r="Q29" s="1"/>
      <c r="S29" s="3"/>
      <c r="T29" s="13"/>
      <c r="U29" s="13"/>
      <c r="AJ29"/>
      <c r="AK29"/>
    </row>
    <row r="30" spans="17:37" x14ac:dyDescent="0.2">
      <c r="Q30" s="1"/>
      <c r="S30" s="3"/>
      <c r="T30" s="13"/>
      <c r="U30" s="13"/>
      <c r="AJ30"/>
      <c r="AK30"/>
    </row>
    <row r="31" spans="17:37" x14ac:dyDescent="0.2">
      <c r="Q31" s="1"/>
      <c r="S31" s="3"/>
      <c r="T31" s="13"/>
      <c r="U31" s="13"/>
      <c r="AJ31"/>
      <c r="AK31"/>
    </row>
    <row r="32" spans="17:37" x14ac:dyDescent="0.2">
      <c r="Q32" s="1"/>
      <c r="S32" s="3"/>
      <c r="T32" s="13"/>
      <c r="U32" s="13"/>
      <c r="AJ32"/>
      <c r="AK32"/>
    </row>
    <row r="33" spans="17:37" x14ac:dyDescent="0.2">
      <c r="Q33" s="1"/>
      <c r="S33" s="3"/>
      <c r="T33" s="13"/>
      <c r="U33" s="13"/>
      <c r="AJ33"/>
      <c r="AK33"/>
    </row>
    <row r="34" spans="17:37" x14ac:dyDescent="0.2">
      <c r="Q34" s="1"/>
      <c r="S34" s="3"/>
      <c r="T34" s="13"/>
      <c r="U34" s="13"/>
      <c r="AJ34"/>
      <c r="AK34"/>
    </row>
    <row r="35" spans="17:37" x14ac:dyDescent="0.2">
      <c r="Q35" s="1"/>
      <c r="S35" s="3"/>
      <c r="T35" s="13"/>
      <c r="U35" s="13"/>
      <c r="AJ35"/>
      <c r="AK35"/>
    </row>
    <row r="36" spans="17:37" x14ac:dyDescent="0.2">
      <c r="Q36" s="1"/>
      <c r="S36" s="3"/>
      <c r="T36" s="13"/>
      <c r="U36" s="13"/>
      <c r="AJ36"/>
      <c r="AK36"/>
    </row>
    <row r="37" spans="17:37" x14ac:dyDescent="0.2">
      <c r="Q37" s="1"/>
      <c r="S37" s="3"/>
      <c r="T37" s="13"/>
      <c r="U37" s="13"/>
      <c r="AJ37"/>
      <c r="AK37"/>
    </row>
    <row r="38" spans="17:37" x14ac:dyDescent="0.2">
      <c r="Q38" s="1"/>
      <c r="S38" s="3"/>
      <c r="T38" s="13"/>
      <c r="U38" s="13"/>
      <c r="AJ38"/>
      <c r="AK38"/>
    </row>
    <row r="39" spans="17:37" x14ac:dyDescent="0.2">
      <c r="Q39" s="1"/>
      <c r="S39" s="3"/>
      <c r="T39" s="13"/>
      <c r="U39" s="13"/>
      <c r="AJ39"/>
      <c r="AK39"/>
    </row>
    <row r="40" spans="17:37" x14ac:dyDescent="0.2">
      <c r="Q40" s="1"/>
      <c r="S40" s="3"/>
      <c r="T40" s="13"/>
      <c r="U40" s="13"/>
      <c r="AJ40"/>
      <c r="AK40"/>
    </row>
    <row r="41" spans="17:37" x14ac:dyDescent="0.2">
      <c r="Q41" s="1"/>
      <c r="S41" s="3"/>
      <c r="T41" s="13"/>
      <c r="U41" s="13"/>
      <c r="AJ41"/>
      <c r="AK41"/>
    </row>
    <row r="42" spans="17:37" x14ac:dyDescent="0.2">
      <c r="Q42" s="1"/>
      <c r="S42" s="3"/>
      <c r="T42" s="13"/>
      <c r="U42" s="13"/>
      <c r="AJ42"/>
      <c r="AK42"/>
    </row>
    <row r="43" spans="17:37" x14ac:dyDescent="0.2">
      <c r="Q43" s="1"/>
      <c r="S43" s="3"/>
      <c r="T43" s="13"/>
      <c r="U43" s="13"/>
      <c r="AJ43"/>
      <c r="AK43"/>
    </row>
    <row r="44" spans="17:37" x14ac:dyDescent="0.2">
      <c r="Q44" s="1"/>
      <c r="S44" s="3"/>
      <c r="T44" s="13"/>
      <c r="U44" s="13"/>
      <c r="AJ44"/>
      <c r="AK44"/>
    </row>
    <row r="45" spans="17:37" x14ac:dyDescent="0.2">
      <c r="Q45" s="1"/>
      <c r="S45" s="3"/>
      <c r="T45" s="13"/>
      <c r="U45" s="13"/>
      <c r="AJ45"/>
      <c r="AK45"/>
    </row>
    <row r="46" spans="17:37" x14ac:dyDescent="0.2">
      <c r="Q46" s="1"/>
      <c r="S46" s="3"/>
      <c r="T46" s="13"/>
      <c r="U46" s="13"/>
      <c r="AJ46"/>
      <c r="AK46"/>
    </row>
    <row r="47" spans="17:37" x14ac:dyDescent="0.2">
      <c r="Q47" s="1"/>
      <c r="S47" s="3"/>
      <c r="T47" s="13"/>
      <c r="U47" s="13"/>
      <c r="AJ47"/>
      <c r="AK47"/>
    </row>
    <row r="48" spans="17:37" x14ac:dyDescent="0.2">
      <c r="Q48" s="1"/>
      <c r="S48" s="3"/>
      <c r="T48" s="13"/>
      <c r="U48" s="13"/>
      <c r="AJ48"/>
      <c r="AK48"/>
    </row>
    <row r="49" spans="17:37" x14ac:dyDescent="0.2">
      <c r="Q49" s="1"/>
      <c r="S49" s="3"/>
      <c r="T49" s="13"/>
      <c r="U49" s="13"/>
      <c r="AJ49"/>
      <c r="AK49"/>
    </row>
    <row r="50" spans="17:37" x14ac:dyDescent="0.2">
      <c r="Q50" s="1"/>
      <c r="S50" s="3"/>
      <c r="T50" s="13"/>
      <c r="U50" s="13"/>
      <c r="AJ50"/>
      <c r="AK50"/>
    </row>
    <row r="51" spans="17:37" x14ac:dyDescent="0.2">
      <c r="Q51" s="1"/>
      <c r="S51" s="3"/>
      <c r="T51" s="13"/>
      <c r="U51" s="13"/>
      <c r="AJ51"/>
      <c r="AK51"/>
    </row>
    <row r="52" spans="17:37" x14ac:dyDescent="0.2">
      <c r="Q52" s="1"/>
      <c r="S52" s="3"/>
      <c r="T52" s="13"/>
      <c r="U52" s="13"/>
      <c r="AJ52"/>
      <c r="AK52"/>
    </row>
    <row r="53" spans="17:37" x14ac:dyDescent="0.2">
      <c r="Q53" s="1"/>
      <c r="S53" s="3"/>
      <c r="T53" s="13"/>
      <c r="U53" s="13"/>
      <c r="AJ53"/>
      <c r="AK53"/>
    </row>
    <row r="54" spans="17:37" x14ac:dyDescent="0.2">
      <c r="Q54" s="1"/>
      <c r="S54" s="3"/>
      <c r="T54" s="13"/>
      <c r="U54" s="13"/>
      <c r="AJ54"/>
      <c r="AK54"/>
    </row>
    <row r="55" spans="17:37" x14ac:dyDescent="0.2">
      <c r="Q55" s="1"/>
      <c r="S55" s="3"/>
      <c r="T55" s="13"/>
      <c r="U55" s="13"/>
      <c r="AJ55"/>
      <c r="AK55"/>
    </row>
    <row r="56" spans="17:37" x14ac:dyDescent="0.2">
      <c r="Q56" s="1"/>
      <c r="S56" s="3"/>
      <c r="T56" s="13"/>
      <c r="U56" s="13"/>
      <c r="AJ56"/>
      <c r="AK56"/>
    </row>
    <row r="57" spans="17:37" x14ac:dyDescent="0.2">
      <c r="Q57" s="1"/>
      <c r="S57" s="3"/>
      <c r="T57" s="13"/>
      <c r="U57" s="13"/>
      <c r="AJ57"/>
      <c r="AK57"/>
    </row>
    <row r="58" spans="17:37" x14ac:dyDescent="0.2">
      <c r="Q58" s="1"/>
      <c r="S58" s="3"/>
      <c r="T58" s="13"/>
      <c r="U58" s="13"/>
      <c r="AJ58"/>
      <c r="AK58"/>
    </row>
    <row r="59" spans="17:37" x14ac:dyDescent="0.2">
      <c r="Q59" s="1"/>
      <c r="S59" s="3"/>
      <c r="T59" s="13"/>
      <c r="U59" s="13"/>
      <c r="AJ59"/>
      <c r="AK59"/>
    </row>
    <row r="60" spans="17:37" x14ac:dyDescent="0.2">
      <c r="Q60" s="1"/>
      <c r="S60" s="3"/>
      <c r="T60" s="13"/>
      <c r="U60" s="13"/>
      <c r="AJ60"/>
      <c r="AK60"/>
    </row>
    <row r="61" spans="17:37" x14ac:dyDescent="0.2">
      <c r="Q61" s="1"/>
      <c r="S61" s="3"/>
      <c r="T61" s="13"/>
      <c r="U61" s="13"/>
      <c r="AJ61"/>
      <c r="AK61"/>
    </row>
    <row r="62" spans="17:37" x14ac:dyDescent="0.2">
      <c r="Q62" s="1"/>
      <c r="S62" s="3"/>
      <c r="T62" s="13"/>
      <c r="U62" s="13"/>
      <c r="AJ62"/>
      <c r="AK62"/>
    </row>
    <row r="63" spans="17:37" x14ac:dyDescent="0.2">
      <c r="Q63" s="1"/>
      <c r="S63" s="3"/>
      <c r="T63" s="13"/>
      <c r="U63" s="13"/>
      <c r="AJ63"/>
      <c r="AK63"/>
    </row>
    <row r="64" spans="17:37" x14ac:dyDescent="0.2">
      <c r="Q64" s="1"/>
      <c r="S64" s="3"/>
      <c r="T64" s="13"/>
      <c r="U64" s="13"/>
      <c r="AJ64"/>
      <c r="AK64"/>
    </row>
    <row r="65" spans="17:37" x14ac:dyDescent="0.2">
      <c r="Q65" s="1"/>
      <c r="S65" s="3"/>
      <c r="T65" s="13"/>
      <c r="U65" s="13"/>
      <c r="AJ65"/>
      <c r="AK65"/>
    </row>
    <row r="66" spans="17:37" x14ac:dyDescent="0.2">
      <c r="Q66" s="1"/>
      <c r="S66" s="3"/>
      <c r="T66" s="13"/>
      <c r="U66" s="13"/>
      <c r="AJ66"/>
      <c r="AK66"/>
    </row>
    <row r="67" spans="17:37" x14ac:dyDescent="0.2">
      <c r="Q67" s="1"/>
      <c r="S67" s="3"/>
      <c r="T67" s="13"/>
      <c r="U67" s="13"/>
      <c r="AJ67"/>
      <c r="AK67"/>
    </row>
    <row r="68" spans="17:37" x14ac:dyDescent="0.2">
      <c r="Q68" s="1"/>
      <c r="S68" s="3"/>
      <c r="T68" s="13"/>
      <c r="U68" s="13"/>
      <c r="AJ68"/>
      <c r="AK68"/>
    </row>
    <row r="69" spans="17:37" x14ac:dyDescent="0.2">
      <c r="Q69" s="1"/>
      <c r="S69" s="3"/>
      <c r="T69" s="13"/>
      <c r="U69" s="13"/>
      <c r="AJ69"/>
      <c r="AK69"/>
    </row>
    <row r="70" spans="17:37" x14ac:dyDescent="0.2">
      <c r="Q70" s="1"/>
      <c r="S70" s="3"/>
      <c r="T70" s="13"/>
      <c r="U70" s="13"/>
      <c r="AJ70"/>
      <c r="AK70"/>
    </row>
    <row r="71" spans="17:37" x14ac:dyDescent="0.2">
      <c r="Q71" s="1"/>
      <c r="S71" s="3"/>
      <c r="T71" s="13"/>
      <c r="U71" s="13"/>
      <c r="AJ71"/>
      <c r="AK71"/>
    </row>
    <row r="72" spans="17:37" x14ac:dyDescent="0.2">
      <c r="Q72" s="1"/>
      <c r="S72" s="3"/>
      <c r="T72" s="13"/>
      <c r="U72" s="13"/>
      <c r="AJ72"/>
      <c r="AK72"/>
    </row>
    <row r="73" spans="17:37" x14ac:dyDescent="0.2">
      <c r="Q73" s="1"/>
      <c r="S73" s="3"/>
      <c r="T73" s="13"/>
      <c r="U73" s="13"/>
      <c r="AJ73"/>
      <c r="AK73"/>
    </row>
    <row r="74" spans="17:37" x14ac:dyDescent="0.2">
      <c r="Q74" s="1"/>
      <c r="S74" s="3"/>
      <c r="T74" s="13"/>
      <c r="U74" s="13"/>
      <c r="AJ74"/>
      <c r="AK74"/>
    </row>
    <row r="75" spans="17:37" x14ac:dyDescent="0.2">
      <c r="Q75" s="1"/>
      <c r="S75" s="3"/>
      <c r="T75" s="13"/>
      <c r="U75" s="13"/>
      <c r="AJ75"/>
      <c r="AK75"/>
    </row>
    <row r="76" spans="17:37" x14ac:dyDescent="0.2">
      <c r="Q76" s="1"/>
      <c r="S76" s="3"/>
      <c r="T76" s="13"/>
      <c r="U76" s="13"/>
      <c r="AJ76"/>
      <c r="AK76"/>
    </row>
    <row r="77" spans="17:37" x14ac:dyDescent="0.2">
      <c r="Q77" s="1"/>
      <c r="S77" s="3"/>
      <c r="T77" s="13"/>
      <c r="U77" s="13"/>
      <c r="AJ77"/>
      <c r="AK77"/>
    </row>
    <row r="78" spans="17:37" x14ac:dyDescent="0.2">
      <c r="Q78" s="1"/>
      <c r="S78" s="3"/>
      <c r="T78" s="13"/>
      <c r="U78" s="13"/>
      <c r="AJ78"/>
      <c r="AK78"/>
    </row>
    <row r="79" spans="17:37" x14ac:dyDescent="0.2">
      <c r="Q79" s="1"/>
      <c r="S79" s="3"/>
      <c r="T79" s="13"/>
      <c r="U79" s="13"/>
      <c r="AJ79"/>
      <c r="AK79"/>
    </row>
    <row r="80" spans="17:37" x14ac:dyDescent="0.2">
      <c r="Q80" s="1"/>
      <c r="S80" s="3"/>
      <c r="T80" s="13"/>
      <c r="U80" s="13"/>
      <c r="AJ80"/>
      <c r="AK80"/>
    </row>
    <row r="81" spans="17:37" x14ac:dyDescent="0.2">
      <c r="Q81" s="1"/>
      <c r="S81" s="3"/>
      <c r="T81" s="13"/>
      <c r="U81" s="13"/>
      <c r="AJ81"/>
      <c r="AK81"/>
    </row>
    <row r="82" spans="17:37" x14ac:dyDescent="0.2">
      <c r="Q82" s="1"/>
      <c r="S82" s="3"/>
      <c r="T82" s="13"/>
      <c r="U82" s="13"/>
      <c r="AJ82"/>
      <c r="AK82"/>
    </row>
    <row r="83" spans="17:37" x14ac:dyDescent="0.2">
      <c r="Q83" s="1"/>
      <c r="S83" s="3"/>
      <c r="T83" s="13"/>
      <c r="U83" s="13"/>
      <c r="AJ83"/>
      <c r="AK83"/>
    </row>
    <row r="84" spans="17:37" x14ac:dyDescent="0.2">
      <c r="Q84" s="1"/>
      <c r="S84" s="3"/>
      <c r="T84" s="13"/>
      <c r="U84" s="13"/>
      <c r="AJ84"/>
      <c r="AK84"/>
    </row>
    <row r="85" spans="17:37" x14ac:dyDescent="0.2">
      <c r="Q85" s="1"/>
      <c r="S85" s="3"/>
      <c r="T85" s="13"/>
      <c r="U85" s="13"/>
      <c r="AJ85"/>
      <c r="AK85"/>
    </row>
    <row r="86" spans="17:37" x14ac:dyDescent="0.2">
      <c r="Q86" s="1"/>
      <c r="S86" s="3"/>
      <c r="T86" s="13"/>
      <c r="U86" s="13"/>
      <c r="AJ86"/>
      <c r="AK86"/>
    </row>
    <row r="87" spans="17:37" x14ac:dyDescent="0.2">
      <c r="Q87" s="1"/>
      <c r="S87" s="3"/>
      <c r="T87" s="13"/>
      <c r="U87" s="13"/>
      <c r="AJ87"/>
      <c r="AK87"/>
    </row>
    <row r="88" spans="17:37" x14ac:dyDescent="0.2">
      <c r="Q88" s="1"/>
      <c r="S88" s="3"/>
      <c r="T88" s="13"/>
      <c r="U88" s="13"/>
      <c r="AJ88"/>
      <c r="AK88"/>
    </row>
    <row r="89" spans="17:37" x14ac:dyDescent="0.2">
      <c r="Q89" s="1"/>
      <c r="S89" s="3"/>
      <c r="T89" s="13"/>
      <c r="U89" s="13"/>
      <c r="AJ89"/>
      <c r="AK89"/>
    </row>
    <row r="90" spans="17:37" x14ac:dyDescent="0.2">
      <c r="Q90" s="1"/>
      <c r="S90" s="3"/>
      <c r="T90" s="13"/>
      <c r="U90" s="13"/>
      <c r="AJ90"/>
      <c r="AK90"/>
    </row>
    <row r="91" spans="17:37" x14ac:dyDescent="0.2">
      <c r="Q91" s="1"/>
      <c r="S91" s="3"/>
      <c r="T91" s="13"/>
      <c r="U91" s="13"/>
      <c r="AJ91"/>
      <c r="AK91"/>
    </row>
    <row r="92" spans="17:37" x14ac:dyDescent="0.2">
      <c r="Q92" s="1"/>
      <c r="S92" s="3"/>
      <c r="T92" s="13"/>
      <c r="U92" s="13"/>
      <c r="AJ92"/>
      <c r="AK92"/>
    </row>
    <row r="93" spans="17:37" x14ac:dyDescent="0.2">
      <c r="Q93" s="1"/>
      <c r="S93" s="3"/>
      <c r="T93" s="13"/>
      <c r="U93" s="13"/>
      <c r="AJ93"/>
      <c r="AK93"/>
    </row>
    <row r="94" spans="17:37" x14ac:dyDescent="0.2">
      <c r="Q94" s="1"/>
      <c r="S94" s="3"/>
      <c r="T94" s="13"/>
      <c r="U94" s="13"/>
      <c r="AJ94"/>
      <c r="AK94"/>
    </row>
    <row r="95" spans="17:37" x14ac:dyDescent="0.2">
      <c r="Q95" s="1"/>
      <c r="S95" s="3"/>
      <c r="T95" s="13"/>
      <c r="U95" s="13"/>
      <c r="AJ95"/>
      <c r="AK95"/>
    </row>
    <row r="96" spans="17:37" x14ac:dyDescent="0.2">
      <c r="Q96" s="1"/>
      <c r="S96" s="3"/>
      <c r="T96" s="13"/>
      <c r="U96" s="13"/>
      <c r="AJ96"/>
      <c r="AK96"/>
    </row>
    <row r="97" spans="17:37" x14ac:dyDescent="0.2">
      <c r="Q97" s="1"/>
      <c r="S97" s="3"/>
      <c r="T97" s="13"/>
      <c r="U97" s="13"/>
      <c r="AJ97"/>
      <c r="AK97"/>
    </row>
    <row r="98" spans="17:37" x14ac:dyDescent="0.2">
      <c r="Q98" s="1"/>
      <c r="S98" s="3"/>
      <c r="T98" s="13"/>
      <c r="U98" s="13"/>
      <c r="AJ98"/>
      <c r="AK98"/>
    </row>
    <row r="99" spans="17:37" x14ac:dyDescent="0.2">
      <c r="Q99" s="1"/>
      <c r="S99" s="3"/>
      <c r="T99" s="13"/>
      <c r="U99" s="13"/>
      <c r="AJ99"/>
      <c r="AK99"/>
    </row>
    <row r="100" spans="17:37" x14ac:dyDescent="0.2">
      <c r="Q100" s="1"/>
      <c r="S100" s="3"/>
      <c r="T100" s="13"/>
      <c r="U100" s="13"/>
      <c r="AJ100"/>
      <c r="AK100"/>
    </row>
    <row r="101" spans="17:37" x14ac:dyDescent="0.2">
      <c r="Q101" s="1"/>
      <c r="S101" s="3"/>
      <c r="T101" s="13"/>
      <c r="U101" s="13"/>
      <c r="AJ101"/>
      <c r="AK101"/>
    </row>
    <row r="102" spans="17:37" x14ac:dyDescent="0.2">
      <c r="Q102" s="1"/>
      <c r="S102" s="3"/>
      <c r="T102" s="13"/>
      <c r="U102" s="13"/>
      <c r="AJ102"/>
      <c r="AK102"/>
    </row>
    <row r="103" spans="17:37" x14ac:dyDescent="0.2">
      <c r="Q103" s="1"/>
      <c r="S103" s="3"/>
      <c r="T103" s="13"/>
      <c r="U103" s="13"/>
      <c r="AJ103"/>
      <c r="AK103"/>
    </row>
    <row r="104" spans="17:37" x14ac:dyDescent="0.2">
      <c r="Q104" s="1"/>
      <c r="S104" s="3"/>
      <c r="T104" s="13"/>
      <c r="U104" s="13"/>
      <c r="AJ104"/>
      <c r="AK104"/>
    </row>
    <row r="105" spans="17:37" x14ac:dyDescent="0.2">
      <c r="Q105" s="1"/>
      <c r="S105" s="3"/>
      <c r="T105" s="13"/>
      <c r="U105" s="13"/>
      <c r="AJ105"/>
      <c r="AK105"/>
    </row>
    <row r="106" spans="17:37" x14ac:dyDescent="0.2">
      <c r="Q106" s="1"/>
      <c r="S106" s="3"/>
      <c r="T106" s="13"/>
      <c r="U106" s="13"/>
      <c r="AJ106"/>
      <c r="AK106"/>
    </row>
    <row r="107" spans="17:37" x14ac:dyDescent="0.2">
      <c r="Q107" s="1"/>
      <c r="S107" s="3"/>
      <c r="T107" s="13"/>
      <c r="U107" s="13"/>
      <c r="AJ107"/>
      <c r="AK107"/>
    </row>
    <row r="108" spans="17:37" x14ac:dyDescent="0.2">
      <c r="Q108" s="1"/>
      <c r="S108" s="3"/>
      <c r="T108" s="13"/>
      <c r="U108" s="13"/>
      <c r="AJ108"/>
      <c r="AK108"/>
    </row>
    <row r="109" spans="17:37" x14ac:dyDescent="0.2">
      <c r="Q109" s="1"/>
      <c r="S109" s="3"/>
      <c r="T109" s="13"/>
      <c r="U109" s="13"/>
      <c r="AJ109"/>
      <c r="AK109"/>
    </row>
    <row r="110" spans="17:37" x14ac:dyDescent="0.2">
      <c r="Q110" s="1"/>
      <c r="S110" s="3"/>
      <c r="T110" s="13"/>
      <c r="U110" s="13"/>
      <c r="AJ110"/>
      <c r="AK110"/>
    </row>
    <row r="111" spans="17:37" x14ac:dyDescent="0.2">
      <c r="Q111" s="1"/>
      <c r="S111" s="3"/>
      <c r="T111" s="13"/>
      <c r="U111" s="13"/>
      <c r="AJ111"/>
      <c r="AK111"/>
    </row>
    <row r="112" spans="17:37" x14ac:dyDescent="0.2">
      <c r="Q112" s="1"/>
      <c r="S112" s="3"/>
      <c r="T112" s="13"/>
      <c r="U112" s="13"/>
      <c r="AJ112"/>
      <c r="AK112"/>
    </row>
    <row r="113" spans="17:37" x14ac:dyDescent="0.2">
      <c r="Q113" s="1"/>
      <c r="S113" s="3"/>
      <c r="T113" s="13"/>
      <c r="U113" s="13"/>
      <c r="AJ113"/>
      <c r="AK113"/>
    </row>
    <row r="114" spans="17:37" x14ac:dyDescent="0.2">
      <c r="Q114" s="1"/>
      <c r="S114" s="3"/>
      <c r="T114" s="13"/>
      <c r="U114" s="13"/>
      <c r="AJ114"/>
      <c r="AK114"/>
    </row>
    <row r="115" spans="17:37" x14ac:dyDescent="0.2">
      <c r="Q115" s="1"/>
      <c r="S115" s="3"/>
      <c r="T115" s="13"/>
      <c r="U115" s="13"/>
      <c r="AJ115"/>
      <c r="AK115"/>
    </row>
    <row r="116" spans="17:37" x14ac:dyDescent="0.2">
      <c r="Q116" s="1"/>
      <c r="S116" s="3"/>
      <c r="T116" s="13"/>
      <c r="U116" s="13"/>
      <c r="AJ116"/>
      <c r="AK116"/>
    </row>
    <row r="117" spans="17:37" x14ac:dyDescent="0.2">
      <c r="Q117" s="1"/>
      <c r="S117" s="3"/>
      <c r="T117" s="13"/>
      <c r="U117" s="13"/>
      <c r="AJ117"/>
      <c r="AK117"/>
    </row>
    <row r="118" spans="17:37" x14ac:dyDescent="0.2">
      <c r="Q118" s="1"/>
      <c r="S118" s="3"/>
      <c r="T118" s="13"/>
      <c r="U118" s="13"/>
      <c r="AJ118"/>
      <c r="AK118"/>
    </row>
    <row r="119" spans="17:37" x14ac:dyDescent="0.2">
      <c r="Q119" s="1"/>
      <c r="S119" s="3"/>
      <c r="T119" s="13"/>
      <c r="U119" s="13"/>
      <c r="AJ119"/>
      <c r="AK119"/>
    </row>
    <row r="120" spans="17:37" x14ac:dyDescent="0.2">
      <c r="Q120" s="1"/>
      <c r="S120" s="3"/>
      <c r="T120" s="13"/>
      <c r="U120" s="13"/>
      <c r="AJ120"/>
      <c r="AK120"/>
    </row>
    <row r="121" spans="17:37" x14ac:dyDescent="0.2">
      <c r="Q121" s="1"/>
      <c r="S121" s="3"/>
      <c r="T121" s="13"/>
      <c r="U121" s="13"/>
      <c r="AJ121"/>
      <c r="AK121"/>
    </row>
    <row r="122" spans="17:37" x14ac:dyDescent="0.2">
      <c r="Q122" s="1"/>
      <c r="S122" s="3"/>
      <c r="T122" s="13"/>
      <c r="U122" s="13"/>
      <c r="AJ122"/>
      <c r="AK122"/>
    </row>
    <row r="123" spans="17:37" x14ac:dyDescent="0.2">
      <c r="Q123" s="1"/>
      <c r="S123" s="3"/>
      <c r="T123" s="13"/>
      <c r="U123" s="13"/>
      <c r="AJ123"/>
      <c r="AK123"/>
    </row>
    <row r="124" spans="17:37" x14ac:dyDescent="0.2">
      <c r="Q124" s="1"/>
      <c r="S124" s="3"/>
      <c r="T124" s="13"/>
      <c r="U124" s="13"/>
      <c r="AJ124"/>
      <c r="AK124"/>
    </row>
    <row r="125" spans="17:37" x14ac:dyDescent="0.2">
      <c r="Q125" s="1"/>
      <c r="S125" s="3"/>
      <c r="T125" s="13"/>
      <c r="U125" s="13"/>
      <c r="AJ125"/>
      <c r="AK125"/>
    </row>
    <row r="126" spans="17:37" x14ac:dyDescent="0.2">
      <c r="Q126" s="1"/>
      <c r="S126" s="3"/>
      <c r="T126" s="13"/>
      <c r="U126" s="13"/>
      <c r="AJ126"/>
      <c r="AK126"/>
    </row>
    <row r="127" spans="17:37" x14ac:dyDescent="0.2">
      <c r="Q127" s="1"/>
      <c r="S127" s="3"/>
      <c r="T127" s="13"/>
      <c r="U127" s="13"/>
      <c r="AJ127"/>
      <c r="AK127"/>
    </row>
    <row r="128" spans="17:37" x14ac:dyDescent="0.2">
      <c r="Q128" s="1"/>
      <c r="S128" s="3"/>
      <c r="T128" s="13"/>
      <c r="U128" s="13"/>
      <c r="AJ128"/>
      <c r="AK128"/>
    </row>
    <row r="129" spans="17:37" x14ac:dyDescent="0.2">
      <c r="Q129" s="1"/>
      <c r="S129" s="3"/>
      <c r="T129" s="13"/>
      <c r="U129" s="13"/>
      <c r="AJ129"/>
      <c r="AK129"/>
    </row>
    <row r="130" spans="17:37" x14ac:dyDescent="0.2">
      <c r="Q130" s="1"/>
      <c r="S130" s="3"/>
      <c r="T130" s="13"/>
      <c r="U130" s="13"/>
      <c r="AJ130"/>
      <c r="AK130"/>
    </row>
    <row r="131" spans="17:37" x14ac:dyDescent="0.2">
      <c r="Q131" s="1"/>
      <c r="S131" s="3"/>
      <c r="T131" s="13"/>
      <c r="U131" s="13"/>
      <c r="AJ131"/>
      <c r="AK131"/>
    </row>
    <row r="132" spans="17:37" x14ac:dyDescent="0.2">
      <c r="Q132" s="1"/>
      <c r="S132" s="3"/>
      <c r="T132" s="13"/>
      <c r="U132" s="13"/>
      <c r="AJ132"/>
      <c r="AK132"/>
    </row>
    <row r="133" spans="17:37" x14ac:dyDescent="0.2">
      <c r="Q133" s="1"/>
      <c r="S133" s="3"/>
      <c r="T133" s="13"/>
      <c r="U133" s="13"/>
      <c r="AJ133"/>
      <c r="AK133"/>
    </row>
    <row r="134" spans="17:37" x14ac:dyDescent="0.2">
      <c r="Q134" s="1"/>
      <c r="S134" s="3"/>
      <c r="T134" s="13"/>
      <c r="U134" s="13"/>
      <c r="AJ134"/>
      <c r="AK134"/>
    </row>
    <row r="135" spans="17:37" x14ac:dyDescent="0.2">
      <c r="Q135" s="1"/>
      <c r="S135" s="3"/>
      <c r="T135" s="13"/>
      <c r="U135" s="13"/>
      <c r="AJ135"/>
      <c r="AK135"/>
    </row>
    <row r="136" spans="17:37" x14ac:dyDescent="0.2">
      <c r="Q136" s="1"/>
      <c r="S136" s="3"/>
      <c r="T136" s="13"/>
      <c r="U136" s="13"/>
      <c r="AJ136"/>
      <c r="AK136"/>
    </row>
    <row r="137" spans="17:37" x14ac:dyDescent="0.2">
      <c r="Q137" s="1"/>
      <c r="S137" s="3"/>
      <c r="T137" s="13"/>
      <c r="U137" s="13"/>
      <c r="AJ137"/>
      <c r="AK137"/>
    </row>
    <row r="138" spans="17:37" x14ac:dyDescent="0.2">
      <c r="Q138" s="1"/>
      <c r="S138" s="3"/>
      <c r="T138" s="13"/>
      <c r="U138" s="13"/>
      <c r="AJ138"/>
      <c r="AK138"/>
    </row>
    <row r="139" spans="17:37" x14ac:dyDescent="0.2">
      <c r="Q139" s="1"/>
      <c r="S139" s="3"/>
      <c r="T139" s="13"/>
      <c r="U139" s="13"/>
      <c r="AJ139"/>
      <c r="AK139"/>
    </row>
    <row r="140" spans="17:37" x14ac:dyDescent="0.2">
      <c r="Q140" s="1"/>
      <c r="S140" s="3"/>
      <c r="T140" s="13"/>
      <c r="U140" s="13"/>
      <c r="AJ140"/>
      <c r="AK140"/>
    </row>
    <row r="141" spans="17:37" x14ac:dyDescent="0.2">
      <c r="Q141" s="1"/>
      <c r="S141" s="3"/>
      <c r="T141" s="13"/>
      <c r="U141" s="13"/>
      <c r="AJ141"/>
      <c r="AK141"/>
    </row>
    <row r="142" spans="17:37" x14ac:dyDescent="0.2">
      <c r="Q142" s="1"/>
      <c r="S142" s="3"/>
      <c r="T142" s="13"/>
      <c r="U142" s="13"/>
      <c r="AJ142"/>
      <c r="AK142"/>
    </row>
    <row r="143" spans="17:37" x14ac:dyDescent="0.2">
      <c r="Q143" s="1"/>
      <c r="S143" s="3"/>
      <c r="T143" s="13"/>
      <c r="U143" s="13"/>
      <c r="AJ143"/>
      <c r="AK143"/>
    </row>
    <row r="144" spans="17:37" x14ac:dyDescent="0.2">
      <c r="Q144" s="1"/>
      <c r="S144" s="3"/>
      <c r="T144" s="13"/>
      <c r="U144" s="13"/>
      <c r="AJ144"/>
      <c r="AK144"/>
    </row>
    <row r="145" spans="17:37" x14ac:dyDescent="0.2">
      <c r="Q145" s="1"/>
      <c r="S145" s="3"/>
      <c r="T145" s="13"/>
      <c r="U145" s="13"/>
      <c r="AJ145"/>
      <c r="AK145"/>
    </row>
    <row r="146" spans="17:37" x14ac:dyDescent="0.2">
      <c r="Q146" s="1"/>
      <c r="S146" s="3"/>
      <c r="T146" s="13"/>
      <c r="U146" s="13"/>
      <c r="AJ146"/>
      <c r="AK146"/>
    </row>
    <row r="147" spans="17:37" x14ac:dyDescent="0.2">
      <c r="Q147" s="1"/>
      <c r="S147" s="3"/>
      <c r="T147" s="13"/>
      <c r="U147" s="13"/>
      <c r="AJ147"/>
      <c r="AK147"/>
    </row>
    <row r="148" spans="17:37" x14ac:dyDescent="0.2">
      <c r="Q148" s="1"/>
      <c r="S148" s="3"/>
      <c r="T148" s="13"/>
      <c r="U148" s="13"/>
      <c r="AJ148"/>
      <c r="AK148"/>
    </row>
    <row r="149" spans="17:37" x14ac:dyDescent="0.2">
      <c r="Q149" s="1"/>
      <c r="S149" s="3"/>
      <c r="T149" s="13"/>
      <c r="U149" s="13"/>
      <c r="AJ149"/>
      <c r="AK149"/>
    </row>
    <row r="150" spans="17:37" x14ac:dyDescent="0.2">
      <c r="Q150" s="1"/>
      <c r="S150" s="3"/>
      <c r="T150" s="13"/>
      <c r="U150" s="13"/>
      <c r="AJ150"/>
      <c r="AK150"/>
    </row>
    <row r="151" spans="17:37" x14ac:dyDescent="0.2">
      <c r="Q151" s="1"/>
      <c r="S151" s="3"/>
      <c r="T151" s="13"/>
      <c r="U151" s="13"/>
      <c r="AJ151"/>
      <c r="AK151"/>
    </row>
    <row r="152" spans="17:37" x14ac:dyDescent="0.2">
      <c r="Q152" s="1"/>
      <c r="S152" s="3"/>
      <c r="T152" s="13"/>
      <c r="U152" s="13"/>
      <c r="AJ152"/>
      <c r="AK152"/>
    </row>
    <row r="153" spans="17:37" x14ac:dyDescent="0.2">
      <c r="Q153" s="1"/>
      <c r="S153" s="3"/>
      <c r="T153" s="13"/>
      <c r="U153" s="13"/>
      <c r="AJ153"/>
      <c r="AK153"/>
    </row>
    <row r="154" spans="17:37" x14ac:dyDescent="0.2">
      <c r="Q154" s="1"/>
      <c r="S154" s="3"/>
      <c r="T154" s="13"/>
      <c r="U154" s="13"/>
      <c r="AJ154"/>
      <c r="AK154"/>
    </row>
    <row r="155" spans="17:37" x14ac:dyDescent="0.2">
      <c r="Q155" s="1"/>
      <c r="S155" s="3"/>
      <c r="T155" s="13"/>
      <c r="U155" s="13"/>
      <c r="AJ155"/>
      <c r="AK155"/>
    </row>
    <row r="156" spans="17:37" x14ac:dyDescent="0.2">
      <c r="Q156" s="1"/>
      <c r="S156" s="3"/>
      <c r="T156" s="13"/>
      <c r="U156" s="13"/>
      <c r="AJ156"/>
      <c r="AK156"/>
    </row>
    <row r="157" spans="17:37" x14ac:dyDescent="0.2">
      <c r="Q157" s="1"/>
      <c r="S157" s="3"/>
      <c r="T157" s="13"/>
      <c r="U157" s="13"/>
      <c r="AJ157"/>
      <c r="AK157"/>
    </row>
    <row r="158" spans="17:37" x14ac:dyDescent="0.2">
      <c r="Q158" s="1"/>
      <c r="S158" s="3"/>
      <c r="T158" s="13"/>
      <c r="U158" s="13"/>
      <c r="AJ158"/>
      <c r="AK158"/>
    </row>
    <row r="159" spans="17:37" x14ac:dyDescent="0.2">
      <c r="Q159" s="1"/>
      <c r="S159" s="3"/>
      <c r="T159" s="13"/>
      <c r="U159" s="13"/>
      <c r="AJ159"/>
      <c r="AK159"/>
    </row>
    <row r="160" spans="17:37" x14ac:dyDescent="0.2">
      <c r="Q160" s="1"/>
      <c r="S160" s="3"/>
      <c r="T160" s="13"/>
      <c r="U160" s="13"/>
      <c r="AJ160"/>
      <c r="AK160"/>
    </row>
    <row r="161" spans="17:37" x14ac:dyDescent="0.2">
      <c r="Q161" s="1"/>
      <c r="S161" s="3"/>
      <c r="T161" s="13"/>
      <c r="U161" s="13"/>
      <c r="AJ161"/>
      <c r="AK161"/>
    </row>
    <row r="162" spans="17:37" x14ac:dyDescent="0.2">
      <c r="Q162" s="1"/>
      <c r="S162" s="3"/>
      <c r="T162" s="13"/>
      <c r="U162" s="13"/>
      <c r="AJ162"/>
      <c r="AK162"/>
    </row>
    <row r="163" spans="17:37" x14ac:dyDescent="0.2">
      <c r="Q163" s="1"/>
      <c r="S163" s="3"/>
      <c r="T163" s="13"/>
      <c r="U163" s="13"/>
      <c r="AJ163"/>
      <c r="AK163"/>
    </row>
    <row r="164" spans="17:37" x14ac:dyDescent="0.2">
      <c r="Q164" s="1"/>
      <c r="S164" s="3"/>
      <c r="T164" s="13"/>
      <c r="U164" s="13"/>
      <c r="AJ164"/>
      <c r="AK164"/>
    </row>
    <row r="165" spans="17:37" x14ac:dyDescent="0.2">
      <c r="Q165" s="1"/>
      <c r="S165" s="3"/>
      <c r="T165" s="13"/>
      <c r="U165" s="13"/>
      <c r="AJ165"/>
      <c r="AK165"/>
    </row>
    <row r="166" spans="17:37" x14ac:dyDescent="0.2">
      <c r="Q166" s="1"/>
      <c r="S166" s="3"/>
      <c r="T166" s="13"/>
      <c r="U166" s="13"/>
      <c r="AJ166"/>
      <c r="AK166"/>
    </row>
    <row r="167" spans="17:37" x14ac:dyDescent="0.2">
      <c r="Q167" s="1"/>
      <c r="S167" s="3"/>
      <c r="T167" s="13"/>
      <c r="U167" s="13"/>
      <c r="AJ167"/>
      <c r="AK167"/>
    </row>
    <row r="168" spans="17:37" x14ac:dyDescent="0.2">
      <c r="Q168" s="1"/>
      <c r="S168" s="3"/>
      <c r="T168" s="13"/>
      <c r="U168" s="13"/>
      <c r="AJ168"/>
      <c r="AK168"/>
    </row>
    <row r="169" spans="17:37" x14ac:dyDescent="0.2">
      <c r="Q169" s="1"/>
      <c r="S169" s="3"/>
      <c r="T169" s="13"/>
      <c r="U169" s="13"/>
      <c r="AJ169"/>
      <c r="AK169"/>
    </row>
    <row r="170" spans="17:37" x14ac:dyDescent="0.2">
      <c r="Q170" s="1"/>
      <c r="S170" s="3"/>
      <c r="T170" s="13"/>
      <c r="U170" s="13"/>
      <c r="AJ170"/>
      <c r="AK170"/>
    </row>
    <row r="171" spans="17:37" x14ac:dyDescent="0.2">
      <c r="Q171" s="1"/>
      <c r="S171" s="3"/>
      <c r="T171" s="13"/>
      <c r="U171" s="13"/>
      <c r="AJ171"/>
      <c r="AK171"/>
    </row>
    <row r="172" spans="17:37" x14ac:dyDescent="0.2">
      <c r="Q172" s="1"/>
      <c r="S172" s="3"/>
      <c r="T172" s="13"/>
      <c r="U172" s="13"/>
      <c r="AJ172"/>
      <c r="AK172"/>
    </row>
    <row r="173" spans="17:37" x14ac:dyDescent="0.2">
      <c r="Q173" s="1"/>
      <c r="S173" s="3"/>
      <c r="T173" s="13"/>
      <c r="U173" s="13"/>
      <c r="AJ173"/>
      <c r="AK173"/>
    </row>
    <row r="174" spans="17:37" x14ac:dyDescent="0.2">
      <c r="Q174" s="1"/>
      <c r="S174" s="3"/>
      <c r="T174" s="13"/>
      <c r="U174" s="13"/>
      <c r="AJ174"/>
      <c r="AK174"/>
    </row>
    <row r="175" spans="17:37" x14ac:dyDescent="0.2">
      <c r="Q175" s="1"/>
      <c r="S175" s="3"/>
      <c r="T175" s="13"/>
      <c r="U175" s="13"/>
      <c r="AJ175"/>
      <c r="AK175"/>
    </row>
    <row r="176" spans="17:37" x14ac:dyDescent="0.2">
      <c r="Q176" s="1"/>
      <c r="S176" s="3"/>
      <c r="T176" s="13"/>
      <c r="U176" s="13"/>
      <c r="AJ176"/>
      <c r="AK176"/>
    </row>
    <row r="177" spans="17:37" x14ac:dyDescent="0.2">
      <c r="Q177" s="1"/>
      <c r="S177" s="3"/>
      <c r="T177" s="13"/>
      <c r="U177" s="13"/>
      <c r="AJ177"/>
      <c r="AK177"/>
    </row>
    <row r="178" spans="17:37" x14ac:dyDescent="0.2">
      <c r="Q178" s="1"/>
      <c r="S178" s="3"/>
      <c r="T178" s="13"/>
      <c r="U178" s="13"/>
      <c r="AJ178"/>
      <c r="AK178"/>
    </row>
    <row r="179" spans="17:37" x14ac:dyDescent="0.2">
      <c r="Q179" s="1"/>
      <c r="S179" s="3"/>
      <c r="T179" s="13"/>
      <c r="U179" s="13"/>
      <c r="AJ179"/>
      <c r="AK179"/>
    </row>
    <row r="180" spans="17:37" x14ac:dyDescent="0.2">
      <c r="Q180" s="1"/>
      <c r="S180" s="3"/>
      <c r="T180" s="13"/>
      <c r="U180" s="13"/>
      <c r="AJ180"/>
      <c r="AK180"/>
    </row>
    <row r="181" spans="17:37" x14ac:dyDescent="0.2">
      <c r="Q181" s="1"/>
      <c r="S181" s="3"/>
      <c r="T181" s="13"/>
      <c r="U181" s="13"/>
      <c r="AJ181"/>
      <c r="AK181"/>
    </row>
    <row r="182" spans="17:37" x14ac:dyDescent="0.2">
      <c r="Q182" s="1"/>
      <c r="S182" s="3"/>
      <c r="T182" s="13"/>
      <c r="U182" s="13"/>
      <c r="AJ182"/>
      <c r="AK182"/>
    </row>
    <row r="183" spans="17:37" x14ac:dyDescent="0.2">
      <c r="Q183" s="1"/>
      <c r="S183" s="3"/>
      <c r="T183" s="13"/>
      <c r="U183" s="13"/>
      <c r="AJ183"/>
      <c r="AK183"/>
    </row>
    <row r="184" spans="17:37" x14ac:dyDescent="0.2">
      <c r="Q184" s="1"/>
      <c r="S184" s="3"/>
      <c r="T184" s="13"/>
      <c r="U184" s="13"/>
      <c r="AJ184"/>
      <c r="AK184"/>
    </row>
    <row r="185" spans="17:37" x14ac:dyDescent="0.2">
      <c r="Q185" s="1"/>
      <c r="S185" s="3"/>
      <c r="T185" s="13"/>
      <c r="U185" s="13"/>
      <c r="AJ185"/>
      <c r="AK185"/>
    </row>
    <row r="186" spans="17:37" x14ac:dyDescent="0.2">
      <c r="Q186" s="1"/>
      <c r="S186" s="3"/>
      <c r="T186" s="13"/>
      <c r="U186" s="13"/>
      <c r="AJ186"/>
      <c r="AK186"/>
    </row>
    <row r="187" spans="17:37" x14ac:dyDescent="0.2">
      <c r="Q187" s="1"/>
      <c r="S187" s="3"/>
      <c r="T187" s="13"/>
      <c r="U187" s="13"/>
      <c r="AJ187"/>
      <c r="AK187"/>
    </row>
    <row r="188" spans="17:37" x14ac:dyDescent="0.2">
      <c r="Q188" s="1"/>
      <c r="S188" s="3"/>
      <c r="T188" s="13"/>
      <c r="U188" s="13"/>
      <c r="AJ188"/>
      <c r="AK188"/>
    </row>
    <row r="189" spans="17:37" x14ac:dyDescent="0.2">
      <c r="Q189" s="1"/>
      <c r="S189" s="3"/>
      <c r="T189" s="13"/>
      <c r="U189" s="13"/>
      <c r="AJ189"/>
      <c r="AK189"/>
    </row>
    <row r="190" spans="17:37" x14ac:dyDescent="0.2">
      <c r="Q190" s="1"/>
      <c r="S190" s="3"/>
      <c r="T190" s="13"/>
      <c r="U190" s="13"/>
      <c r="AJ190"/>
      <c r="AK190"/>
    </row>
    <row r="191" spans="17:37" x14ac:dyDescent="0.2">
      <c r="Q191" s="1"/>
      <c r="S191" s="3"/>
      <c r="T191" s="13"/>
      <c r="U191" s="13"/>
      <c r="AJ191"/>
      <c r="AK191"/>
    </row>
    <row r="192" spans="17:37" x14ac:dyDescent="0.2">
      <c r="Q192" s="1"/>
      <c r="S192" s="3"/>
      <c r="T192" s="13"/>
      <c r="U192" s="13"/>
      <c r="AJ192"/>
      <c r="AK192"/>
    </row>
    <row r="193" spans="17:37" x14ac:dyDescent="0.2">
      <c r="Q193" s="1"/>
      <c r="S193" s="3"/>
      <c r="T193" s="13"/>
      <c r="U193" s="13"/>
      <c r="AJ193"/>
      <c r="AK193"/>
    </row>
    <row r="194" spans="17:37" x14ac:dyDescent="0.2">
      <c r="Q194" s="1"/>
      <c r="S194" s="3"/>
      <c r="T194" s="13"/>
      <c r="U194" s="13"/>
      <c r="AJ194"/>
      <c r="AK194"/>
    </row>
    <row r="195" spans="17:37" x14ac:dyDescent="0.2">
      <c r="Q195" s="1"/>
      <c r="S195" s="3"/>
      <c r="T195" s="13"/>
      <c r="U195" s="13"/>
      <c r="AJ195"/>
      <c r="AK195"/>
    </row>
    <row r="196" spans="17:37" x14ac:dyDescent="0.2">
      <c r="Q196" s="1"/>
      <c r="S196" s="3"/>
      <c r="T196" s="13"/>
      <c r="U196" s="13"/>
      <c r="AJ196"/>
      <c r="AK196"/>
    </row>
    <row r="197" spans="17:37" x14ac:dyDescent="0.2">
      <c r="Q197" s="1"/>
      <c r="S197" s="3"/>
      <c r="T197" s="13"/>
      <c r="U197" s="13"/>
      <c r="AJ197"/>
      <c r="AK197"/>
    </row>
    <row r="198" spans="17:37" x14ac:dyDescent="0.2">
      <c r="Q198" s="1"/>
      <c r="S198" s="3"/>
      <c r="T198" s="13"/>
      <c r="U198" s="13"/>
      <c r="AJ198"/>
      <c r="AK198"/>
    </row>
    <row r="199" spans="17:37" x14ac:dyDescent="0.2">
      <c r="Q199" s="1"/>
      <c r="S199" s="3"/>
      <c r="T199" s="13"/>
      <c r="U199" s="13"/>
      <c r="AJ199"/>
      <c r="AK199"/>
    </row>
    <row r="200" spans="17:37" x14ac:dyDescent="0.2">
      <c r="Q200" s="1"/>
      <c r="S200" s="3"/>
      <c r="T200" s="13"/>
      <c r="U200" s="13"/>
      <c r="AJ200"/>
      <c r="AK200"/>
    </row>
    <row r="201" spans="17:37" x14ac:dyDescent="0.2">
      <c r="Q201" s="1"/>
      <c r="S201" s="3"/>
      <c r="T201" s="13"/>
      <c r="U201" s="13"/>
      <c r="AJ201"/>
      <c r="AK201"/>
    </row>
    <row r="202" spans="17:37" x14ac:dyDescent="0.2">
      <c r="Q202" s="1"/>
      <c r="S202" s="3"/>
      <c r="T202" s="13"/>
      <c r="U202" s="13"/>
      <c r="AJ202"/>
      <c r="AK202"/>
    </row>
    <row r="203" spans="17:37" x14ac:dyDescent="0.2">
      <c r="Q203" s="1"/>
      <c r="S203" s="3"/>
      <c r="T203" s="13"/>
      <c r="U203" s="13"/>
      <c r="AJ203"/>
      <c r="AK203"/>
    </row>
    <row r="204" spans="17:37" x14ac:dyDescent="0.2">
      <c r="Q204" s="1"/>
      <c r="S204" s="3"/>
      <c r="T204" s="13"/>
      <c r="U204" s="13"/>
      <c r="AJ204"/>
      <c r="AK204"/>
    </row>
    <row r="205" spans="17:37" x14ac:dyDescent="0.2">
      <c r="Q205" s="1"/>
      <c r="S205" s="3"/>
      <c r="T205" s="13"/>
      <c r="U205" s="13"/>
      <c r="AJ205"/>
      <c r="AK205"/>
    </row>
    <row r="206" spans="17:37" x14ac:dyDescent="0.2">
      <c r="Q206" s="1"/>
      <c r="S206" s="3"/>
      <c r="T206" s="13"/>
      <c r="U206" s="13"/>
      <c r="AJ206"/>
      <c r="AK206"/>
    </row>
    <row r="207" spans="17:37" x14ac:dyDescent="0.2">
      <c r="Q207" s="1"/>
      <c r="S207" s="3"/>
      <c r="T207" s="13"/>
      <c r="U207" s="13"/>
      <c r="AJ207"/>
      <c r="AK207"/>
    </row>
    <row r="208" spans="17:37" x14ac:dyDescent="0.2">
      <c r="Q208" s="1"/>
      <c r="S208" s="3"/>
      <c r="T208" s="13"/>
      <c r="U208" s="13"/>
      <c r="AJ208"/>
      <c r="AK208"/>
    </row>
    <row r="209" spans="17:37" x14ac:dyDescent="0.2">
      <c r="Q209" s="1"/>
      <c r="S209" s="3"/>
      <c r="T209" s="13"/>
      <c r="U209" s="13"/>
      <c r="AJ209"/>
      <c r="AK209"/>
    </row>
    <row r="210" spans="17:37" x14ac:dyDescent="0.2">
      <c r="Q210" s="1"/>
      <c r="S210" s="3"/>
      <c r="T210" s="13"/>
      <c r="U210" s="13"/>
      <c r="AJ210"/>
      <c r="AK210"/>
    </row>
    <row r="211" spans="17:37" x14ac:dyDescent="0.2">
      <c r="Q211" s="1"/>
      <c r="S211" s="3"/>
      <c r="T211" s="13"/>
      <c r="U211" s="13"/>
      <c r="AJ211"/>
      <c r="AK211"/>
    </row>
    <row r="212" spans="17:37" x14ac:dyDescent="0.2">
      <c r="Q212" s="1"/>
      <c r="S212" s="3"/>
      <c r="T212" s="13"/>
      <c r="U212" s="13"/>
      <c r="AJ212"/>
      <c r="AK212"/>
    </row>
    <row r="213" spans="17:37" x14ac:dyDescent="0.2">
      <c r="Q213" s="1"/>
      <c r="S213" s="3"/>
      <c r="T213" s="13"/>
      <c r="U213" s="13"/>
      <c r="AJ213"/>
      <c r="AK213"/>
    </row>
    <row r="214" spans="17:37" x14ac:dyDescent="0.2">
      <c r="Q214" s="1"/>
      <c r="S214" s="3"/>
      <c r="T214" s="13"/>
      <c r="U214" s="13"/>
      <c r="AJ214"/>
      <c r="AK214"/>
    </row>
    <row r="215" spans="17:37" x14ac:dyDescent="0.2">
      <c r="Q215" s="1"/>
      <c r="S215" s="3"/>
      <c r="T215" s="13"/>
      <c r="U215" s="13"/>
      <c r="AJ215"/>
      <c r="AK215"/>
    </row>
    <row r="216" spans="17:37" x14ac:dyDescent="0.2">
      <c r="Q216" s="1"/>
      <c r="S216" s="3"/>
      <c r="T216" s="13"/>
      <c r="U216" s="13"/>
      <c r="AJ216"/>
      <c r="AK216"/>
    </row>
    <row r="217" spans="17:37" x14ac:dyDescent="0.2">
      <c r="Q217" s="1"/>
      <c r="S217" s="3"/>
      <c r="T217" s="13"/>
      <c r="U217" s="13"/>
      <c r="AJ217"/>
      <c r="AK217"/>
    </row>
    <row r="218" spans="17:37" x14ac:dyDescent="0.2">
      <c r="Q218" s="1"/>
      <c r="S218" s="3"/>
      <c r="T218" s="13"/>
      <c r="U218" s="13"/>
      <c r="AJ218"/>
      <c r="AK218"/>
    </row>
    <row r="219" spans="17:37" x14ac:dyDescent="0.2">
      <c r="Q219" s="1"/>
      <c r="S219" s="3"/>
      <c r="T219" s="13"/>
      <c r="U219" s="13"/>
      <c r="AJ219"/>
      <c r="AK219"/>
    </row>
    <row r="220" spans="17:37" x14ac:dyDescent="0.2">
      <c r="Q220" s="1"/>
      <c r="S220" s="3"/>
      <c r="T220" s="13"/>
      <c r="U220" s="13"/>
      <c r="AJ220"/>
      <c r="AK220"/>
    </row>
    <row r="221" spans="17:37" x14ac:dyDescent="0.2">
      <c r="Q221" s="1"/>
      <c r="S221" s="3"/>
      <c r="T221" s="13"/>
      <c r="U221" s="13"/>
      <c r="AJ221"/>
      <c r="AK221"/>
    </row>
    <row r="222" spans="17:37" x14ac:dyDescent="0.2">
      <c r="Q222" s="1"/>
      <c r="S222" s="3"/>
      <c r="T222" s="13"/>
      <c r="U222" s="13"/>
      <c r="AJ222"/>
      <c r="AK222"/>
    </row>
    <row r="223" spans="17:37" x14ac:dyDescent="0.2">
      <c r="Q223" s="1"/>
      <c r="S223" s="3"/>
      <c r="T223" s="13"/>
      <c r="U223" s="13"/>
      <c r="AJ223"/>
      <c r="AK223"/>
    </row>
    <row r="224" spans="17:37" x14ac:dyDescent="0.2">
      <c r="Q224" s="1"/>
      <c r="S224" s="3"/>
      <c r="T224" s="13"/>
      <c r="U224" s="13"/>
      <c r="AJ224"/>
      <c r="AK224"/>
    </row>
    <row r="225" spans="17:37" x14ac:dyDescent="0.2">
      <c r="Q225" s="1"/>
      <c r="S225" s="3"/>
      <c r="T225" s="13"/>
      <c r="U225" s="13"/>
      <c r="AJ225"/>
      <c r="AK225"/>
    </row>
    <row r="226" spans="17:37" x14ac:dyDescent="0.2">
      <c r="Q226" s="1"/>
      <c r="S226" s="3"/>
      <c r="T226" s="13"/>
      <c r="U226" s="13"/>
      <c r="AJ226"/>
      <c r="AK226"/>
    </row>
    <row r="227" spans="17:37" x14ac:dyDescent="0.2">
      <c r="Q227" s="1"/>
      <c r="S227" s="3"/>
      <c r="T227" s="13"/>
      <c r="U227" s="13"/>
      <c r="AJ227"/>
      <c r="AK227"/>
    </row>
    <row r="228" spans="17:37" x14ac:dyDescent="0.2">
      <c r="Q228" s="1"/>
      <c r="S228" s="3"/>
      <c r="T228" s="13"/>
      <c r="U228" s="13"/>
      <c r="AJ228"/>
      <c r="AK228"/>
    </row>
    <row r="229" spans="17:37" x14ac:dyDescent="0.2">
      <c r="Q229" s="1"/>
      <c r="S229" s="3"/>
      <c r="T229" s="13"/>
      <c r="U229" s="13"/>
      <c r="AJ229"/>
      <c r="AK229"/>
    </row>
    <row r="230" spans="17:37" x14ac:dyDescent="0.2">
      <c r="Q230" s="1"/>
      <c r="S230" s="3"/>
      <c r="T230" s="13"/>
      <c r="U230" s="13"/>
      <c r="AJ230"/>
      <c r="AK230"/>
    </row>
    <row r="231" spans="17:37" x14ac:dyDescent="0.2">
      <c r="Q231" s="1"/>
      <c r="S231" s="3"/>
      <c r="T231" s="13"/>
      <c r="U231" s="13"/>
      <c r="AJ231"/>
      <c r="AK231"/>
    </row>
    <row r="232" spans="17:37" x14ac:dyDescent="0.2">
      <c r="Q232" s="1"/>
      <c r="S232" s="3"/>
      <c r="T232" s="13"/>
      <c r="U232" s="13"/>
      <c r="AJ232"/>
      <c r="AK232"/>
    </row>
    <row r="233" spans="17:37" x14ac:dyDescent="0.2">
      <c r="Q233" s="1"/>
      <c r="S233" s="3"/>
      <c r="T233" s="13"/>
      <c r="U233" s="13"/>
      <c r="AJ233"/>
      <c r="AK233"/>
    </row>
    <row r="234" spans="17:37" x14ac:dyDescent="0.2">
      <c r="Q234" s="1"/>
      <c r="S234" s="3"/>
      <c r="T234" s="13"/>
      <c r="U234" s="13"/>
      <c r="AJ234"/>
      <c r="AK234"/>
    </row>
    <row r="235" spans="17:37" x14ac:dyDescent="0.2">
      <c r="Q235" s="1"/>
      <c r="S235" s="3"/>
      <c r="T235" s="13"/>
      <c r="U235" s="13"/>
      <c r="AJ235"/>
      <c r="AK235"/>
    </row>
    <row r="236" spans="17:37" x14ac:dyDescent="0.2">
      <c r="Q236" s="1"/>
      <c r="S236" s="3"/>
      <c r="T236" s="13"/>
      <c r="U236" s="13"/>
      <c r="AJ236"/>
      <c r="AK236"/>
    </row>
    <row r="237" spans="17:37" x14ac:dyDescent="0.2">
      <c r="Q237" s="1"/>
      <c r="S237" s="3"/>
      <c r="T237" s="13"/>
      <c r="U237" s="13"/>
      <c r="AJ237"/>
      <c r="AK237"/>
    </row>
    <row r="238" spans="17:37" x14ac:dyDescent="0.2">
      <c r="Q238" s="1"/>
      <c r="S238" s="3"/>
      <c r="T238" s="13"/>
      <c r="U238" s="13"/>
      <c r="AJ238"/>
      <c r="AK238"/>
    </row>
    <row r="239" spans="17:37" x14ac:dyDescent="0.2">
      <c r="Q239" s="1"/>
      <c r="S239" s="3"/>
      <c r="T239" s="13"/>
      <c r="U239" s="13"/>
      <c r="AJ239"/>
      <c r="AK239"/>
    </row>
    <row r="240" spans="17:37" x14ac:dyDescent="0.2">
      <c r="Q240" s="1"/>
      <c r="S240" s="3"/>
      <c r="T240" s="13"/>
      <c r="U240" s="13"/>
      <c r="AJ240"/>
      <c r="AK240"/>
    </row>
    <row r="241" spans="17:37" x14ac:dyDescent="0.2">
      <c r="Q241" s="1"/>
      <c r="S241" s="3"/>
      <c r="T241" s="13"/>
      <c r="U241" s="13"/>
      <c r="AJ241"/>
      <c r="AK241"/>
    </row>
    <row r="242" spans="17:37" x14ac:dyDescent="0.2">
      <c r="Q242" s="1"/>
      <c r="S242" s="3"/>
      <c r="T242" s="13"/>
      <c r="U242" s="13"/>
      <c r="AJ242"/>
      <c r="AK242"/>
    </row>
    <row r="243" spans="17:37" x14ac:dyDescent="0.2">
      <c r="Q243" s="1"/>
      <c r="S243" s="3"/>
      <c r="T243" s="13"/>
      <c r="U243" s="13"/>
      <c r="AJ243"/>
      <c r="AK243"/>
    </row>
    <row r="244" spans="17:37" x14ac:dyDescent="0.2">
      <c r="Q244" s="1"/>
      <c r="S244" s="3"/>
      <c r="T244" s="13"/>
      <c r="U244" s="13"/>
      <c r="AJ244"/>
      <c r="AK244"/>
    </row>
    <row r="245" spans="17:37" x14ac:dyDescent="0.2">
      <c r="Q245" s="1"/>
      <c r="S245" s="3"/>
      <c r="T245" s="13"/>
      <c r="U245" s="13"/>
      <c r="AJ245"/>
      <c r="AK245"/>
    </row>
    <row r="246" spans="17:37" x14ac:dyDescent="0.2">
      <c r="Q246" s="1"/>
      <c r="S246" s="3"/>
      <c r="T246" s="13"/>
      <c r="U246" s="13"/>
      <c r="AJ246"/>
      <c r="AK246"/>
    </row>
    <row r="247" spans="17:37" x14ac:dyDescent="0.2">
      <c r="Q247" s="1"/>
      <c r="S247" s="3"/>
      <c r="T247" s="13"/>
      <c r="U247" s="13"/>
      <c r="AJ247"/>
      <c r="AK247"/>
    </row>
    <row r="248" spans="17:37" x14ac:dyDescent="0.2">
      <c r="Q248" s="1"/>
      <c r="S248" s="3"/>
      <c r="T248" s="13"/>
      <c r="U248" s="13"/>
      <c r="AJ248"/>
      <c r="AK248"/>
    </row>
    <row r="249" spans="17:37" x14ac:dyDescent="0.2">
      <c r="Q249" s="1"/>
      <c r="S249" s="3"/>
      <c r="T249" s="13"/>
      <c r="U249" s="13"/>
      <c r="AJ249"/>
      <c r="AK249"/>
    </row>
    <row r="250" spans="17:37" x14ac:dyDescent="0.2">
      <c r="Q250" s="1"/>
      <c r="S250" s="3"/>
      <c r="T250" s="13"/>
      <c r="U250" s="13"/>
      <c r="AJ250"/>
      <c r="AK250"/>
    </row>
    <row r="251" spans="17:37" x14ac:dyDescent="0.2">
      <c r="Q251" s="1"/>
      <c r="S251" s="3"/>
      <c r="T251" s="13"/>
      <c r="U251" s="13"/>
      <c r="AJ251"/>
      <c r="AK251"/>
    </row>
    <row r="252" spans="17:37" x14ac:dyDescent="0.2">
      <c r="Q252" s="1"/>
      <c r="S252" s="3"/>
      <c r="T252" s="13"/>
      <c r="U252" s="13"/>
      <c r="AJ252"/>
      <c r="AK252"/>
    </row>
    <row r="253" spans="17:37" x14ac:dyDescent="0.2">
      <c r="Q253" s="1"/>
      <c r="S253" s="3"/>
      <c r="T253" s="13"/>
      <c r="U253" s="13"/>
      <c r="AJ253"/>
      <c r="AK253"/>
    </row>
    <row r="254" spans="17:37" x14ac:dyDescent="0.2">
      <c r="Q254" s="1"/>
      <c r="S254" s="3"/>
      <c r="T254" s="13"/>
      <c r="U254" s="13"/>
      <c r="AJ254"/>
      <c r="AK254"/>
    </row>
    <row r="255" spans="17:37" x14ac:dyDescent="0.2">
      <c r="Q255" s="1"/>
      <c r="S255" s="3"/>
      <c r="T255" s="13"/>
      <c r="U255" s="13"/>
      <c r="AJ255"/>
      <c r="AK255"/>
    </row>
    <row r="256" spans="17:37" x14ac:dyDescent="0.2">
      <c r="Q256" s="1"/>
      <c r="S256" s="3"/>
      <c r="T256" s="13"/>
      <c r="U256" s="13"/>
      <c r="AJ256"/>
      <c r="AK256"/>
    </row>
    <row r="257" spans="17:37" x14ac:dyDescent="0.2">
      <c r="Q257" s="1"/>
      <c r="S257" s="3"/>
      <c r="T257" s="13"/>
      <c r="U257" s="13"/>
      <c r="AJ257"/>
      <c r="AK257"/>
    </row>
    <row r="258" spans="17:37" x14ac:dyDescent="0.2">
      <c r="Q258" s="1"/>
      <c r="S258" s="3"/>
      <c r="T258" s="13"/>
      <c r="U258" s="13"/>
      <c r="AJ258"/>
      <c r="AK258"/>
    </row>
    <row r="259" spans="17:37" x14ac:dyDescent="0.2">
      <c r="Q259" s="1"/>
      <c r="S259" s="3"/>
      <c r="T259" s="13"/>
      <c r="U259" s="13"/>
      <c r="AJ259"/>
      <c r="AK259"/>
    </row>
    <row r="260" spans="17:37" x14ac:dyDescent="0.2">
      <c r="Q260" s="1"/>
      <c r="S260" s="3"/>
      <c r="T260" s="13"/>
      <c r="U260" s="13"/>
      <c r="AJ260"/>
      <c r="AK260"/>
    </row>
    <row r="261" spans="17:37" x14ac:dyDescent="0.2">
      <c r="Q261" s="1"/>
      <c r="S261" s="3"/>
      <c r="T261" s="13"/>
      <c r="U261" s="13"/>
      <c r="AJ261"/>
      <c r="AK261"/>
    </row>
    <row r="262" spans="17:37" x14ac:dyDescent="0.2">
      <c r="Q262" s="1"/>
      <c r="S262" s="3"/>
      <c r="T262" s="13"/>
      <c r="U262" s="13"/>
      <c r="AJ262"/>
      <c r="AK262"/>
    </row>
    <row r="263" spans="17:37" x14ac:dyDescent="0.2">
      <c r="Q263" s="1"/>
      <c r="S263" s="3"/>
      <c r="T263" s="13"/>
      <c r="U263" s="13"/>
      <c r="AJ263"/>
      <c r="AK263"/>
    </row>
    <row r="264" spans="17:37" x14ac:dyDescent="0.2">
      <c r="Q264" s="1"/>
      <c r="S264" s="3"/>
      <c r="T264" s="13"/>
      <c r="U264" s="13"/>
      <c r="AJ264"/>
      <c r="AK264"/>
    </row>
    <row r="265" spans="17:37" x14ac:dyDescent="0.2">
      <c r="Q265" s="1"/>
      <c r="S265" s="3"/>
      <c r="T265" s="13"/>
      <c r="U265" s="13"/>
      <c r="AJ265"/>
      <c r="AK265"/>
    </row>
    <row r="266" spans="17:37" x14ac:dyDescent="0.2">
      <c r="Q266" s="1"/>
      <c r="S266" s="3"/>
      <c r="T266" s="13"/>
      <c r="U266" s="13"/>
      <c r="AJ266"/>
      <c r="AK266"/>
    </row>
    <row r="267" spans="17:37" x14ac:dyDescent="0.2">
      <c r="Q267" s="1"/>
      <c r="S267" s="3"/>
      <c r="T267" s="13"/>
      <c r="U267" s="13"/>
      <c r="AJ267"/>
      <c r="AK267"/>
    </row>
    <row r="268" spans="17:37" x14ac:dyDescent="0.2">
      <c r="Q268" s="1"/>
      <c r="S268" s="3"/>
      <c r="T268" s="13"/>
      <c r="U268" s="13"/>
      <c r="AJ268"/>
      <c r="AK268"/>
    </row>
    <row r="269" spans="17:37" x14ac:dyDescent="0.2">
      <c r="Q269" s="1"/>
      <c r="S269" s="3"/>
      <c r="T269" s="13"/>
      <c r="U269" s="13"/>
      <c r="AJ269"/>
      <c r="AK269"/>
    </row>
    <row r="270" spans="17:37" x14ac:dyDescent="0.2">
      <c r="Q270" s="1"/>
      <c r="S270" s="3"/>
      <c r="T270" s="13"/>
      <c r="U270" s="13"/>
      <c r="AJ270"/>
      <c r="AK270"/>
    </row>
    <row r="271" spans="17:37" x14ac:dyDescent="0.2">
      <c r="Q271" s="1"/>
      <c r="S271" s="3"/>
      <c r="T271" s="13"/>
      <c r="U271" s="13"/>
      <c r="AJ271"/>
      <c r="AK271"/>
    </row>
    <row r="272" spans="17:37" x14ac:dyDescent="0.2">
      <c r="Q272" s="1"/>
      <c r="S272" s="3"/>
      <c r="T272" s="13"/>
      <c r="U272" s="13"/>
      <c r="AJ272"/>
      <c r="AK272"/>
    </row>
    <row r="273" spans="17:37" x14ac:dyDescent="0.2">
      <c r="Q273" s="1"/>
      <c r="S273" s="3"/>
      <c r="T273" s="13"/>
      <c r="U273" s="13"/>
      <c r="AJ273"/>
      <c r="AK273"/>
    </row>
    <row r="274" spans="17:37" x14ac:dyDescent="0.2">
      <c r="Q274" s="1"/>
      <c r="S274" s="3"/>
      <c r="T274" s="13"/>
      <c r="U274" s="13"/>
      <c r="AJ274"/>
      <c r="AK274"/>
    </row>
    <row r="275" spans="17:37" x14ac:dyDescent="0.2">
      <c r="Q275" s="1"/>
      <c r="S275" s="3"/>
      <c r="T275" s="13"/>
      <c r="U275" s="13"/>
      <c r="AJ275"/>
      <c r="AK275"/>
    </row>
    <row r="276" spans="17:37" x14ac:dyDescent="0.2">
      <c r="Q276" s="1"/>
      <c r="S276" s="3"/>
      <c r="T276" s="13"/>
      <c r="U276" s="13"/>
      <c r="AJ276"/>
      <c r="AK276"/>
    </row>
    <row r="277" spans="17:37" x14ac:dyDescent="0.2">
      <c r="Q277" s="1"/>
      <c r="S277" s="3"/>
      <c r="T277" s="13"/>
      <c r="U277" s="13"/>
      <c r="AJ277"/>
      <c r="AK277"/>
    </row>
    <row r="278" spans="17:37" x14ac:dyDescent="0.2">
      <c r="Q278" s="1"/>
      <c r="S278" s="3"/>
      <c r="T278" s="13"/>
      <c r="U278" s="13"/>
      <c r="AJ278"/>
      <c r="AK278"/>
    </row>
    <row r="279" spans="17:37" x14ac:dyDescent="0.2">
      <c r="Q279" s="1"/>
      <c r="S279" s="3"/>
      <c r="T279" s="13"/>
      <c r="U279" s="13"/>
      <c r="AJ279"/>
      <c r="AK279"/>
    </row>
    <row r="280" spans="17:37" x14ac:dyDescent="0.2">
      <c r="Q280" s="1"/>
      <c r="S280" s="3"/>
      <c r="T280" s="13"/>
      <c r="U280" s="13"/>
      <c r="AJ280"/>
      <c r="AK280"/>
    </row>
    <row r="281" spans="17:37" x14ac:dyDescent="0.2">
      <c r="Q281" s="1"/>
      <c r="S281" s="3"/>
      <c r="T281" s="13"/>
      <c r="U281" s="13"/>
      <c r="AJ281"/>
      <c r="AK281"/>
    </row>
    <row r="282" spans="17:37" x14ac:dyDescent="0.2">
      <c r="Q282" s="1"/>
      <c r="S282" s="3"/>
      <c r="T282" s="13"/>
      <c r="U282" s="13"/>
      <c r="AJ282"/>
      <c r="AK282"/>
    </row>
    <row r="283" spans="17:37" x14ac:dyDescent="0.2">
      <c r="Q283" s="1"/>
      <c r="S283" s="3"/>
      <c r="T283" s="13"/>
      <c r="U283" s="13"/>
      <c r="AJ283"/>
      <c r="AK283"/>
    </row>
    <row r="284" spans="17:37" x14ac:dyDescent="0.2">
      <c r="Q284" s="1"/>
      <c r="S284" s="3"/>
      <c r="T284" s="13"/>
      <c r="U284" s="13"/>
      <c r="AJ284"/>
      <c r="AK284"/>
    </row>
    <row r="285" spans="17:37" x14ac:dyDescent="0.2">
      <c r="Q285" s="1"/>
      <c r="S285" s="3"/>
      <c r="T285" s="13"/>
      <c r="U285" s="13"/>
      <c r="AJ285"/>
      <c r="AK285"/>
    </row>
    <row r="286" spans="17:37" x14ac:dyDescent="0.2">
      <c r="Q286" s="1"/>
      <c r="S286" s="3"/>
      <c r="T286" s="13"/>
      <c r="U286" s="13"/>
      <c r="AJ286"/>
      <c r="AK286"/>
    </row>
    <row r="287" spans="17:37" x14ac:dyDescent="0.2">
      <c r="Q287" s="1"/>
      <c r="S287" s="3"/>
      <c r="T287" s="13"/>
      <c r="U287" s="13"/>
      <c r="AJ287"/>
      <c r="AK287"/>
    </row>
    <row r="288" spans="17:37" x14ac:dyDescent="0.2">
      <c r="Q288" s="1"/>
      <c r="S288" s="3"/>
      <c r="T288" s="13"/>
      <c r="U288" s="13"/>
      <c r="AJ288"/>
      <c r="AK288"/>
    </row>
    <row r="289" spans="17:37" x14ac:dyDescent="0.2">
      <c r="Q289" s="1"/>
      <c r="S289" s="3"/>
      <c r="T289" s="13"/>
      <c r="U289" s="13"/>
      <c r="AJ289"/>
      <c r="AK289"/>
    </row>
    <row r="290" spans="17:37" x14ac:dyDescent="0.2">
      <c r="Q290" s="1"/>
      <c r="S290" s="3"/>
      <c r="T290" s="13"/>
      <c r="U290" s="13"/>
      <c r="AJ290"/>
      <c r="AK290"/>
    </row>
    <row r="291" spans="17:37" x14ac:dyDescent="0.2">
      <c r="Q291" s="1"/>
      <c r="S291" s="3"/>
      <c r="T291" s="13"/>
      <c r="U291" s="13"/>
      <c r="AJ291"/>
      <c r="AK291"/>
    </row>
    <row r="292" spans="17:37" x14ac:dyDescent="0.2">
      <c r="Q292" s="1"/>
      <c r="S292" s="3"/>
      <c r="T292" s="13"/>
      <c r="U292" s="13"/>
      <c r="AJ292"/>
      <c r="AK292"/>
    </row>
    <row r="293" spans="17:37" x14ac:dyDescent="0.2">
      <c r="Q293" s="1"/>
      <c r="S293" s="3"/>
      <c r="T293" s="13"/>
      <c r="U293" s="13"/>
      <c r="AJ293"/>
      <c r="AK293"/>
    </row>
    <row r="294" spans="17:37" x14ac:dyDescent="0.2">
      <c r="Q294" s="1"/>
      <c r="S294" s="3"/>
      <c r="T294" s="13"/>
      <c r="U294" s="13"/>
      <c r="AJ294"/>
      <c r="AK294"/>
    </row>
    <row r="295" spans="17:37" x14ac:dyDescent="0.2">
      <c r="Q295" s="1"/>
      <c r="S295" s="3"/>
      <c r="T295" s="13"/>
      <c r="U295" s="13"/>
      <c r="AJ295"/>
      <c r="AK295"/>
    </row>
    <row r="296" spans="17:37" x14ac:dyDescent="0.2">
      <c r="Q296" s="1"/>
      <c r="S296" s="3"/>
      <c r="T296" s="13"/>
      <c r="U296" s="13"/>
      <c r="AJ296"/>
      <c r="AK296"/>
    </row>
    <row r="297" spans="17:37" x14ac:dyDescent="0.2">
      <c r="Q297" s="1"/>
      <c r="S297" s="3"/>
      <c r="T297" s="13"/>
      <c r="U297" s="13"/>
      <c r="AJ297"/>
      <c r="AK297"/>
    </row>
    <row r="298" spans="17:37" x14ac:dyDescent="0.2">
      <c r="Q298" s="1"/>
      <c r="S298" s="3"/>
      <c r="T298" s="13"/>
      <c r="U298" s="13"/>
      <c r="AJ298"/>
      <c r="AK298"/>
    </row>
    <row r="299" spans="17:37" x14ac:dyDescent="0.2">
      <c r="Q299" s="1"/>
      <c r="S299" s="3"/>
      <c r="T299" s="13"/>
      <c r="U299" s="13"/>
      <c r="AJ299"/>
      <c r="AK299"/>
    </row>
    <row r="300" spans="17:37" x14ac:dyDescent="0.2">
      <c r="Q300" s="1"/>
      <c r="S300" s="3"/>
      <c r="T300" s="13"/>
      <c r="U300" s="13"/>
      <c r="AJ300"/>
      <c r="AK300"/>
    </row>
    <row r="301" spans="17:37" x14ac:dyDescent="0.2">
      <c r="Q301" s="1"/>
      <c r="S301" s="3"/>
      <c r="T301" s="13"/>
      <c r="U301" s="13"/>
      <c r="AJ301"/>
      <c r="AK301"/>
    </row>
    <row r="302" spans="17:37" x14ac:dyDescent="0.2">
      <c r="Q302" s="1"/>
      <c r="S302" s="3"/>
      <c r="T302" s="13"/>
      <c r="U302" s="13"/>
      <c r="AJ302"/>
      <c r="AK302"/>
    </row>
    <row r="303" spans="17:37" x14ac:dyDescent="0.2">
      <c r="Q303" s="1"/>
      <c r="S303" s="3"/>
      <c r="T303" s="13"/>
      <c r="U303" s="13"/>
      <c r="AJ303"/>
      <c r="AK303"/>
    </row>
    <row r="304" spans="17:37" x14ac:dyDescent="0.2">
      <c r="Q304" s="1"/>
      <c r="S304" s="3"/>
      <c r="T304" s="13"/>
      <c r="U304" s="13"/>
      <c r="AJ304"/>
      <c r="AK304"/>
    </row>
    <row r="305" spans="17:37" x14ac:dyDescent="0.2">
      <c r="Q305" s="1"/>
      <c r="S305" s="3"/>
      <c r="T305" s="13"/>
      <c r="U305" s="13"/>
      <c r="AJ305"/>
      <c r="AK305"/>
    </row>
    <row r="306" spans="17:37" x14ac:dyDescent="0.2">
      <c r="Q306" s="1"/>
      <c r="S306" s="3"/>
      <c r="T306" s="13"/>
      <c r="U306" s="13"/>
      <c r="AJ306"/>
      <c r="AK306"/>
    </row>
    <row r="307" spans="17:37" x14ac:dyDescent="0.2">
      <c r="Q307" s="1"/>
      <c r="S307" s="3"/>
      <c r="T307" s="13"/>
      <c r="U307" s="13"/>
      <c r="AJ307"/>
      <c r="AK307"/>
    </row>
    <row r="308" spans="17:37" x14ac:dyDescent="0.2">
      <c r="Q308" s="1"/>
      <c r="S308" s="3"/>
      <c r="T308" s="13"/>
      <c r="U308" s="13"/>
      <c r="AJ308"/>
      <c r="AK308"/>
    </row>
    <row r="309" spans="17:37" x14ac:dyDescent="0.2">
      <c r="Q309" s="1"/>
      <c r="S309" s="3"/>
      <c r="T309" s="13"/>
      <c r="U309" s="13"/>
      <c r="AJ309"/>
      <c r="AK309"/>
    </row>
    <row r="310" spans="17:37" x14ac:dyDescent="0.2">
      <c r="Q310" s="1"/>
      <c r="S310" s="3"/>
      <c r="T310" s="13"/>
      <c r="U310" s="13"/>
      <c r="AJ310"/>
      <c r="AK310"/>
    </row>
    <row r="311" spans="17:37" x14ac:dyDescent="0.2">
      <c r="Q311" s="1"/>
      <c r="S311" s="3"/>
      <c r="T311" s="13"/>
      <c r="U311" s="13"/>
      <c r="AJ311"/>
      <c r="AK311"/>
    </row>
    <row r="312" spans="17:37" x14ac:dyDescent="0.2">
      <c r="Q312" s="1"/>
      <c r="S312" s="3"/>
      <c r="T312" s="13"/>
      <c r="U312" s="13"/>
      <c r="AJ312"/>
      <c r="AK312"/>
    </row>
    <row r="313" spans="17:37" x14ac:dyDescent="0.2">
      <c r="Q313" s="1"/>
      <c r="S313" s="3"/>
      <c r="T313" s="13"/>
      <c r="U313" s="13"/>
      <c r="AJ313"/>
      <c r="AK313"/>
    </row>
    <row r="314" spans="17:37" x14ac:dyDescent="0.2">
      <c r="Q314" s="1"/>
      <c r="S314" s="3"/>
      <c r="T314" s="13"/>
      <c r="U314" s="13"/>
      <c r="AJ314"/>
      <c r="AK314"/>
    </row>
    <row r="315" spans="17:37" x14ac:dyDescent="0.2">
      <c r="Q315" s="1"/>
      <c r="S315" s="3"/>
      <c r="T315" s="13"/>
      <c r="U315" s="13"/>
      <c r="AJ315"/>
      <c r="AK315"/>
    </row>
    <row r="316" spans="17:37" x14ac:dyDescent="0.2">
      <c r="Q316" s="1"/>
      <c r="S316" s="3"/>
      <c r="T316" s="13"/>
      <c r="U316" s="13"/>
      <c r="AJ316"/>
      <c r="AK316"/>
    </row>
    <row r="317" spans="17:37" x14ac:dyDescent="0.2">
      <c r="Q317" s="1"/>
      <c r="S317" s="3"/>
      <c r="T317" s="13"/>
      <c r="U317" s="13"/>
      <c r="AJ317"/>
      <c r="AK317"/>
    </row>
    <row r="318" spans="17:37" x14ac:dyDescent="0.2">
      <c r="Q318" s="1"/>
      <c r="S318" s="3"/>
      <c r="T318" s="13"/>
      <c r="U318" s="13"/>
      <c r="AJ318"/>
      <c r="AK318"/>
    </row>
    <row r="319" spans="17:37" x14ac:dyDescent="0.2">
      <c r="Q319" s="1"/>
      <c r="S319" s="3"/>
      <c r="T319" s="13"/>
      <c r="U319" s="13"/>
      <c r="AJ319"/>
      <c r="AK319"/>
    </row>
    <row r="320" spans="17:37" x14ac:dyDescent="0.2">
      <c r="Q320" s="1"/>
      <c r="S320" s="3"/>
      <c r="T320" s="13"/>
      <c r="U320" s="13"/>
      <c r="AJ320"/>
      <c r="AK320"/>
    </row>
    <row r="321" spans="17:37" x14ac:dyDescent="0.2">
      <c r="Q321" s="1"/>
      <c r="S321" s="3"/>
      <c r="T321" s="13"/>
      <c r="U321" s="13"/>
      <c r="AJ321"/>
      <c r="AK321"/>
    </row>
    <row r="322" spans="17:37" x14ac:dyDescent="0.2">
      <c r="Q322" s="1"/>
      <c r="S322" s="3"/>
      <c r="T322" s="13"/>
      <c r="U322" s="13"/>
      <c r="AJ322"/>
      <c r="AK322"/>
    </row>
    <row r="323" spans="17:37" x14ac:dyDescent="0.2">
      <c r="Q323" s="1"/>
      <c r="S323" s="3"/>
      <c r="T323" s="13"/>
      <c r="U323" s="13"/>
      <c r="AJ323"/>
      <c r="AK323"/>
    </row>
    <row r="324" spans="17:37" x14ac:dyDescent="0.2">
      <c r="Q324" s="1"/>
      <c r="S324" s="3"/>
      <c r="T324" s="13"/>
      <c r="U324" s="13"/>
      <c r="AJ324"/>
      <c r="AK324"/>
    </row>
    <row r="325" spans="17:37" x14ac:dyDescent="0.2">
      <c r="Q325" s="1"/>
      <c r="S325" s="3"/>
      <c r="T325" s="13"/>
      <c r="U325" s="13"/>
      <c r="AJ325"/>
      <c r="AK325"/>
    </row>
    <row r="326" spans="17:37" x14ac:dyDescent="0.2">
      <c r="Q326" s="1"/>
      <c r="S326" s="3"/>
      <c r="T326" s="13"/>
      <c r="U326" s="13"/>
      <c r="AJ326"/>
      <c r="AK326"/>
    </row>
    <row r="327" spans="17:37" x14ac:dyDescent="0.2">
      <c r="Q327" s="1"/>
      <c r="S327" s="3"/>
      <c r="T327" s="13"/>
      <c r="U327" s="13"/>
      <c r="AJ327"/>
      <c r="AK327"/>
    </row>
    <row r="328" spans="17:37" x14ac:dyDescent="0.2">
      <c r="Q328" s="1"/>
      <c r="S328" s="3"/>
      <c r="T328" s="13"/>
      <c r="U328" s="13"/>
      <c r="AJ328"/>
      <c r="AK328"/>
    </row>
    <row r="329" spans="17:37" x14ac:dyDescent="0.2">
      <c r="Q329" s="1"/>
      <c r="S329" s="3"/>
      <c r="T329" s="13"/>
      <c r="U329" s="13"/>
      <c r="AJ329"/>
      <c r="AK329"/>
    </row>
    <row r="330" spans="17:37" x14ac:dyDescent="0.2">
      <c r="Q330" s="1"/>
      <c r="S330" s="3"/>
      <c r="T330" s="13"/>
      <c r="U330" s="13"/>
      <c r="AJ330"/>
      <c r="AK330"/>
    </row>
    <row r="331" spans="17:37" x14ac:dyDescent="0.2">
      <c r="Q331" s="1"/>
      <c r="S331" s="3"/>
      <c r="T331" s="13"/>
      <c r="U331" s="13"/>
      <c r="AJ331"/>
      <c r="AK331"/>
    </row>
    <row r="332" spans="17:37" x14ac:dyDescent="0.2">
      <c r="Q332" s="1"/>
      <c r="S332" s="3"/>
      <c r="T332" s="13"/>
      <c r="U332" s="13"/>
      <c r="AJ332"/>
      <c r="AK332"/>
    </row>
    <row r="333" spans="17:37" x14ac:dyDescent="0.2">
      <c r="Q333" s="1"/>
      <c r="S333" s="3"/>
      <c r="T333" s="13"/>
      <c r="U333" s="13"/>
      <c r="AJ333"/>
      <c r="AK333"/>
    </row>
    <row r="334" spans="17:37" x14ac:dyDescent="0.2">
      <c r="Q334" s="1"/>
      <c r="S334" s="3"/>
      <c r="T334" s="13"/>
      <c r="U334" s="13"/>
      <c r="AJ334"/>
      <c r="AK334"/>
    </row>
    <row r="335" spans="17:37" x14ac:dyDescent="0.2">
      <c r="Q335" s="1"/>
      <c r="S335" s="3"/>
      <c r="T335" s="13"/>
      <c r="U335" s="13"/>
      <c r="AJ335"/>
      <c r="AK335"/>
    </row>
    <row r="336" spans="17:37" x14ac:dyDescent="0.2">
      <c r="Q336" s="1"/>
      <c r="S336" s="3"/>
      <c r="T336" s="13"/>
      <c r="U336" s="13"/>
      <c r="AJ336"/>
      <c r="AK336"/>
    </row>
    <row r="337" spans="17:37" x14ac:dyDescent="0.2">
      <c r="Q337" s="1"/>
      <c r="S337" s="3"/>
      <c r="T337" s="13"/>
      <c r="U337" s="13"/>
      <c r="AJ337"/>
      <c r="AK337"/>
    </row>
    <row r="338" spans="17:37" x14ac:dyDescent="0.2">
      <c r="Q338" s="1"/>
      <c r="S338" s="3"/>
      <c r="T338" s="13"/>
      <c r="U338" s="13"/>
      <c r="AJ338"/>
      <c r="AK338"/>
    </row>
    <row r="339" spans="17:37" x14ac:dyDescent="0.2">
      <c r="Q339" s="1"/>
      <c r="S339" s="3"/>
      <c r="T339" s="13"/>
      <c r="U339" s="13"/>
      <c r="AJ339"/>
      <c r="AK339"/>
    </row>
    <row r="340" spans="17:37" x14ac:dyDescent="0.2">
      <c r="Q340" s="1"/>
      <c r="S340" s="3"/>
      <c r="T340" s="13"/>
      <c r="U340" s="13"/>
      <c r="AJ340"/>
      <c r="AK340"/>
    </row>
    <row r="341" spans="17:37" x14ac:dyDescent="0.2">
      <c r="Q341" s="1"/>
      <c r="S341" s="3"/>
      <c r="T341" s="13"/>
      <c r="U341" s="13"/>
      <c r="AJ341"/>
      <c r="AK341"/>
    </row>
    <row r="342" spans="17:37" x14ac:dyDescent="0.2">
      <c r="Q342" s="1"/>
      <c r="S342" s="3"/>
      <c r="T342" s="13"/>
      <c r="U342" s="13"/>
      <c r="AJ342"/>
      <c r="AK342"/>
    </row>
    <row r="343" spans="17:37" x14ac:dyDescent="0.2">
      <c r="Q343" s="1"/>
      <c r="S343" s="3"/>
      <c r="T343" s="13"/>
      <c r="U343" s="13"/>
      <c r="AJ343"/>
      <c r="AK343"/>
    </row>
    <row r="344" spans="17:37" x14ac:dyDescent="0.2">
      <c r="Q344" s="1"/>
      <c r="S344" s="3"/>
      <c r="T344" s="13"/>
      <c r="U344" s="13"/>
      <c r="AJ344"/>
      <c r="AK344"/>
    </row>
    <row r="345" spans="17:37" x14ac:dyDescent="0.2">
      <c r="Q345" s="1"/>
      <c r="S345" s="3"/>
      <c r="T345" s="13"/>
      <c r="U345" s="13"/>
      <c r="AJ345"/>
      <c r="AK345"/>
    </row>
    <row r="346" spans="17:37" x14ac:dyDescent="0.2">
      <c r="Q346" s="1"/>
      <c r="S346" s="3"/>
      <c r="T346" s="13"/>
      <c r="U346" s="13"/>
      <c r="AJ346"/>
      <c r="AK346"/>
    </row>
    <row r="347" spans="17:37" x14ac:dyDescent="0.2">
      <c r="Q347" s="1"/>
      <c r="S347" s="3"/>
      <c r="T347" s="13"/>
      <c r="U347" s="13"/>
      <c r="AJ347"/>
      <c r="AK347"/>
    </row>
    <row r="348" spans="17:37" x14ac:dyDescent="0.2">
      <c r="Q348" s="1"/>
      <c r="S348" s="3"/>
      <c r="T348" s="13"/>
      <c r="U348" s="13"/>
      <c r="AJ348"/>
      <c r="AK348"/>
    </row>
    <row r="349" spans="17:37" x14ac:dyDescent="0.2">
      <c r="Q349" s="1"/>
      <c r="S349" s="3"/>
      <c r="T349" s="13"/>
      <c r="U349" s="13"/>
      <c r="AJ349"/>
      <c r="AK349"/>
    </row>
    <row r="350" spans="17:37" x14ac:dyDescent="0.2">
      <c r="Q350" s="1"/>
      <c r="S350" s="3"/>
      <c r="T350" s="13"/>
      <c r="U350" s="13"/>
      <c r="AJ350"/>
      <c r="AK350"/>
    </row>
    <row r="351" spans="17:37" x14ac:dyDescent="0.2">
      <c r="Q351" s="1"/>
      <c r="S351" s="3"/>
      <c r="T351" s="13"/>
      <c r="U351" s="13"/>
      <c r="AJ351"/>
      <c r="AK351"/>
    </row>
    <row r="352" spans="17:37" x14ac:dyDescent="0.2">
      <c r="Q352" s="1"/>
      <c r="S352" s="3"/>
      <c r="T352" s="13"/>
      <c r="U352" s="13"/>
      <c r="AJ352"/>
      <c r="AK352"/>
    </row>
    <row r="353" spans="17:37" x14ac:dyDescent="0.2">
      <c r="Q353" s="1"/>
      <c r="S353" s="3"/>
      <c r="T353" s="13"/>
      <c r="U353" s="13"/>
      <c r="AJ353"/>
      <c r="AK353"/>
    </row>
    <row r="354" spans="17:37" x14ac:dyDescent="0.2">
      <c r="Q354" s="1"/>
      <c r="S354" s="3"/>
      <c r="T354" s="13"/>
      <c r="U354" s="13"/>
      <c r="AJ354"/>
      <c r="AK354"/>
    </row>
    <row r="355" spans="17:37" x14ac:dyDescent="0.2">
      <c r="Q355" s="1"/>
      <c r="S355" s="3"/>
      <c r="T355" s="13"/>
      <c r="U355" s="13"/>
      <c r="AJ355"/>
      <c r="AK355"/>
    </row>
    <row r="356" spans="17:37" x14ac:dyDescent="0.2">
      <c r="Q356" s="1"/>
      <c r="S356" s="3"/>
      <c r="T356" s="13"/>
      <c r="U356" s="13"/>
      <c r="AJ356"/>
      <c r="AK356"/>
    </row>
    <row r="357" spans="17:37" x14ac:dyDescent="0.2">
      <c r="Q357" s="1"/>
      <c r="S357" s="3"/>
      <c r="T357" s="13"/>
      <c r="U357" s="13"/>
      <c r="AJ357"/>
      <c r="AK357"/>
    </row>
    <row r="358" spans="17:37" x14ac:dyDescent="0.2">
      <c r="Q358" s="1"/>
      <c r="S358" s="3"/>
      <c r="T358" s="13"/>
      <c r="U358" s="13"/>
      <c r="AJ358"/>
      <c r="AK358"/>
    </row>
    <row r="359" spans="17:37" x14ac:dyDescent="0.2">
      <c r="Q359" s="1"/>
      <c r="S359" s="3"/>
      <c r="T359" s="13"/>
      <c r="U359" s="13"/>
      <c r="AJ359"/>
      <c r="AK359"/>
    </row>
    <row r="360" spans="17:37" x14ac:dyDescent="0.2">
      <c r="Q360" s="1"/>
      <c r="S360" s="3"/>
      <c r="T360" s="13"/>
      <c r="U360" s="13"/>
      <c r="AJ360"/>
      <c r="AK360"/>
    </row>
    <row r="361" spans="17:37" x14ac:dyDescent="0.2">
      <c r="Q361" s="1"/>
      <c r="S361" s="3"/>
      <c r="T361" s="13"/>
      <c r="U361" s="13"/>
      <c r="AJ361"/>
      <c r="AK361"/>
    </row>
    <row r="362" spans="17:37" x14ac:dyDescent="0.2">
      <c r="Q362" s="1"/>
      <c r="S362" s="3"/>
      <c r="T362" s="13"/>
      <c r="U362" s="13"/>
      <c r="AJ362"/>
      <c r="AK362"/>
    </row>
    <row r="363" spans="17:37" x14ac:dyDescent="0.2">
      <c r="Q363" s="1"/>
      <c r="S363" s="3"/>
      <c r="T363" s="13"/>
      <c r="U363" s="13"/>
      <c r="AJ363"/>
      <c r="AK363"/>
    </row>
    <row r="364" spans="17:37" x14ac:dyDescent="0.2">
      <c r="Q364" s="1"/>
      <c r="S364" s="3"/>
      <c r="T364" s="13"/>
      <c r="U364" s="13"/>
      <c r="AJ364"/>
      <c r="AK364"/>
    </row>
    <row r="365" spans="17:37" x14ac:dyDescent="0.2">
      <c r="Q365" s="1"/>
      <c r="S365" s="3"/>
      <c r="T365" s="13"/>
      <c r="U365" s="13"/>
      <c r="AJ365"/>
      <c r="AK365"/>
    </row>
    <row r="366" spans="17:37" x14ac:dyDescent="0.2">
      <c r="Q366" s="1"/>
      <c r="S366" s="3"/>
      <c r="T366" s="13"/>
      <c r="U366" s="13"/>
      <c r="AJ366"/>
      <c r="AK366"/>
    </row>
    <row r="367" spans="17:37" x14ac:dyDescent="0.2">
      <c r="Q367" s="1"/>
      <c r="S367" s="3"/>
      <c r="T367" s="13"/>
      <c r="U367" s="13"/>
      <c r="AJ367"/>
      <c r="AK367"/>
    </row>
    <row r="368" spans="17:37" x14ac:dyDescent="0.2">
      <c r="Q368" s="1"/>
      <c r="S368" s="3"/>
      <c r="T368" s="13"/>
      <c r="U368" s="13"/>
      <c r="AJ368"/>
      <c r="AK368"/>
    </row>
    <row r="369" spans="17:37" x14ac:dyDescent="0.2">
      <c r="Q369" s="1"/>
      <c r="S369" s="3"/>
      <c r="T369" s="13"/>
      <c r="U369" s="13"/>
      <c r="AJ369"/>
      <c r="AK369"/>
    </row>
    <row r="370" spans="17:37" x14ac:dyDescent="0.2">
      <c r="Q370" s="1"/>
      <c r="S370" s="3"/>
      <c r="T370" s="13"/>
      <c r="U370" s="13"/>
      <c r="AJ370"/>
      <c r="AK370"/>
    </row>
    <row r="371" spans="17:37" x14ac:dyDescent="0.2">
      <c r="Q371" s="1"/>
      <c r="S371" s="3"/>
      <c r="T371" s="13"/>
      <c r="U371" s="13"/>
      <c r="AJ371"/>
      <c r="AK371"/>
    </row>
    <row r="372" spans="17:37" x14ac:dyDescent="0.2">
      <c r="Q372" s="1"/>
      <c r="S372" s="3"/>
      <c r="T372" s="13"/>
      <c r="U372" s="13"/>
      <c r="AJ372"/>
      <c r="AK372"/>
    </row>
    <row r="373" spans="17:37" x14ac:dyDescent="0.2">
      <c r="Q373" s="1"/>
      <c r="S373" s="3"/>
      <c r="T373" s="13"/>
      <c r="U373" s="13"/>
      <c r="AJ373"/>
      <c r="AK373"/>
    </row>
    <row r="374" spans="17:37" x14ac:dyDescent="0.2">
      <c r="Q374" s="1"/>
      <c r="S374" s="3"/>
      <c r="T374" s="13"/>
      <c r="U374" s="13"/>
      <c r="AJ374"/>
      <c r="AK374"/>
    </row>
    <row r="375" spans="17:37" x14ac:dyDescent="0.2">
      <c r="Q375" s="1"/>
      <c r="S375" s="3"/>
      <c r="T375" s="13"/>
      <c r="U375" s="13"/>
      <c r="AJ375"/>
      <c r="AK375"/>
    </row>
    <row r="376" spans="17:37" x14ac:dyDescent="0.2">
      <c r="Q376" s="1"/>
      <c r="S376" s="3"/>
      <c r="T376" s="13"/>
      <c r="U376" s="13"/>
      <c r="AJ376"/>
      <c r="AK376"/>
    </row>
    <row r="377" spans="17:37" x14ac:dyDescent="0.2">
      <c r="Q377" s="1"/>
      <c r="S377" s="3"/>
      <c r="T377" s="13"/>
      <c r="U377" s="13"/>
      <c r="AJ377"/>
      <c r="AK377"/>
    </row>
    <row r="378" spans="17:37" x14ac:dyDescent="0.2">
      <c r="Q378" s="1"/>
      <c r="S378" s="3"/>
      <c r="T378" s="13"/>
      <c r="U378" s="13"/>
      <c r="AJ378"/>
      <c r="AK378"/>
    </row>
    <row r="379" spans="17:37" x14ac:dyDescent="0.2">
      <c r="Q379" s="1"/>
      <c r="S379" s="3"/>
      <c r="T379" s="13"/>
      <c r="U379" s="13"/>
      <c r="AJ379"/>
      <c r="AK379"/>
    </row>
    <row r="380" spans="17:37" x14ac:dyDescent="0.2">
      <c r="Q380" s="1"/>
      <c r="S380" s="3"/>
      <c r="T380" s="13"/>
      <c r="U380" s="13"/>
      <c r="AJ380"/>
      <c r="AK380"/>
    </row>
    <row r="381" spans="17:37" x14ac:dyDescent="0.2">
      <c r="Q381" s="1"/>
      <c r="S381" s="3"/>
      <c r="T381" s="13"/>
      <c r="U381" s="13"/>
      <c r="AJ381"/>
      <c r="AK381"/>
    </row>
    <row r="382" spans="17:37" x14ac:dyDescent="0.2">
      <c r="Q382" s="1"/>
      <c r="S382" s="3"/>
      <c r="T382" s="13"/>
      <c r="U382" s="13"/>
      <c r="AJ382"/>
      <c r="AK382"/>
    </row>
    <row r="383" spans="17:37" x14ac:dyDescent="0.2">
      <c r="Q383" s="1"/>
      <c r="S383" s="3"/>
      <c r="T383" s="13"/>
      <c r="U383" s="13"/>
      <c r="AJ383"/>
      <c r="AK383"/>
    </row>
    <row r="384" spans="17:37" x14ac:dyDescent="0.2">
      <c r="Q384" s="1"/>
      <c r="S384" s="3"/>
      <c r="T384" s="13"/>
      <c r="U384" s="13"/>
      <c r="AJ384"/>
      <c r="AK384"/>
    </row>
    <row r="385" spans="17:37" x14ac:dyDescent="0.2">
      <c r="Q385" s="1"/>
      <c r="S385" s="3"/>
      <c r="T385" s="13"/>
      <c r="U385" s="13"/>
      <c r="AJ385"/>
      <c r="AK385"/>
    </row>
    <row r="386" spans="17:37" x14ac:dyDescent="0.2">
      <c r="Q386" s="1"/>
      <c r="S386" s="3"/>
      <c r="T386" s="13"/>
      <c r="U386" s="13"/>
      <c r="AJ386"/>
      <c r="AK386"/>
    </row>
    <row r="387" spans="17:37" x14ac:dyDescent="0.2">
      <c r="Q387" s="1"/>
      <c r="S387" s="3"/>
      <c r="T387" s="13"/>
      <c r="U387" s="13"/>
      <c r="AJ387"/>
      <c r="AK387"/>
    </row>
    <row r="388" spans="17:37" x14ac:dyDescent="0.2">
      <c r="Q388" s="1"/>
      <c r="S388" s="3"/>
      <c r="T388" s="13"/>
      <c r="U388" s="13"/>
      <c r="AJ388"/>
      <c r="AK388"/>
    </row>
    <row r="389" spans="17:37" x14ac:dyDescent="0.2">
      <c r="Q389" s="1"/>
      <c r="S389" s="3"/>
      <c r="T389" s="13"/>
      <c r="U389" s="13"/>
      <c r="AJ389"/>
      <c r="AK389"/>
    </row>
    <row r="390" spans="17:37" x14ac:dyDescent="0.2">
      <c r="Q390" s="1"/>
      <c r="S390" s="3"/>
      <c r="T390" s="13"/>
      <c r="U390" s="13"/>
      <c r="AJ390"/>
      <c r="AK390"/>
    </row>
    <row r="391" spans="17:37" x14ac:dyDescent="0.2">
      <c r="Q391" s="1"/>
      <c r="S391" s="3"/>
      <c r="T391" s="13"/>
      <c r="U391" s="13"/>
      <c r="AJ391"/>
      <c r="AK391"/>
    </row>
    <row r="392" spans="17:37" x14ac:dyDescent="0.2">
      <c r="Q392" s="1"/>
      <c r="S392" s="3"/>
      <c r="T392" s="13"/>
      <c r="U392" s="13"/>
      <c r="AJ392"/>
      <c r="AK392"/>
    </row>
    <row r="393" spans="17:37" x14ac:dyDescent="0.2">
      <c r="Q393" s="1"/>
      <c r="S393" s="3"/>
      <c r="T393" s="13"/>
      <c r="U393" s="13"/>
      <c r="AJ393"/>
      <c r="AK393"/>
    </row>
    <row r="394" spans="17:37" x14ac:dyDescent="0.2">
      <c r="Q394" s="1"/>
      <c r="S394" s="3"/>
      <c r="T394" s="13"/>
      <c r="U394" s="13"/>
      <c r="AJ394"/>
      <c r="AK394"/>
    </row>
    <row r="395" spans="17:37" x14ac:dyDescent="0.2">
      <c r="Q395" s="1"/>
      <c r="S395" s="3"/>
      <c r="T395" s="13"/>
      <c r="U395" s="13"/>
      <c r="AJ395"/>
      <c r="AK395"/>
    </row>
    <row r="396" spans="17:37" x14ac:dyDescent="0.2">
      <c r="Q396" s="1"/>
      <c r="S396" s="3"/>
      <c r="T396" s="13"/>
      <c r="U396" s="13"/>
      <c r="AJ396"/>
      <c r="AK396"/>
    </row>
    <row r="397" spans="17:37" x14ac:dyDescent="0.2">
      <c r="Q397" s="1"/>
      <c r="S397" s="3"/>
      <c r="T397" s="13"/>
      <c r="U397" s="13"/>
      <c r="AJ397"/>
      <c r="AK397"/>
    </row>
    <row r="398" spans="17:37" x14ac:dyDescent="0.2">
      <c r="Q398" s="1"/>
      <c r="S398" s="3"/>
      <c r="T398" s="13"/>
      <c r="U398" s="13"/>
      <c r="AJ398"/>
      <c r="AK398"/>
    </row>
    <row r="399" spans="17:37" x14ac:dyDescent="0.2">
      <c r="Q399" s="1"/>
      <c r="S399" s="3"/>
      <c r="T399" s="13"/>
      <c r="U399" s="13"/>
      <c r="AJ399"/>
      <c r="AK399"/>
    </row>
    <row r="400" spans="17:37" x14ac:dyDescent="0.2">
      <c r="Q400" s="1"/>
      <c r="S400" s="3"/>
      <c r="T400" s="13"/>
      <c r="U400" s="13"/>
      <c r="AJ400"/>
      <c r="AK400"/>
    </row>
    <row r="401" spans="17:37" x14ac:dyDescent="0.2">
      <c r="Q401" s="1"/>
      <c r="S401" s="3"/>
      <c r="T401" s="13"/>
      <c r="U401" s="13"/>
      <c r="AJ401"/>
      <c r="AK401"/>
    </row>
    <row r="402" spans="17:37" x14ac:dyDescent="0.2">
      <c r="Q402" s="1"/>
      <c r="S402" s="3"/>
      <c r="T402" s="13"/>
      <c r="U402" s="13"/>
      <c r="AJ402"/>
      <c r="AK402"/>
    </row>
    <row r="403" spans="17:37" x14ac:dyDescent="0.2">
      <c r="Q403" s="1"/>
      <c r="S403" s="3"/>
      <c r="T403" s="13"/>
      <c r="U403" s="13"/>
      <c r="AJ403"/>
      <c r="AK403"/>
    </row>
    <row r="404" spans="17:37" x14ac:dyDescent="0.2">
      <c r="Q404" s="1"/>
      <c r="S404" s="3"/>
      <c r="T404" s="13"/>
      <c r="U404" s="13"/>
      <c r="AJ404"/>
      <c r="AK404"/>
    </row>
    <row r="405" spans="17:37" x14ac:dyDescent="0.2">
      <c r="Q405" s="1"/>
      <c r="S405" s="3"/>
      <c r="T405" s="13"/>
      <c r="U405" s="13"/>
      <c r="AJ405"/>
      <c r="AK405"/>
    </row>
    <row r="406" spans="17:37" x14ac:dyDescent="0.2">
      <c r="Q406" s="1"/>
      <c r="S406" s="3"/>
      <c r="T406" s="13"/>
      <c r="U406" s="13"/>
      <c r="AJ406"/>
      <c r="AK406"/>
    </row>
    <row r="407" spans="17:37" x14ac:dyDescent="0.2">
      <c r="Q407" s="1"/>
      <c r="S407" s="3"/>
      <c r="T407" s="13"/>
      <c r="U407" s="13"/>
      <c r="AJ407"/>
      <c r="AK407"/>
    </row>
    <row r="408" spans="17:37" x14ac:dyDescent="0.2">
      <c r="Q408" s="1"/>
      <c r="S408" s="3"/>
      <c r="T408" s="13"/>
      <c r="U408" s="13"/>
      <c r="AJ408"/>
      <c r="AK408"/>
    </row>
    <row r="409" spans="17:37" x14ac:dyDescent="0.2">
      <c r="Q409" s="1"/>
      <c r="S409" s="3"/>
      <c r="T409" s="13"/>
      <c r="U409" s="13"/>
      <c r="AJ409"/>
      <c r="AK409"/>
    </row>
    <row r="410" spans="17:37" x14ac:dyDescent="0.2">
      <c r="Q410" s="1"/>
      <c r="S410" s="3"/>
      <c r="T410" s="13"/>
      <c r="U410" s="13"/>
      <c r="AJ410"/>
      <c r="AK410"/>
    </row>
    <row r="411" spans="17:37" x14ac:dyDescent="0.2">
      <c r="Q411" s="1"/>
      <c r="S411" s="3"/>
      <c r="T411" s="13"/>
      <c r="U411" s="13"/>
      <c r="AJ411"/>
      <c r="AK411"/>
    </row>
    <row r="412" spans="17:37" x14ac:dyDescent="0.2">
      <c r="Q412" s="1"/>
      <c r="S412" s="3"/>
      <c r="T412" s="13"/>
      <c r="U412" s="13"/>
      <c r="AJ412"/>
      <c r="AK412"/>
    </row>
    <row r="413" spans="17:37" x14ac:dyDescent="0.2">
      <c r="Q413" s="1"/>
      <c r="S413" s="3"/>
      <c r="T413" s="13"/>
      <c r="U413" s="13"/>
      <c r="AJ413"/>
      <c r="AK413"/>
    </row>
    <row r="414" spans="17:37" x14ac:dyDescent="0.2">
      <c r="Q414" s="1"/>
      <c r="S414" s="3"/>
      <c r="T414" s="13"/>
      <c r="U414" s="13"/>
      <c r="AJ414"/>
      <c r="AK414"/>
    </row>
    <row r="415" spans="17:37" x14ac:dyDescent="0.2">
      <c r="Q415" s="1"/>
      <c r="S415" s="3"/>
      <c r="T415" s="13"/>
      <c r="U415" s="13"/>
      <c r="AJ415"/>
      <c r="AK415"/>
    </row>
    <row r="416" spans="17:37" x14ac:dyDescent="0.2">
      <c r="Q416" s="1"/>
      <c r="S416" s="3"/>
      <c r="T416" s="13"/>
      <c r="U416" s="13"/>
      <c r="AJ416"/>
      <c r="AK416"/>
    </row>
    <row r="417" spans="17:37" x14ac:dyDescent="0.2">
      <c r="Q417" s="1"/>
      <c r="S417" s="3"/>
      <c r="T417" s="13"/>
      <c r="U417" s="13"/>
      <c r="AJ417"/>
      <c r="AK417"/>
    </row>
    <row r="418" spans="17:37" x14ac:dyDescent="0.2">
      <c r="Q418" s="1"/>
      <c r="S418" s="3"/>
      <c r="T418" s="13"/>
      <c r="U418" s="13"/>
      <c r="AJ418"/>
      <c r="AK418"/>
    </row>
    <row r="419" spans="17:37" x14ac:dyDescent="0.2">
      <c r="Q419" s="1"/>
      <c r="S419" s="3"/>
      <c r="T419" s="13"/>
      <c r="U419" s="13"/>
      <c r="AJ419"/>
      <c r="AK419"/>
    </row>
    <row r="420" spans="17:37" x14ac:dyDescent="0.2">
      <c r="Q420" s="1"/>
      <c r="S420" s="3"/>
      <c r="T420" s="13"/>
      <c r="U420" s="13"/>
      <c r="AJ420"/>
      <c r="AK420"/>
    </row>
    <row r="421" spans="17:37" x14ac:dyDescent="0.2">
      <c r="Q421" s="1"/>
      <c r="S421" s="3"/>
      <c r="T421" s="13"/>
      <c r="U421" s="13"/>
      <c r="AJ421"/>
      <c r="AK421"/>
    </row>
    <row r="422" spans="17:37" x14ac:dyDescent="0.2">
      <c r="Q422" s="1"/>
      <c r="S422" s="3"/>
      <c r="T422" s="13"/>
      <c r="U422" s="13"/>
      <c r="AJ422"/>
      <c r="AK422"/>
    </row>
    <row r="423" spans="17:37" x14ac:dyDescent="0.2">
      <c r="Q423" s="1"/>
      <c r="S423" s="3"/>
      <c r="T423" s="13"/>
      <c r="U423" s="13"/>
      <c r="AJ423"/>
      <c r="AK423"/>
    </row>
    <row r="424" spans="17:37" x14ac:dyDescent="0.2">
      <c r="Q424" s="1"/>
      <c r="S424" s="3"/>
      <c r="T424" s="13"/>
      <c r="U424" s="13"/>
      <c r="AJ424"/>
      <c r="AK424"/>
    </row>
    <row r="425" spans="17:37" x14ac:dyDescent="0.2">
      <c r="Q425" s="1"/>
      <c r="S425" s="3"/>
      <c r="T425" s="13"/>
      <c r="U425" s="13"/>
      <c r="AJ425"/>
      <c r="AK425"/>
    </row>
    <row r="426" spans="17:37" x14ac:dyDescent="0.2">
      <c r="Q426" s="1"/>
      <c r="S426" s="3"/>
      <c r="T426" s="13"/>
      <c r="U426" s="13"/>
      <c r="AJ426"/>
      <c r="AK426"/>
    </row>
    <row r="427" spans="17:37" x14ac:dyDescent="0.2">
      <c r="Q427" s="1"/>
      <c r="S427" s="3"/>
      <c r="T427" s="13"/>
      <c r="U427" s="13"/>
      <c r="AJ427"/>
      <c r="AK427"/>
    </row>
    <row r="428" spans="17:37" x14ac:dyDescent="0.2">
      <c r="Q428" s="1"/>
      <c r="S428" s="3"/>
      <c r="T428" s="13"/>
      <c r="U428" s="13"/>
      <c r="AJ428"/>
      <c r="AK428"/>
    </row>
    <row r="429" spans="17:37" x14ac:dyDescent="0.2">
      <c r="Q429" s="1"/>
      <c r="S429" s="3"/>
      <c r="T429" s="13"/>
      <c r="U429" s="13"/>
      <c r="AJ429"/>
      <c r="AK429"/>
    </row>
    <row r="430" spans="17:37" x14ac:dyDescent="0.2">
      <c r="Q430" s="1"/>
      <c r="S430" s="3"/>
      <c r="T430" s="13"/>
      <c r="U430" s="13"/>
      <c r="AJ430"/>
      <c r="AK430"/>
    </row>
    <row r="431" spans="17:37" x14ac:dyDescent="0.2">
      <c r="Q431" s="1"/>
      <c r="S431" s="3"/>
      <c r="T431" s="13"/>
      <c r="U431" s="13"/>
      <c r="AJ431"/>
      <c r="AK431"/>
    </row>
    <row r="432" spans="17:37" x14ac:dyDescent="0.2">
      <c r="Q432" s="1"/>
      <c r="S432" s="3"/>
      <c r="T432" s="13"/>
      <c r="U432" s="13"/>
      <c r="AJ432"/>
      <c r="AK432"/>
    </row>
    <row r="433" spans="17:37" x14ac:dyDescent="0.2">
      <c r="Q433" s="1"/>
      <c r="S433" s="3"/>
      <c r="T433" s="13"/>
      <c r="U433" s="13"/>
      <c r="AJ433"/>
      <c r="AK433"/>
    </row>
    <row r="434" spans="17:37" x14ac:dyDescent="0.2">
      <c r="Q434" s="1"/>
      <c r="S434" s="3"/>
      <c r="T434" s="13"/>
      <c r="U434" s="13"/>
      <c r="AJ434"/>
      <c r="AK434"/>
    </row>
    <row r="435" spans="17:37" x14ac:dyDescent="0.2">
      <c r="Q435" s="1"/>
      <c r="S435" s="3"/>
      <c r="T435" s="13"/>
      <c r="U435" s="13"/>
      <c r="AJ435"/>
      <c r="AK435"/>
    </row>
    <row r="436" spans="17:37" x14ac:dyDescent="0.2">
      <c r="Q436" s="1"/>
      <c r="S436" s="3"/>
      <c r="T436" s="13"/>
      <c r="U436" s="13"/>
      <c r="AJ436"/>
      <c r="AK436"/>
    </row>
    <row r="437" spans="17:37" x14ac:dyDescent="0.2">
      <c r="Q437" s="1"/>
      <c r="S437" s="3"/>
      <c r="T437" s="13"/>
      <c r="U437" s="13"/>
      <c r="AJ437"/>
      <c r="AK437"/>
    </row>
    <row r="438" spans="17:37" x14ac:dyDescent="0.2">
      <c r="Q438" s="1"/>
      <c r="S438" s="3"/>
      <c r="T438" s="13"/>
      <c r="U438" s="13"/>
      <c r="AJ438"/>
      <c r="AK438"/>
    </row>
    <row r="439" spans="17:37" x14ac:dyDescent="0.2">
      <c r="Q439" s="1"/>
      <c r="S439" s="3"/>
      <c r="T439" s="13"/>
      <c r="U439" s="13"/>
      <c r="AJ439"/>
      <c r="AK439"/>
    </row>
    <row r="440" spans="17:37" x14ac:dyDescent="0.2">
      <c r="Q440" s="1"/>
      <c r="S440" s="3"/>
      <c r="T440" s="13"/>
      <c r="U440" s="13"/>
      <c r="AJ440"/>
      <c r="AK440"/>
    </row>
    <row r="441" spans="17:37" x14ac:dyDescent="0.2">
      <c r="Q441" s="1"/>
      <c r="S441" s="3"/>
      <c r="T441" s="13"/>
      <c r="U441" s="13"/>
      <c r="AJ441"/>
      <c r="AK441"/>
    </row>
    <row r="442" spans="17:37" x14ac:dyDescent="0.2">
      <c r="Q442" s="1"/>
      <c r="S442" s="3"/>
      <c r="T442" s="13"/>
      <c r="U442" s="13"/>
      <c r="AJ442"/>
      <c r="AK442"/>
    </row>
    <row r="443" spans="17:37" x14ac:dyDescent="0.2">
      <c r="Q443" s="1"/>
      <c r="S443" s="3"/>
      <c r="T443" s="13"/>
      <c r="U443" s="13"/>
      <c r="AJ443"/>
      <c r="AK443"/>
    </row>
    <row r="444" spans="17:37" x14ac:dyDescent="0.2">
      <c r="Q444" s="1"/>
      <c r="S444" s="3"/>
      <c r="T444" s="13"/>
      <c r="U444" s="13"/>
      <c r="AJ444"/>
      <c r="AK444"/>
    </row>
    <row r="445" spans="17:37" x14ac:dyDescent="0.2">
      <c r="Q445" s="1"/>
      <c r="S445" s="3"/>
      <c r="T445" s="13"/>
      <c r="U445" s="13"/>
      <c r="AJ445"/>
      <c r="AK445"/>
    </row>
    <row r="446" spans="17:37" x14ac:dyDescent="0.2">
      <c r="Q446" s="1"/>
      <c r="S446" s="3"/>
      <c r="T446" s="13"/>
      <c r="U446" s="13"/>
      <c r="AJ446"/>
      <c r="AK446"/>
    </row>
    <row r="447" spans="17:37" x14ac:dyDescent="0.2">
      <c r="Q447" s="1"/>
      <c r="S447" s="3"/>
      <c r="T447" s="13"/>
      <c r="U447" s="13"/>
      <c r="AJ447"/>
      <c r="AK447"/>
    </row>
    <row r="448" spans="17:37" x14ac:dyDescent="0.2">
      <c r="Q448" s="1"/>
      <c r="S448" s="3"/>
      <c r="T448" s="13"/>
      <c r="U448" s="13"/>
      <c r="AJ448"/>
      <c r="AK448"/>
    </row>
    <row r="449" spans="17:37" x14ac:dyDescent="0.2">
      <c r="Q449" s="1"/>
      <c r="S449" s="3"/>
      <c r="T449" s="13"/>
      <c r="U449" s="13"/>
      <c r="AJ449"/>
      <c r="AK449"/>
    </row>
    <row r="450" spans="17:37" x14ac:dyDescent="0.2">
      <c r="Q450" s="1"/>
      <c r="S450" s="3"/>
      <c r="T450" s="13"/>
      <c r="U450" s="13"/>
      <c r="AJ450"/>
      <c r="AK450"/>
    </row>
    <row r="451" spans="17:37" x14ac:dyDescent="0.2">
      <c r="Q451" s="1"/>
      <c r="S451" s="3"/>
      <c r="T451" s="13"/>
      <c r="U451" s="13"/>
      <c r="AJ451"/>
      <c r="AK451"/>
    </row>
    <row r="452" spans="17:37" x14ac:dyDescent="0.2">
      <c r="Q452" s="1"/>
      <c r="S452" s="3"/>
      <c r="T452" s="13"/>
      <c r="U452" s="13"/>
      <c r="AJ452"/>
      <c r="AK452"/>
    </row>
    <row r="453" spans="17:37" x14ac:dyDescent="0.2">
      <c r="Q453" s="1"/>
      <c r="S453" s="3"/>
      <c r="T453" s="13"/>
      <c r="U453" s="13"/>
      <c r="AJ453"/>
      <c r="AK453"/>
    </row>
    <row r="454" spans="17:37" x14ac:dyDescent="0.2">
      <c r="Q454" s="1"/>
      <c r="S454" s="3"/>
      <c r="T454" s="13"/>
      <c r="U454" s="13"/>
      <c r="AJ454"/>
      <c r="AK454"/>
    </row>
    <row r="455" spans="17:37" x14ac:dyDescent="0.2">
      <c r="Q455" s="1"/>
      <c r="S455" s="3"/>
      <c r="T455" s="13"/>
      <c r="U455" s="13"/>
      <c r="AJ455"/>
      <c r="AK455"/>
    </row>
    <row r="456" spans="17:37" x14ac:dyDescent="0.2">
      <c r="Q456" s="1"/>
      <c r="S456" s="3"/>
      <c r="T456" s="13"/>
      <c r="U456" s="13"/>
      <c r="AJ456"/>
      <c r="AK456"/>
    </row>
    <row r="457" spans="17:37" x14ac:dyDescent="0.2">
      <c r="Q457" s="1"/>
      <c r="S457" s="3"/>
      <c r="T457" s="13"/>
      <c r="U457" s="13"/>
      <c r="AJ457"/>
      <c r="AK457"/>
    </row>
    <row r="458" spans="17:37" x14ac:dyDescent="0.2">
      <c r="Q458" s="1"/>
      <c r="S458" s="3"/>
      <c r="T458" s="13"/>
      <c r="U458" s="13"/>
      <c r="AJ458"/>
      <c r="AK458"/>
    </row>
    <row r="459" spans="17:37" x14ac:dyDescent="0.2">
      <c r="Q459" s="1"/>
      <c r="S459" s="3"/>
      <c r="T459" s="13"/>
      <c r="U459" s="13"/>
      <c r="AJ459"/>
      <c r="AK459"/>
    </row>
    <row r="460" spans="17:37" x14ac:dyDescent="0.2">
      <c r="Q460" s="1"/>
      <c r="S460" s="3"/>
      <c r="T460" s="13"/>
      <c r="U460" s="13"/>
      <c r="AJ460"/>
      <c r="AK460"/>
    </row>
    <row r="461" spans="17:37" x14ac:dyDescent="0.2">
      <c r="Q461" s="1"/>
      <c r="S461" s="3"/>
      <c r="T461" s="13"/>
      <c r="U461" s="13"/>
      <c r="AJ461"/>
      <c r="AK461"/>
    </row>
    <row r="462" spans="17:37" x14ac:dyDescent="0.2">
      <c r="Q462" s="1"/>
      <c r="S462" s="3"/>
      <c r="T462" s="13"/>
      <c r="U462" s="13"/>
      <c r="AJ462"/>
      <c r="AK462"/>
    </row>
    <row r="463" spans="17:37" x14ac:dyDescent="0.2">
      <c r="Q463" s="1"/>
      <c r="S463" s="3"/>
      <c r="T463" s="13"/>
      <c r="U463" s="13"/>
      <c r="AJ463"/>
      <c r="AK463"/>
    </row>
    <row r="464" spans="17:37" x14ac:dyDescent="0.2">
      <c r="Q464" s="1"/>
      <c r="S464" s="3"/>
      <c r="T464" s="13"/>
      <c r="U464" s="13"/>
      <c r="AJ464"/>
      <c r="AK464"/>
    </row>
    <row r="465" spans="17:37" x14ac:dyDescent="0.2">
      <c r="Q465" s="1"/>
      <c r="S465" s="3"/>
      <c r="T465" s="13"/>
      <c r="U465" s="13"/>
      <c r="AJ465"/>
      <c r="AK465"/>
    </row>
    <row r="466" spans="17:37" x14ac:dyDescent="0.2">
      <c r="Q466" s="1"/>
      <c r="S466" s="3"/>
      <c r="T466" s="13"/>
      <c r="U466" s="13"/>
      <c r="AJ466"/>
      <c r="AK466"/>
    </row>
    <row r="467" spans="17:37" x14ac:dyDescent="0.2">
      <c r="Q467" s="1"/>
      <c r="S467" s="3"/>
      <c r="T467" s="13"/>
      <c r="U467" s="13"/>
      <c r="AJ467"/>
      <c r="AK467"/>
    </row>
    <row r="468" spans="17:37" x14ac:dyDescent="0.2">
      <c r="Q468" s="1"/>
      <c r="S468" s="3"/>
      <c r="T468" s="13"/>
      <c r="U468" s="13"/>
      <c r="AJ468"/>
      <c r="AK468"/>
    </row>
    <row r="469" spans="17:37" x14ac:dyDescent="0.2">
      <c r="Q469" s="1"/>
      <c r="S469" s="3"/>
      <c r="T469" s="13"/>
      <c r="U469" s="13"/>
      <c r="AJ469"/>
      <c r="AK469"/>
    </row>
    <row r="470" spans="17:37" x14ac:dyDescent="0.2">
      <c r="Q470" s="1"/>
      <c r="S470" s="3"/>
      <c r="T470" s="13"/>
      <c r="U470" s="13"/>
      <c r="AJ470"/>
      <c r="AK470"/>
    </row>
    <row r="471" spans="17:37" x14ac:dyDescent="0.2">
      <c r="Q471" s="1"/>
      <c r="S471" s="3"/>
      <c r="T471" s="13"/>
      <c r="U471" s="13"/>
      <c r="AJ471"/>
      <c r="AK471"/>
    </row>
    <row r="472" spans="17:37" x14ac:dyDescent="0.2">
      <c r="Q472" s="1"/>
      <c r="S472" s="3"/>
      <c r="T472" s="13"/>
      <c r="U472" s="13"/>
      <c r="AJ472"/>
      <c r="AK472"/>
    </row>
    <row r="473" spans="17:37" x14ac:dyDescent="0.2">
      <c r="Q473" s="1"/>
      <c r="S473" s="3"/>
      <c r="T473" s="13"/>
      <c r="U473" s="13"/>
      <c r="AJ473"/>
      <c r="AK473"/>
    </row>
    <row r="474" spans="17:37" x14ac:dyDescent="0.2">
      <c r="Q474" s="1"/>
      <c r="S474" s="3"/>
      <c r="T474" s="13"/>
      <c r="U474" s="13"/>
      <c r="AJ474"/>
      <c r="AK474"/>
    </row>
    <row r="475" spans="17:37" x14ac:dyDescent="0.2">
      <c r="Q475" s="1"/>
      <c r="S475" s="3"/>
      <c r="T475" s="13"/>
      <c r="U475" s="13"/>
      <c r="AJ475"/>
      <c r="AK475"/>
    </row>
    <row r="476" spans="17:37" x14ac:dyDescent="0.2">
      <c r="Q476" s="1"/>
      <c r="S476" s="3"/>
      <c r="T476" s="13"/>
      <c r="U476" s="13"/>
      <c r="AJ476"/>
      <c r="AK476"/>
    </row>
    <row r="477" spans="17:37" x14ac:dyDescent="0.2">
      <c r="Q477" s="1"/>
      <c r="S477" s="3"/>
      <c r="T477" s="13"/>
      <c r="U477" s="13"/>
      <c r="AJ477"/>
      <c r="AK477"/>
    </row>
    <row r="478" spans="17:37" x14ac:dyDescent="0.2">
      <c r="Q478" s="1"/>
      <c r="S478" s="3"/>
      <c r="T478" s="13"/>
      <c r="U478" s="13"/>
      <c r="AJ478"/>
      <c r="AK478"/>
    </row>
    <row r="479" spans="17:37" x14ac:dyDescent="0.2">
      <c r="Q479" s="1"/>
      <c r="S479" s="3"/>
      <c r="T479" s="13"/>
      <c r="U479" s="13"/>
      <c r="AJ479"/>
      <c r="AK479"/>
    </row>
    <row r="480" spans="17:37" x14ac:dyDescent="0.2">
      <c r="Q480" s="1"/>
      <c r="S480" s="3"/>
      <c r="T480" s="13"/>
      <c r="U480" s="13"/>
      <c r="AJ480"/>
      <c r="AK480"/>
    </row>
    <row r="481" spans="17:37" x14ac:dyDescent="0.2">
      <c r="Q481" s="1"/>
      <c r="S481" s="3"/>
      <c r="T481" s="13"/>
      <c r="U481" s="13"/>
      <c r="AJ481"/>
      <c r="AK481"/>
    </row>
    <row r="482" spans="17:37" x14ac:dyDescent="0.2">
      <c r="Q482" s="1"/>
      <c r="S482" s="3"/>
      <c r="T482" s="13"/>
      <c r="U482" s="13"/>
      <c r="AJ482"/>
      <c r="AK482"/>
    </row>
    <row r="483" spans="17:37" x14ac:dyDescent="0.2">
      <c r="Q483" s="1"/>
      <c r="S483" s="3"/>
      <c r="T483" s="13"/>
      <c r="U483" s="13"/>
      <c r="AJ483"/>
      <c r="AK483"/>
    </row>
    <row r="484" spans="17:37" x14ac:dyDescent="0.2">
      <c r="Q484" s="1"/>
      <c r="S484" s="3"/>
      <c r="T484" s="13"/>
      <c r="U484" s="13"/>
      <c r="AJ484"/>
      <c r="AK484"/>
    </row>
    <row r="485" spans="17:37" x14ac:dyDescent="0.2">
      <c r="Q485" s="1"/>
      <c r="S485" s="3"/>
      <c r="T485" s="13"/>
      <c r="U485" s="13"/>
      <c r="AJ485"/>
      <c r="AK485"/>
    </row>
    <row r="486" spans="17:37" x14ac:dyDescent="0.2">
      <c r="Q486" s="1"/>
      <c r="S486" s="3"/>
      <c r="T486" s="13"/>
      <c r="U486" s="13"/>
      <c r="AJ486"/>
      <c r="AK486"/>
    </row>
    <row r="487" spans="17:37" x14ac:dyDescent="0.2">
      <c r="Q487" s="1"/>
      <c r="S487" s="3"/>
      <c r="T487" s="13"/>
      <c r="U487" s="13"/>
      <c r="AJ487"/>
      <c r="AK487"/>
    </row>
    <row r="488" spans="17:37" x14ac:dyDescent="0.2">
      <c r="Q488" s="1"/>
      <c r="S488" s="3"/>
      <c r="T488" s="13"/>
      <c r="U488" s="13"/>
      <c r="AJ488"/>
      <c r="AK488"/>
    </row>
    <row r="489" spans="17:37" x14ac:dyDescent="0.2">
      <c r="Q489" s="1"/>
      <c r="S489" s="3"/>
      <c r="T489" s="13"/>
      <c r="U489" s="13"/>
      <c r="AJ489"/>
      <c r="AK489"/>
    </row>
    <row r="490" spans="17:37" x14ac:dyDescent="0.2">
      <c r="Q490" s="1"/>
      <c r="S490" s="3"/>
      <c r="T490" s="13"/>
      <c r="U490" s="13"/>
      <c r="AJ490"/>
      <c r="AK490"/>
    </row>
    <row r="491" spans="17:37" x14ac:dyDescent="0.2">
      <c r="Q491" s="1"/>
      <c r="S491" s="3"/>
      <c r="T491" s="13"/>
      <c r="U491" s="13"/>
      <c r="AJ491"/>
      <c r="AK491"/>
    </row>
    <row r="492" spans="17:37" x14ac:dyDescent="0.2">
      <c r="Q492" s="1"/>
      <c r="S492" s="3"/>
      <c r="T492" s="13"/>
      <c r="U492" s="13"/>
      <c r="AJ492"/>
      <c r="AK492"/>
    </row>
    <row r="493" spans="17:37" x14ac:dyDescent="0.2">
      <c r="Q493" s="1"/>
      <c r="S493" s="3"/>
      <c r="T493" s="13"/>
      <c r="U493" s="13"/>
      <c r="AJ493"/>
      <c r="AK493"/>
    </row>
    <row r="494" spans="17:37" x14ac:dyDescent="0.2">
      <c r="Q494" s="1"/>
      <c r="S494" s="3"/>
      <c r="T494" s="13"/>
      <c r="U494" s="13"/>
      <c r="AJ494"/>
      <c r="AK494"/>
    </row>
    <row r="495" spans="17:37" x14ac:dyDescent="0.2">
      <c r="Q495" s="1"/>
      <c r="S495" s="3"/>
      <c r="T495" s="13"/>
      <c r="U495" s="13"/>
      <c r="AJ495"/>
      <c r="AK495"/>
    </row>
    <row r="496" spans="17:37" x14ac:dyDescent="0.2">
      <c r="Q496" s="1"/>
      <c r="S496" s="3"/>
      <c r="T496" s="13"/>
      <c r="U496" s="13"/>
      <c r="AJ496"/>
      <c r="AK496"/>
    </row>
    <row r="497" spans="17:37" x14ac:dyDescent="0.2">
      <c r="Q497" s="1"/>
      <c r="S497" s="3"/>
      <c r="T497" s="13"/>
      <c r="U497" s="13"/>
      <c r="AJ497"/>
      <c r="AK497"/>
    </row>
    <row r="498" spans="17:37" x14ac:dyDescent="0.2">
      <c r="Q498" s="1"/>
      <c r="S498" s="3"/>
      <c r="T498" s="13"/>
      <c r="U498" s="13"/>
      <c r="AJ498"/>
      <c r="AK498"/>
    </row>
    <row r="499" spans="17:37" x14ac:dyDescent="0.2">
      <c r="Q499" s="1"/>
      <c r="S499" s="3"/>
      <c r="T499" s="13"/>
      <c r="U499" s="13"/>
      <c r="AJ499"/>
      <c r="AK499"/>
    </row>
    <row r="500" spans="17:37" x14ac:dyDescent="0.2">
      <c r="Q500" s="1"/>
      <c r="S500" s="3"/>
      <c r="T500" s="13"/>
      <c r="U500" s="13"/>
      <c r="AJ500"/>
      <c r="AK500"/>
    </row>
    <row r="501" spans="17:37" x14ac:dyDescent="0.2">
      <c r="Q501" s="1"/>
      <c r="S501" s="3"/>
      <c r="T501" s="13"/>
      <c r="U501" s="13"/>
      <c r="AJ501"/>
      <c r="AK501"/>
    </row>
    <row r="502" spans="17:37" x14ac:dyDescent="0.2">
      <c r="Q502" s="1"/>
      <c r="S502" s="3"/>
      <c r="T502" s="13"/>
      <c r="U502" s="13"/>
      <c r="AJ502"/>
      <c r="AK502"/>
    </row>
    <row r="503" spans="17:37" x14ac:dyDescent="0.2">
      <c r="Q503" s="1"/>
      <c r="S503" s="3"/>
      <c r="T503" s="13"/>
      <c r="U503" s="13"/>
      <c r="AJ503"/>
      <c r="AK503"/>
    </row>
    <row r="504" spans="17:37" x14ac:dyDescent="0.2">
      <c r="Q504" s="1"/>
      <c r="S504" s="3"/>
      <c r="T504" s="13"/>
      <c r="U504" s="13"/>
      <c r="AJ504"/>
      <c r="AK504"/>
    </row>
    <row r="505" spans="17:37" x14ac:dyDescent="0.2">
      <c r="Q505" s="1"/>
      <c r="S505" s="3"/>
      <c r="T505" s="13"/>
      <c r="U505" s="13"/>
      <c r="AJ505"/>
      <c r="AK505"/>
    </row>
    <row r="506" spans="17:37" x14ac:dyDescent="0.2">
      <c r="Q506" s="1"/>
      <c r="S506" s="3"/>
      <c r="T506" s="13"/>
      <c r="U506" s="13"/>
      <c r="AJ506"/>
      <c r="AK506"/>
    </row>
    <row r="507" spans="17:37" x14ac:dyDescent="0.2">
      <c r="Q507" s="1"/>
      <c r="S507" s="3"/>
      <c r="T507" s="13"/>
      <c r="U507" s="13"/>
      <c r="AJ507"/>
      <c r="AK507"/>
    </row>
    <row r="508" spans="17:37" x14ac:dyDescent="0.2">
      <c r="Q508" s="1"/>
      <c r="S508" s="3"/>
      <c r="T508" s="13"/>
      <c r="U508" s="13"/>
      <c r="AJ508"/>
      <c r="AK508"/>
    </row>
    <row r="509" spans="17:37" x14ac:dyDescent="0.2">
      <c r="Q509" s="1"/>
      <c r="S509" s="3"/>
      <c r="T509" s="13"/>
      <c r="U509" s="13"/>
      <c r="AJ509"/>
      <c r="AK509"/>
    </row>
    <row r="510" spans="17:37" x14ac:dyDescent="0.2">
      <c r="Q510" s="1"/>
      <c r="S510" s="3"/>
      <c r="T510" s="13"/>
      <c r="U510" s="13"/>
      <c r="AJ510"/>
      <c r="AK510"/>
    </row>
    <row r="511" spans="17:37" x14ac:dyDescent="0.2">
      <c r="Q511" s="1"/>
      <c r="S511" s="3"/>
      <c r="T511" s="13"/>
      <c r="U511" s="13"/>
      <c r="AJ511"/>
      <c r="AK511"/>
    </row>
    <row r="512" spans="17:37" x14ac:dyDescent="0.2">
      <c r="Q512" s="1"/>
      <c r="S512" s="3"/>
      <c r="T512" s="13"/>
      <c r="U512" s="13"/>
      <c r="AJ512"/>
      <c r="AK512"/>
    </row>
    <row r="513" spans="17:37" x14ac:dyDescent="0.2">
      <c r="Q513" s="1"/>
      <c r="S513" s="3"/>
      <c r="T513" s="13"/>
      <c r="U513" s="13"/>
      <c r="AJ513"/>
      <c r="AK513"/>
    </row>
    <row r="514" spans="17:37" x14ac:dyDescent="0.2">
      <c r="Q514" s="1"/>
      <c r="S514" s="3"/>
      <c r="T514" s="13"/>
      <c r="U514" s="13"/>
      <c r="AJ514"/>
      <c r="AK514"/>
    </row>
    <row r="515" spans="17:37" x14ac:dyDescent="0.2">
      <c r="Q515" s="1"/>
      <c r="S515" s="3"/>
      <c r="T515" s="13"/>
      <c r="U515" s="13"/>
      <c r="AJ515"/>
      <c r="AK515"/>
    </row>
    <row r="516" spans="17:37" x14ac:dyDescent="0.2">
      <c r="Q516" s="1"/>
      <c r="S516" s="3"/>
      <c r="T516" s="13"/>
      <c r="U516" s="13"/>
      <c r="AJ516"/>
      <c r="AK516"/>
    </row>
    <row r="517" spans="17:37" x14ac:dyDescent="0.2">
      <c r="Q517" s="1"/>
      <c r="S517" s="3"/>
      <c r="T517" s="13"/>
      <c r="U517" s="13"/>
      <c r="AJ517"/>
      <c r="AK517"/>
    </row>
    <row r="518" spans="17:37" x14ac:dyDescent="0.2">
      <c r="Q518" s="1"/>
      <c r="S518" s="3"/>
      <c r="T518" s="13"/>
      <c r="U518" s="13"/>
      <c r="AJ518"/>
      <c r="AK518"/>
    </row>
    <row r="519" spans="17:37" x14ac:dyDescent="0.2">
      <c r="Q519" s="1"/>
      <c r="S519" s="3"/>
      <c r="T519" s="13"/>
      <c r="U519" s="13"/>
      <c r="AJ519"/>
      <c r="AK519"/>
    </row>
    <row r="520" spans="17:37" x14ac:dyDescent="0.2">
      <c r="Q520" s="1"/>
      <c r="S520" s="3"/>
      <c r="T520" s="13"/>
      <c r="U520" s="13"/>
      <c r="AJ520"/>
      <c r="AK520"/>
    </row>
    <row r="521" spans="17:37" x14ac:dyDescent="0.2">
      <c r="Q521" s="1"/>
      <c r="S521" s="3"/>
      <c r="T521" s="13"/>
      <c r="U521" s="13"/>
      <c r="AJ521"/>
      <c r="AK521"/>
    </row>
    <row r="522" spans="17:37" x14ac:dyDescent="0.2">
      <c r="Q522" s="1"/>
      <c r="S522" s="3"/>
      <c r="T522" s="13"/>
      <c r="U522" s="13"/>
      <c r="AJ522"/>
      <c r="AK522"/>
    </row>
    <row r="523" spans="17:37" x14ac:dyDescent="0.2">
      <c r="Q523" s="1"/>
      <c r="S523" s="3"/>
      <c r="T523" s="13"/>
      <c r="U523" s="13"/>
      <c r="AJ523"/>
      <c r="AK523"/>
    </row>
    <row r="524" spans="17:37" x14ac:dyDescent="0.2">
      <c r="Q524" s="1"/>
      <c r="S524" s="3"/>
      <c r="T524" s="13"/>
      <c r="U524" s="13"/>
      <c r="AJ524"/>
      <c r="AK524"/>
    </row>
    <row r="525" spans="17:37" x14ac:dyDescent="0.2">
      <c r="Q525" s="1"/>
      <c r="S525" s="3"/>
      <c r="T525" s="13"/>
      <c r="U525" s="13"/>
      <c r="AJ525"/>
      <c r="AK525"/>
    </row>
    <row r="526" spans="17:37" x14ac:dyDescent="0.2">
      <c r="Q526" s="1"/>
      <c r="S526" s="3"/>
      <c r="T526" s="13"/>
      <c r="U526" s="13"/>
      <c r="AJ526"/>
      <c r="AK526"/>
    </row>
    <row r="527" spans="17:37" x14ac:dyDescent="0.2">
      <c r="Q527" s="1"/>
      <c r="S527" s="3"/>
      <c r="T527" s="13"/>
      <c r="U527" s="13"/>
      <c r="AJ527"/>
      <c r="AK527"/>
    </row>
    <row r="528" spans="17:37" x14ac:dyDescent="0.2">
      <c r="Q528" s="1"/>
      <c r="S528" s="3"/>
      <c r="T528" s="13"/>
      <c r="U528" s="13"/>
      <c r="AJ528"/>
      <c r="AK528"/>
    </row>
    <row r="529" spans="17:37" x14ac:dyDescent="0.2">
      <c r="Q529" s="1"/>
      <c r="S529" s="3"/>
      <c r="T529" s="13"/>
      <c r="U529" s="13"/>
      <c r="AJ529"/>
      <c r="AK529"/>
    </row>
    <row r="530" spans="17:37" x14ac:dyDescent="0.2">
      <c r="Q530" s="1"/>
      <c r="S530" s="3"/>
      <c r="T530" s="13"/>
      <c r="U530" s="13"/>
      <c r="AJ530"/>
      <c r="AK530"/>
    </row>
    <row r="531" spans="17:37" x14ac:dyDescent="0.2">
      <c r="Q531" s="1"/>
      <c r="S531" s="3"/>
      <c r="T531" s="13"/>
      <c r="U531" s="13"/>
      <c r="AJ531"/>
      <c r="AK531"/>
    </row>
    <row r="532" spans="17:37" x14ac:dyDescent="0.2">
      <c r="Q532" s="1"/>
      <c r="S532" s="3"/>
      <c r="T532" s="13"/>
      <c r="U532" s="13"/>
      <c r="AJ532"/>
      <c r="AK532"/>
    </row>
    <row r="533" spans="17:37" x14ac:dyDescent="0.2">
      <c r="Q533" s="1"/>
      <c r="S533" s="3"/>
      <c r="T533" s="13"/>
      <c r="U533" s="13"/>
      <c r="AJ533"/>
      <c r="AK533"/>
    </row>
    <row r="534" spans="17:37" x14ac:dyDescent="0.2">
      <c r="Q534" s="1"/>
      <c r="S534" s="3"/>
      <c r="T534" s="13"/>
      <c r="U534" s="13"/>
      <c r="AJ534"/>
      <c r="AK534"/>
    </row>
    <row r="535" spans="17:37" x14ac:dyDescent="0.2">
      <c r="Q535" s="1"/>
      <c r="S535" s="3"/>
      <c r="T535" s="13"/>
      <c r="U535" s="13"/>
      <c r="AJ535"/>
      <c r="AK535"/>
    </row>
    <row r="536" spans="17:37" x14ac:dyDescent="0.2">
      <c r="Q536" s="1"/>
      <c r="S536" s="3"/>
      <c r="T536" s="13"/>
      <c r="U536" s="13"/>
      <c r="AJ536"/>
      <c r="AK536"/>
    </row>
    <row r="537" spans="17:37" x14ac:dyDescent="0.2">
      <c r="Q537" s="1"/>
      <c r="S537" s="3"/>
      <c r="T537" s="13"/>
      <c r="U537" s="13"/>
      <c r="AJ537"/>
      <c r="AK537"/>
    </row>
    <row r="538" spans="17:37" x14ac:dyDescent="0.2">
      <c r="Q538" s="1"/>
      <c r="S538" s="3"/>
      <c r="T538" s="13"/>
      <c r="U538" s="13"/>
      <c r="AJ538"/>
      <c r="AK538"/>
    </row>
    <row r="539" spans="17:37" x14ac:dyDescent="0.2">
      <c r="Q539" s="1"/>
      <c r="S539" s="3"/>
      <c r="T539" s="13"/>
      <c r="U539" s="13"/>
      <c r="AJ539"/>
      <c r="AK539"/>
    </row>
    <row r="540" spans="17:37" x14ac:dyDescent="0.2">
      <c r="Q540" s="1"/>
      <c r="S540" s="3"/>
      <c r="T540" s="13"/>
      <c r="U540" s="13"/>
      <c r="AJ540"/>
      <c r="AK540"/>
    </row>
    <row r="541" spans="17:37" x14ac:dyDescent="0.2">
      <c r="Q541" s="1"/>
      <c r="S541" s="3"/>
      <c r="T541" s="13"/>
      <c r="U541" s="13"/>
      <c r="AJ541"/>
      <c r="AK541"/>
    </row>
    <row r="542" spans="17:37" x14ac:dyDescent="0.2">
      <c r="Q542" s="1"/>
      <c r="S542" s="3"/>
      <c r="T542" s="13"/>
      <c r="U542" s="13"/>
      <c r="AJ542"/>
      <c r="AK542"/>
    </row>
    <row r="543" spans="17:37" x14ac:dyDescent="0.2">
      <c r="Q543" s="1"/>
      <c r="S543" s="3"/>
      <c r="T543" s="13"/>
      <c r="U543" s="13"/>
      <c r="AJ543"/>
      <c r="AK543"/>
    </row>
    <row r="544" spans="17:37" x14ac:dyDescent="0.2">
      <c r="Q544" s="1"/>
      <c r="S544" s="3"/>
      <c r="T544" s="13"/>
      <c r="U544" s="13"/>
      <c r="AJ544"/>
      <c r="AK544"/>
    </row>
    <row r="545" spans="17:37" x14ac:dyDescent="0.2">
      <c r="Q545" s="1"/>
      <c r="S545" s="3"/>
      <c r="T545" s="13"/>
      <c r="U545" s="13"/>
      <c r="AJ545"/>
      <c r="AK545"/>
    </row>
    <row r="546" spans="17:37" x14ac:dyDescent="0.2">
      <c r="Q546" s="1"/>
      <c r="S546" s="3"/>
      <c r="T546" s="13"/>
      <c r="U546" s="13"/>
      <c r="AJ546"/>
      <c r="AK546"/>
    </row>
    <row r="547" spans="17:37" x14ac:dyDescent="0.2">
      <c r="Q547" s="1"/>
      <c r="S547" s="3"/>
      <c r="T547" s="13"/>
      <c r="U547" s="13"/>
      <c r="AJ547"/>
      <c r="AK547"/>
    </row>
    <row r="548" spans="17:37" x14ac:dyDescent="0.2">
      <c r="Q548" s="1"/>
      <c r="S548" s="3"/>
      <c r="T548" s="13"/>
      <c r="U548" s="13"/>
      <c r="AJ548"/>
      <c r="AK548"/>
    </row>
    <row r="549" spans="17:37" x14ac:dyDescent="0.2">
      <c r="Q549" s="1"/>
      <c r="S549" s="3"/>
      <c r="T549" s="13"/>
      <c r="U549" s="13"/>
      <c r="AJ549"/>
      <c r="AK549"/>
    </row>
    <row r="550" spans="17:37" x14ac:dyDescent="0.2">
      <c r="Q550" s="1"/>
      <c r="S550" s="3"/>
      <c r="T550" s="13"/>
      <c r="U550" s="13"/>
      <c r="AJ550"/>
      <c r="AK550"/>
    </row>
    <row r="551" spans="17:37" x14ac:dyDescent="0.2">
      <c r="Q551" s="1"/>
      <c r="S551" s="3"/>
      <c r="T551" s="13"/>
      <c r="U551" s="13"/>
      <c r="AJ551"/>
      <c r="AK551"/>
    </row>
    <row r="552" spans="17:37" x14ac:dyDescent="0.2">
      <c r="Q552" s="1"/>
      <c r="S552" s="3"/>
      <c r="T552" s="13"/>
      <c r="U552" s="13"/>
      <c r="AJ552"/>
      <c r="AK552"/>
    </row>
    <row r="553" spans="17:37" x14ac:dyDescent="0.2">
      <c r="Q553" s="1"/>
      <c r="S553" s="3"/>
      <c r="T553" s="13"/>
      <c r="U553" s="13"/>
      <c r="AJ553"/>
      <c r="AK553"/>
    </row>
    <row r="554" spans="17:37" x14ac:dyDescent="0.2">
      <c r="Q554" s="1"/>
      <c r="S554" s="3"/>
      <c r="T554" s="13"/>
      <c r="U554" s="13"/>
      <c r="AJ554"/>
      <c r="AK554"/>
    </row>
    <row r="555" spans="17:37" x14ac:dyDescent="0.2">
      <c r="Q555" s="1"/>
      <c r="S555" s="3"/>
      <c r="T555" s="13"/>
      <c r="U555" s="13"/>
      <c r="AJ555"/>
      <c r="AK555"/>
    </row>
    <row r="556" spans="17:37" x14ac:dyDescent="0.2">
      <c r="Q556" s="1"/>
      <c r="S556" s="3"/>
      <c r="T556" s="13"/>
      <c r="U556" s="13"/>
      <c r="AJ556"/>
      <c r="AK556"/>
    </row>
    <row r="557" spans="17:37" x14ac:dyDescent="0.2">
      <c r="Q557" s="1"/>
      <c r="S557" s="3"/>
      <c r="T557" s="13"/>
      <c r="U557" s="13"/>
      <c r="AJ557"/>
      <c r="AK557"/>
    </row>
    <row r="558" spans="17:37" x14ac:dyDescent="0.2">
      <c r="Q558" s="1"/>
      <c r="S558" s="3"/>
      <c r="T558" s="13"/>
      <c r="U558" s="13"/>
      <c r="AJ558"/>
      <c r="AK558"/>
    </row>
    <row r="559" spans="17:37" x14ac:dyDescent="0.2">
      <c r="Q559" s="1"/>
      <c r="S559" s="3"/>
      <c r="T559" s="13"/>
      <c r="U559" s="13"/>
      <c r="AJ559"/>
      <c r="AK559"/>
    </row>
    <row r="560" spans="17:37" x14ac:dyDescent="0.2">
      <c r="Q560" s="1"/>
      <c r="S560" s="3"/>
      <c r="T560" s="13"/>
      <c r="U560" s="13"/>
      <c r="AJ560"/>
      <c r="AK560"/>
    </row>
    <row r="561" spans="17:37" x14ac:dyDescent="0.2">
      <c r="Q561" s="1"/>
      <c r="S561" s="3"/>
      <c r="T561" s="13"/>
      <c r="U561" s="13"/>
      <c r="AJ561"/>
      <c r="AK561"/>
    </row>
    <row r="562" spans="17:37" x14ac:dyDescent="0.2">
      <c r="Q562" s="1"/>
      <c r="S562" s="3"/>
      <c r="T562" s="13"/>
      <c r="U562" s="13"/>
      <c r="AJ562"/>
      <c r="AK562"/>
    </row>
    <row r="563" spans="17:37" x14ac:dyDescent="0.2">
      <c r="Q563" s="1"/>
      <c r="S563" s="3"/>
      <c r="T563" s="13"/>
      <c r="U563" s="13"/>
      <c r="AJ563"/>
      <c r="AK563"/>
    </row>
    <row r="564" spans="17:37" x14ac:dyDescent="0.2">
      <c r="Q564" s="1"/>
      <c r="S564" s="3"/>
      <c r="T564" s="13"/>
      <c r="U564" s="13"/>
      <c r="AJ564"/>
      <c r="AK564"/>
    </row>
    <row r="565" spans="17:37" x14ac:dyDescent="0.2">
      <c r="Q565" s="1"/>
      <c r="S565" s="3"/>
      <c r="T565" s="13"/>
      <c r="U565" s="13"/>
      <c r="AJ565"/>
      <c r="AK565"/>
    </row>
    <row r="566" spans="17:37" x14ac:dyDescent="0.2">
      <c r="Q566" s="1"/>
      <c r="S566" s="3"/>
      <c r="T566" s="13"/>
      <c r="U566" s="13"/>
      <c r="AJ566"/>
      <c r="AK566"/>
    </row>
    <row r="567" spans="17:37" x14ac:dyDescent="0.2">
      <c r="Q567" s="1"/>
      <c r="S567" s="3"/>
      <c r="T567" s="13"/>
      <c r="U567" s="13"/>
      <c r="AJ567"/>
      <c r="AK567"/>
    </row>
    <row r="568" spans="17:37" x14ac:dyDescent="0.2">
      <c r="Q568" s="1"/>
      <c r="S568" s="3"/>
      <c r="T568" s="13"/>
      <c r="U568" s="13"/>
      <c r="AJ568"/>
      <c r="AK568"/>
    </row>
    <row r="569" spans="17:37" x14ac:dyDescent="0.2">
      <c r="Q569" s="1"/>
      <c r="S569" s="3"/>
      <c r="T569" s="13"/>
      <c r="U569" s="13"/>
      <c r="AJ569"/>
      <c r="AK569"/>
    </row>
    <row r="570" spans="17:37" x14ac:dyDescent="0.2">
      <c r="Q570" s="1"/>
      <c r="S570" s="3"/>
      <c r="T570" s="13"/>
      <c r="U570" s="13"/>
      <c r="AJ570"/>
      <c r="AK570"/>
    </row>
    <row r="571" spans="17:37" x14ac:dyDescent="0.2">
      <c r="Q571" s="1"/>
      <c r="S571" s="3"/>
      <c r="T571" s="13"/>
      <c r="U571" s="13"/>
      <c r="AJ571"/>
      <c r="AK571"/>
    </row>
    <row r="572" spans="17:37" x14ac:dyDescent="0.2">
      <c r="Q572" s="1"/>
      <c r="S572" s="3"/>
      <c r="T572" s="13"/>
      <c r="U572" s="13"/>
      <c r="AJ572"/>
      <c r="AK572"/>
    </row>
    <row r="573" spans="17:37" x14ac:dyDescent="0.2">
      <c r="Q573" s="1"/>
      <c r="S573" s="3"/>
      <c r="T573" s="13"/>
      <c r="U573" s="13"/>
      <c r="AJ573"/>
      <c r="AK573"/>
    </row>
    <row r="574" spans="17:37" x14ac:dyDescent="0.2">
      <c r="Q574" s="1"/>
      <c r="S574" s="3"/>
      <c r="T574" s="13"/>
      <c r="U574" s="13"/>
      <c r="AJ574"/>
      <c r="AK574"/>
    </row>
    <row r="575" spans="17:37" x14ac:dyDescent="0.2">
      <c r="Q575" s="1"/>
      <c r="S575" s="3"/>
      <c r="T575" s="13"/>
      <c r="U575" s="13"/>
      <c r="AJ575"/>
      <c r="AK575"/>
    </row>
    <row r="576" spans="17:37" x14ac:dyDescent="0.2">
      <c r="Q576" s="1"/>
      <c r="S576" s="3"/>
      <c r="T576" s="13"/>
      <c r="U576" s="13"/>
      <c r="AJ576"/>
      <c r="AK576"/>
    </row>
    <row r="577" spans="17:37" x14ac:dyDescent="0.2">
      <c r="Q577" s="1"/>
      <c r="S577" s="3"/>
      <c r="T577" s="13"/>
      <c r="U577" s="13"/>
      <c r="AJ577"/>
      <c r="AK577"/>
    </row>
    <row r="578" spans="17:37" x14ac:dyDescent="0.2">
      <c r="Q578" s="1"/>
      <c r="S578" s="3"/>
      <c r="T578" s="13"/>
      <c r="U578" s="13"/>
      <c r="AJ578"/>
      <c r="AK578"/>
    </row>
    <row r="579" spans="17:37" x14ac:dyDescent="0.2">
      <c r="Q579" s="1"/>
      <c r="S579" s="3"/>
      <c r="T579" s="13"/>
      <c r="U579" s="13"/>
      <c r="AJ579"/>
      <c r="AK579"/>
    </row>
    <row r="580" spans="17:37" x14ac:dyDescent="0.2">
      <c r="Q580" s="1"/>
      <c r="S580" s="3"/>
      <c r="T580" s="13"/>
      <c r="U580" s="13"/>
      <c r="AJ580"/>
      <c r="AK580"/>
    </row>
    <row r="581" spans="17:37" x14ac:dyDescent="0.2">
      <c r="Q581" s="1"/>
      <c r="S581" s="3"/>
      <c r="T581" s="13"/>
      <c r="U581" s="13"/>
      <c r="AJ581"/>
      <c r="AK581"/>
    </row>
    <row r="582" spans="17:37" x14ac:dyDescent="0.2">
      <c r="Q582" s="1"/>
      <c r="S582" s="3"/>
      <c r="T582" s="13"/>
      <c r="U582" s="13"/>
      <c r="AJ582"/>
      <c r="AK582"/>
    </row>
    <row r="583" spans="17:37" x14ac:dyDescent="0.2">
      <c r="Q583" s="1"/>
      <c r="S583" s="3"/>
      <c r="T583" s="13"/>
      <c r="U583" s="13"/>
      <c r="AJ583"/>
      <c r="AK583"/>
    </row>
    <row r="584" spans="17:37" x14ac:dyDescent="0.2">
      <c r="Q584" s="1"/>
      <c r="S584" s="3"/>
      <c r="T584" s="13"/>
      <c r="U584" s="13"/>
      <c r="AJ584"/>
      <c r="AK584"/>
    </row>
    <row r="585" spans="17:37" x14ac:dyDescent="0.2">
      <c r="Q585" s="1"/>
      <c r="S585" s="3"/>
      <c r="T585" s="13"/>
      <c r="U585" s="13"/>
      <c r="AJ585"/>
      <c r="AK585"/>
    </row>
    <row r="586" spans="17:37" x14ac:dyDescent="0.2">
      <c r="Q586" s="1"/>
      <c r="S586" s="3"/>
      <c r="T586" s="13"/>
      <c r="U586" s="13"/>
      <c r="AJ586"/>
      <c r="AK586"/>
    </row>
    <row r="587" spans="17:37" x14ac:dyDescent="0.2">
      <c r="Q587" s="1"/>
      <c r="S587" s="3"/>
      <c r="T587" s="13"/>
      <c r="U587" s="13"/>
      <c r="AJ587"/>
      <c r="AK587"/>
    </row>
    <row r="588" spans="17:37" x14ac:dyDescent="0.2">
      <c r="Q588" s="1"/>
      <c r="S588" s="3"/>
      <c r="T588" s="13"/>
      <c r="U588" s="13"/>
      <c r="AJ588"/>
      <c r="AK588"/>
    </row>
    <row r="589" spans="17:37" x14ac:dyDescent="0.2">
      <c r="Q589" s="1"/>
      <c r="S589" s="3"/>
      <c r="T589" s="13"/>
      <c r="U589" s="13"/>
      <c r="AJ589"/>
      <c r="AK589"/>
    </row>
    <row r="590" spans="17:37" x14ac:dyDescent="0.2">
      <c r="Q590" s="1"/>
      <c r="S590" s="3"/>
      <c r="T590" s="13"/>
      <c r="U590" s="13"/>
      <c r="AJ590"/>
      <c r="AK590"/>
    </row>
    <row r="591" spans="17:37" x14ac:dyDescent="0.2">
      <c r="Q591" s="1"/>
      <c r="S591" s="3"/>
      <c r="T591" s="13"/>
      <c r="U591" s="13"/>
      <c r="AJ591"/>
      <c r="AK591"/>
    </row>
    <row r="592" spans="17:37" x14ac:dyDescent="0.2">
      <c r="Q592" s="1"/>
      <c r="S592" s="3"/>
      <c r="T592" s="13"/>
      <c r="U592" s="13"/>
      <c r="AJ592"/>
      <c r="AK592"/>
    </row>
    <row r="593" spans="17:37" x14ac:dyDescent="0.2">
      <c r="Q593" s="1"/>
      <c r="S593" s="3"/>
      <c r="T593" s="13"/>
      <c r="U593" s="13"/>
      <c r="AJ593"/>
      <c r="AK593"/>
    </row>
    <row r="594" spans="17:37" x14ac:dyDescent="0.2">
      <c r="Q594" s="1"/>
      <c r="S594" s="3"/>
      <c r="T594" s="13"/>
      <c r="U594" s="13"/>
      <c r="AJ594"/>
      <c r="AK594"/>
    </row>
    <row r="595" spans="17:37" x14ac:dyDescent="0.2">
      <c r="Q595" s="1"/>
      <c r="S595" s="3"/>
      <c r="T595" s="13"/>
      <c r="U595" s="13"/>
      <c r="AJ595"/>
      <c r="AK595"/>
    </row>
    <row r="596" spans="17:37" x14ac:dyDescent="0.2">
      <c r="Q596" s="1"/>
      <c r="S596" s="3"/>
      <c r="T596" s="13"/>
      <c r="U596" s="13"/>
      <c r="AJ596"/>
      <c r="AK596"/>
    </row>
    <row r="597" spans="17:37" x14ac:dyDescent="0.2">
      <c r="Q597" s="1"/>
      <c r="S597" s="3"/>
      <c r="T597" s="13"/>
      <c r="U597" s="13"/>
      <c r="AJ597"/>
      <c r="AK597"/>
    </row>
    <row r="598" spans="17:37" x14ac:dyDescent="0.2">
      <c r="Q598" s="1"/>
      <c r="S598" s="3"/>
      <c r="T598" s="13"/>
      <c r="U598" s="13"/>
      <c r="AJ598"/>
      <c r="AK598"/>
    </row>
    <row r="599" spans="17:37" x14ac:dyDescent="0.2">
      <c r="Q599" s="1"/>
      <c r="S599" s="3"/>
      <c r="T599" s="13"/>
      <c r="U599" s="13"/>
      <c r="AJ599"/>
      <c r="AK599"/>
    </row>
    <row r="600" spans="17:37" x14ac:dyDescent="0.2">
      <c r="Q600" s="1"/>
      <c r="S600" s="3"/>
      <c r="T600" s="13"/>
      <c r="U600" s="13"/>
      <c r="AJ600"/>
      <c r="AK600"/>
    </row>
    <row r="601" spans="17:37" x14ac:dyDescent="0.2">
      <c r="Q601" s="1"/>
      <c r="S601" s="3"/>
      <c r="T601" s="13"/>
      <c r="U601" s="13"/>
      <c r="AJ601"/>
      <c r="AK601"/>
    </row>
    <row r="602" spans="17:37" x14ac:dyDescent="0.2">
      <c r="Q602" s="1"/>
      <c r="S602" s="3"/>
      <c r="T602" s="13"/>
      <c r="U602" s="13"/>
      <c r="AJ602"/>
      <c r="AK602"/>
    </row>
    <row r="603" spans="17:37" x14ac:dyDescent="0.2">
      <c r="Q603" s="1"/>
      <c r="S603" s="3"/>
      <c r="T603" s="13"/>
      <c r="U603" s="13"/>
      <c r="AJ603"/>
      <c r="AK603"/>
    </row>
    <row r="604" spans="17:37" x14ac:dyDescent="0.2">
      <c r="Q604" s="1"/>
      <c r="S604" s="3"/>
      <c r="T604" s="13"/>
      <c r="U604" s="13"/>
    </row>
    <row r="605" spans="17:37" x14ac:dyDescent="0.2">
      <c r="Q605" s="1"/>
      <c r="S605" s="3"/>
      <c r="T605" s="13"/>
      <c r="U605" s="13"/>
    </row>
    <row r="606" spans="17:37" x14ac:dyDescent="0.2">
      <c r="Q606" s="1"/>
      <c r="S606" s="3"/>
      <c r="T606" s="13"/>
      <c r="U606" s="13"/>
    </row>
    <row r="607" spans="17:37" x14ac:dyDescent="0.2">
      <c r="Q607" s="1"/>
      <c r="S607" s="3"/>
      <c r="T607" s="13"/>
      <c r="U607" s="13"/>
    </row>
    <row r="608" spans="17:37" x14ac:dyDescent="0.2">
      <c r="Q608" s="1"/>
      <c r="S608" s="3"/>
      <c r="T608" s="13"/>
      <c r="U608" s="13"/>
    </row>
    <row r="609" spans="17:21" x14ac:dyDescent="0.2">
      <c r="Q609" s="1"/>
      <c r="S609" s="3"/>
      <c r="T609" s="13"/>
      <c r="U609" s="13"/>
    </row>
    <row r="610" spans="17:21" x14ac:dyDescent="0.2">
      <c r="Q610" s="1"/>
      <c r="S610" s="3"/>
      <c r="T610" s="13"/>
      <c r="U610" s="13"/>
    </row>
    <row r="611" spans="17:21" x14ac:dyDescent="0.2">
      <c r="Q611" s="1"/>
      <c r="S611" s="3"/>
      <c r="T611" s="13"/>
      <c r="U611" s="13"/>
    </row>
    <row r="612" spans="17:21" x14ac:dyDescent="0.2">
      <c r="Q612" s="1"/>
      <c r="S612" s="3"/>
      <c r="T612" s="13"/>
      <c r="U612" s="13"/>
    </row>
    <row r="613" spans="17:21" x14ac:dyDescent="0.2">
      <c r="Q613" s="1"/>
      <c r="S613" s="3"/>
      <c r="T613" s="13"/>
      <c r="U613" s="13"/>
    </row>
    <row r="614" spans="17:21" x14ac:dyDescent="0.2">
      <c r="Q614" s="1"/>
      <c r="S614" s="3"/>
      <c r="T614" s="13"/>
      <c r="U614" s="13"/>
    </row>
    <row r="615" spans="17:21" x14ac:dyDescent="0.2">
      <c r="Q615" s="1"/>
      <c r="S615" s="3"/>
      <c r="T615" s="13"/>
      <c r="U615" s="13"/>
    </row>
    <row r="616" spans="17:21" x14ac:dyDescent="0.2">
      <c r="Q616" s="1"/>
      <c r="S616" s="3"/>
      <c r="T616" s="13"/>
      <c r="U616" s="13"/>
    </row>
    <row r="617" spans="17:21" x14ac:dyDescent="0.2">
      <c r="Q617" s="1"/>
      <c r="S617" s="3"/>
      <c r="T617" s="13"/>
      <c r="U617" s="13"/>
    </row>
    <row r="618" spans="17:21" x14ac:dyDescent="0.2">
      <c r="Q618" s="1"/>
      <c r="S618" s="3"/>
      <c r="T618" s="13"/>
      <c r="U618" s="13"/>
    </row>
    <row r="619" spans="17:21" x14ac:dyDescent="0.2">
      <c r="Q619" s="1"/>
      <c r="S619" s="3"/>
      <c r="T619" s="13"/>
      <c r="U619" s="13"/>
    </row>
    <row r="620" spans="17:21" x14ac:dyDescent="0.2">
      <c r="Q620" s="1"/>
      <c r="S620" s="3"/>
      <c r="T620" s="13"/>
      <c r="U620" s="13"/>
    </row>
    <row r="621" spans="17:21" x14ac:dyDescent="0.2">
      <c r="Q621" s="1"/>
      <c r="S621" s="3"/>
      <c r="T621" s="13"/>
      <c r="U621" s="13"/>
    </row>
    <row r="622" spans="17:21" x14ac:dyDescent="0.2">
      <c r="Q622" s="1"/>
      <c r="S622" s="3"/>
      <c r="T622" s="13"/>
      <c r="U622" s="13"/>
    </row>
    <row r="623" spans="17:21" x14ac:dyDescent="0.2">
      <c r="Q623" s="1"/>
      <c r="S623" s="3"/>
      <c r="T623" s="13"/>
      <c r="U623" s="13"/>
    </row>
    <row r="624" spans="17:21" x14ac:dyDescent="0.2">
      <c r="Q624" s="1"/>
      <c r="S624" s="3"/>
      <c r="T624" s="13"/>
      <c r="U624" s="13"/>
    </row>
    <row r="625" spans="17:21" x14ac:dyDescent="0.2">
      <c r="Q625" s="1"/>
      <c r="S625" s="3"/>
      <c r="T625" s="13"/>
      <c r="U625" s="13"/>
    </row>
    <row r="626" spans="17:21" x14ac:dyDescent="0.2">
      <c r="Q626" s="1"/>
      <c r="S626" s="3"/>
      <c r="T626" s="13"/>
      <c r="U626" s="13"/>
    </row>
    <row r="627" spans="17:21" x14ac:dyDescent="0.2">
      <c r="Q627" s="1"/>
      <c r="S627" s="3"/>
      <c r="T627" s="13"/>
      <c r="U627" s="13"/>
    </row>
    <row r="628" spans="17:21" x14ac:dyDescent="0.2">
      <c r="Q628" s="1"/>
      <c r="S628" s="3"/>
      <c r="T628" s="13"/>
      <c r="U628" s="13"/>
    </row>
    <row r="629" spans="17:21" x14ac:dyDescent="0.2">
      <c r="Q629" s="1"/>
      <c r="S629" s="3"/>
      <c r="T629" s="13"/>
      <c r="U629" s="13"/>
    </row>
    <row r="630" spans="17:21" x14ac:dyDescent="0.2">
      <c r="Q630" s="1"/>
      <c r="S630" s="3"/>
      <c r="T630" s="13"/>
      <c r="U630" s="13"/>
    </row>
    <row r="631" spans="17:21" x14ac:dyDescent="0.2">
      <c r="Q631" s="1"/>
      <c r="S631" s="3"/>
      <c r="T631" s="13"/>
      <c r="U631" s="13"/>
    </row>
    <row r="632" spans="17:21" x14ac:dyDescent="0.2">
      <c r="Q632" s="1"/>
      <c r="S632" s="3"/>
      <c r="T632" s="13"/>
      <c r="U632" s="13"/>
    </row>
    <row r="633" spans="17:21" x14ac:dyDescent="0.2">
      <c r="Q633" s="1"/>
      <c r="S633" s="3"/>
      <c r="T633" s="13"/>
      <c r="U633" s="13"/>
    </row>
    <row r="634" spans="17:21" x14ac:dyDescent="0.2">
      <c r="Q634" s="1"/>
      <c r="S634" s="3"/>
      <c r="T634" s="13"/>
      <c r="U634" s="13"/>
    </row>
    <row r="635" spans="17:21" x14ac:dyDescent="0.2">
      <c r="Q635" s="1"/>
      <c r="S635" s="3"/>
      <c r="T635" s="13"/>
      <c r="U635" s="13"/>
    </row>
    <row r="636" spans="17:21" x14ac:dyDescent="0.2">
      <c r="Q636" s="1"/>
      <c r="S636" s="3"/>
      <c r="T636" s="13"/>
      <c r="U636" s="13"/>
    </row>
    <row r="637" spans="17:21" x14ac:dyDescent="0.2">
      <c r="Q637" s="1"/>
      <c r="S637" s="3"/>
      <c r="T637" s="13"/>
      <c r="U637" s="13"/>
    </row>
    <row r="638" spans="17:21" x14ac:dyDescent="0.2">
      <c r="Q638" s="1"/>
      <c r="S638" s="3"/>
      <c r="T638" s="13"/>
      <c r="U638" s="13"/>
    </row>
    <row r="639" spans="17:21" x14ac:dyDescent="0.2">
      <c r="Q639" s="1"/>
      <c r="S639" s="3"/>
      <c r="T639" s="13"/>
      <c r="U639" s="13"/>
    </row>
    <row r="640" spans="17:21" x14ac:dyDescent="0.2">
      <c r="Q640" s="1"/>
      <c r="S640" s="3"/>
      <c r="T640" s="13"/>
      <c r="U640" s="13"/>
    </row>
    <row r="641" spans="17:21" x14ac:dyDescent="0.2">
      <c r="Q641" s="1"/>
      <c r="S641" s="3"/>
      <c r="T641" s="13"/>
      <c r="U641" s="13"/>
    </row>
    <row r="642" spans="17:21" x14ac:dyDescent="0.2">
      <c r="Q642" s="1"/>
      <c r="S642" s="3"/>
      <c r="T642" s="13"/>
      <c r="U642" s="13"/>
    </row>
    <row r="643" spans="17:21" x14ac:dyDescent="0.2">
      <c r="Q643" s="1"/>
      <c r="S643" s="3"/>
      <c r="T643" s="13"/>
      <c r="U643" s="13"/>
    </row>
    <row r="644" spans="17:21" x14ac:dyDescent="0.2">
      <c r="Q644" s="1"/>
      <c r="S644" s="3"/>
      <c r="T644" s="13"/>
      <c r="U644" s="13"/>
    </row>
    <row r="645" spans="17:21" x14ac:dyDescent="0.2">
      <c r="Q645" s="1"/>
      <c r="S645" s="3"/>
      <c r="T645" s="13"/>
      <c r="U645" s="13"/>
    </row>
    <row r="646" spans="17:21" x14ac:dyDescent="0.2">
      <c r="Q646" s="1"/>
      <c r="S646" s="3"/>
      <c r="T646" s="13"/>
      <c r="U646" s="13"/>
    </row>
    <row r="647" spans="17:21" x14ac:dyDescent="0.2">
      <c r="Q647" s="1"/>
      <c r="S647" s="3"/>
      <c r="T647" s="13"/>
      <c r="U647" s="13"/>
    </row>
    <row r="648" spans="17:21" x14ac:dyDescent="0.2">
      <c r="Q648" s="1"/>
      <c r="S648" s="3"/>
      <c r="T648" s="13"/>
      <c r="U648" s="13"/>
    </row>
    <row r="649" spans="17:21" x14ac:dyDescent="0.2">
      <c r="Q649" s="1"/>
      <c r="S649" s="3"/>
      <c r="T649" s="13"/>
      <c r="U649" s="13"/>
    </row>
    <row r="650" spans="17:21" x14ac:dyDescent="0.2">
      <c r="Q650" s="1"/>
      <c r="S650" s="3"/>
      <c r="T650" s="13"/>
      <c r="U650" s="13"/>
    </row>
    <row r="651" spans="17:21" x14ac:dyDescent="0.2">
      <c r="Q651" s="1"/>
      <c r="S651" s="3"/>
      <c r="T651" s="13"/>
      <c r="U651" s="13"/>
    </row>
    <row r="652" spans="17:21" x14ac:dyDescent="0.2">
      <c r="Q652" s="1"/>
      <c r="S652" s="3"/>
      <c r="T652" s="13"/>
      <c r="U652" s="13"/>
    </row>
    <row r="653" spans="17:21" x14ac:dyDescent="0.2">
      <c r="Q653" s="1"/>
      <c r="S653" s="3"/>
      <c r="T653" s="13"/>
      <c r="U653" s="13"/>
    </row>
    <row r="654" spans="17:21" x14ac:dyDescent="0.2">
      <c r="Q654" s="1"/>
      <c r="S654" s="3"/>
      <c r="T654" s="13"/>
      <c r="U654" s="13"/>
    </row>
    <row r="655" spans="17:21" x14ac:dyDescent="0.2">
      <c r="Q655" s="1"/>
      <c r="S655" s="3"/>
      <c r="T655" s="13"/>
      <c r="U655" s="13"/>
    </row>
    <row r="656" spans="17:21" x14ac:dyDescent="0.2">
      <c r="Q656" s="1"/>
      <c r="S656" s="3"/>
      <c r="T656" s="13"/>
      <c r="U656" s="13"/>
    </row>
    <row r="657" spans="17:21" x14ac:dyDescent="0.2">
      <c r="Q657" s="1"/>
      <c r="S657" s="3"/>
      <c r="T657" s="13"/>
      <c r="U657" s="13"/>
    </row>
    <row r="658" spans="17:21" x14ac:dyDescent="0.2">
      <c r="Q658" s="1"/>
      <c r="S658" s="3"/>
      <c r="T658" s="13"/>
      <c r="U658" s="13"/>
    </row>
    <row r="659" spans="17:21" x14ac:dyDescent="0.2">
      <c r="Q659" s="1"/>
      <c r="S659" s="3"/>
      <c r="T659" s="13"/>
      <c r="U659" s="13"/>
    </row>
    <row r="660" spans="17:21" x14ac:dyDescent="0.2">
      <c r="Q660" s="1"/>
      <c r="S660" s="3"/>
      <c r="T660" s="13"/>
      <c r="U660" s="13"/>
    </row>
    <row r="661" spans="17:21" x14ac:dyDescent="0.2">
      <c r="Q661" s="1"/>
      <c r="S661" s="3"/>
      <c r="T661" s="13"/>
      <c r="U661" s="13"/>
    </row>
    <row r="662" spans="17:21" x14ac:dyDescent="0.2">
      <c r="Q662" s="1"/>
      <c r="S662" s="3"/>
      <c r="T662" s="13"/>
      <c r="U662" s="13"/>
    </row>
    <row r="663" spans="17:21" x14ac:dyDescent="0.2">
      <c r="Q663" s="1"/>
      <c r="S663" s="3"/>
      <c r="T663" s="13"/>
      <c r="U663" s="13"/>
    </row>
    <row r="664" spans="17:21" x14ac:dyDescent="0.2">
      <c r="Q664" s="1"/>
      <c r="S664" s="3"/>
      <c r="T664" s="13"/>
      <c r="U664" s="13"/>
    </row>
    <row r="665" spans="17:21" x14ac:dyDescent="0.2">
      <c r="Q665" s="1"/>
      <c r="S665" s="3"/>
      <c r="T665" s="13"/>
      <c r="U665" s="13"/>
    </row>
    <row r="666" spans="17:21" x14ac:dyDescent="0.2">
      <c r="Q666" s="1"/>
      <c r="S666" s="3"/>
      <c r="T666" s="13"/>
      <c r="U666" s="13"/>
    </row>
    <row r="667" spans="17:21" x14ac:dyDescent="0.2">
      <c r="Q667" s="1"/>
      <c r="S667" s="3"/>
      <c r="T667" s="13"/>
      <c r="U667" s="13"/>
    </row>
    <row r="668" spans="17:21" x14ac:dyDescent="0.2">
      <c r="Q668" s="1"/>
      <c r="S668" s="3"/>
      <c r="T668" s="13"/>
      <c r="U668" s="13"/>
    </row>
    <row r="669" spans="17:21" x14ac:dyDescent="0.2">
      <c r="Q669" s="1"/>
      <c r="S669" s="3"/>
      <c r="T669" s="13"/>
      <c r="U669" s="13"/>
    </row>
    <row r="670" spans="17:21" x14ac:dyDescent="0.2">
      <c r="Q670" s="1"/>
      <c r="S670" s="3"/>
      <c r="T670" s="13"/>
      <c r="U670" s="13"/>
    </row>
    <row r="671" spans="17:21" x14ac:dyDescent="0.2">
      <c r="Q671" s="1"/>
      <c r="S671" s="3"/>
      <c r="T671" s="13"/>
      <c r="U671" s="13"/>
    </row>
    <row r="672" spans="17:21" x14ac:dyDescent="0.2">
      <c r="Q672" s="1"/>
      <c r="S672" s="3"/>
      <c r="T672" s="13"/>
      <c r="U672" s="13"/>
    </row>
    <row r="673" spans="17:21" x14ac:dyDescent="0.2">
      <c r="Q673" s="1"/>
      <c r="S673" s="3"/>
      <c r="T673" s="13"/>
      <c r="U673" s="13"/>
    </row>
    <row r="674" spans="17:21" x14ac:dyDescent="0.2">
      <c r="Q674" s="1"/>
      <c r="S674" s="3"/>
      <c r="T674" s="13"/>
      <c r="U674" s="13"/>
    </row>
    <row r="675" spans="17:21" x14ac:dyDescent="0.2">
      <c r="Q675" s="1"/>
      <c r="S675" s="3"/>
      <c r="T675" s="13"/>
      <c r="U675" s="13"/>
    </row>
    <row r="676" spans="17:21" x14ac:dyDescent="0.2">
      <c r="Q676" s="1"/>
      <c r="S676" s="3"/>
      <c r="T676" s="13"/>
      <c r="U676" s="13"/>
    </row>
    <row r="677" spans="17:21" x14ac:dyDescent="0.2">
      <c r="Q677" s="1"/>
      <c r="S677" s="3"/>
      <c r="T677" s="13"/>
      <c r="U677" s="13"/>
    </row>
    <row r="678" spans="17:21" x14ac:dyDescent="0.2">
      <c r="Q678" s="1"/>
      <c r="S678" s="3"/>
      <c r="T678" s="13"/>
      <c r="U678" s="13"/>
    </row>
    <row r="679" spans="17:21" x14ac:dyDescent="0.2">
      <c r="Q679" s="1"/>
      <c r="S679" s="3"/>
      <c r="T679" s="13"/>
      <c r="U679" s="13"/>
    </row>
    <row r="680" spans="17:21" x14ac:dyDescent="0.2">
      <c r="Q680" s="1"/>
      <c r="S680" s="3"/>
      <c r="T680" s="13"/>
      <c r="U680" s="13"/>
    </row>
    <row r="681" spans="17:21" x14ac:dyDescent="0.2">
      <c r="Q681" s="1"/>
      <c r="S681" s="3"/>
      <c r="T681" s="13"/>
      <c r="U681" s="13"/>
    </row>
    <row r="682" spans="17:21" x14ac:dyDescent="0.2">
      <c r="Q682" s="1"/>
      <c r="S682" s="3"/>
      <c r="T682" s="13"/>
      <c r="U682" s="13"/>
    </row>
    <row r="683" spans="17:21" x14ac:dyDescent="0.2">
      <c r="Q683" s="1"/>
      <c r="S683" s="3"/>
      <c r="T683" s="13"/>
      <c r="U683" s="13"/>
    </row>
    <row r="684" spans="17:21" x14ac:dyDescent="0.2">
      <c r="Q684" s="1"/>
      <c r="S684" s="3"/>
      <c r="T684" s="13"/>
      <c r="U684" s="13"/>
    </row>
    <row r="685" spans="17:21" x14ac:dyDescent="0.2">
      <c r="Q685" s="1"/>
      <c r="S685" s="3"/>
      <c r="T685" s="13"/>
      <c r="U685" s="13"/>
    </row>
    <row r="686" spans="17:21" x14ac:dyDescent="0.2">
      <c r="Q686" s="1"/>
      <c r="S686" s="3"/>
      <c r="T686" s="13"/>
      <c r="U686" s="13"/>
    </row>
    <row r="687" spans="17:21" x14ac:dyDescent="0.2">
      <c r="Q687" s="1"/>
      <c r="S687" s="3"/>
      <c r="T687" s="13"/>
      <c r="U687" s="13"/>
    </row>
    <row r="688" spans="17:21" x14ac:dyDescent="0.2">
      <c r="Q688" s="1"/>
      <c r="S688" s="3"/>
      <c r="T688" s="13"/>
      <c r="U688" s="13"/>
    </row>
    <row r="689" spans="17:21" x14ac:dyDescent="0.2">
      <c r="Q689" s="1"/>
      <c r="S689" s="3"/>
      <c r="T689" s="13"/>
      <c r="U689" s="13"/>
    </row>
    <row r="690" spans="17:21" x14ac:dyDescent="0.2">
      <c r="Q690" s="1"/>
      <c r="S690" s="3"/>
      <c r="T690" s="13"/>
      <c r="U690" s="13"/>
    </row>
    <row r="691" spans="17:21" x14ac:dyDescent="0.2">
      <c r="Q691" s="1"/>
      <c r="S691" s="3"/>
      <c r="T691" s="13"/>
      <c r="U691" s="13"/>
    </row>
    <row r="692" spans="17:21" x14ac:dyDescent="0.2">
      <c r="Q692" s="1"/>
      <c r="S692" s="3"/>
      <c r="T692" s="13"/>
      <c r="U692" s="13"/>
    </row>
    <row r="693" spans="17:21" x14ac:dyDescent="0.2">
      <c r="Q693" s="1"/>
      <c r="S693" s="3"/>
      <c r="T693" s="13"/>
      <c r="U693" s="13"/>
    </row>
    <row r="694" spans="17:21" x14ac:dyDescent="0.2">
      <c r="Q694" s="1"/>
      <c r="S694" s="3"/>
      <c r="T694" s="13"/>
      <c r="U694" s="13"/>
    </row>
    <row r="695" spans="17:21" x14ac:dyDescent="0.2">
      <c r="Q695" s="1"/>
      <c r="S695" s="3"/>
      <c r="T695" s="13"/>
      <c r="U695" s="13"/>
    </row>
    <row r="696" spans="17:21" x14ac:dyDescent="0.2">
      <c r="Q696" s="1"/>
      <c r="S696" s="3"/>
      <c r="T696" s="13"/>
      <c r="U696" s="13"/>
    </row>
    <row r="697" spans="17:21" x14ac:dyDescent="0.2">
      <c r="Q697" s="1"/>
      <c r="S697" s="3"/>
      <c r="T697" s="13"/>
      <c r="U697" s="13"/>
    </row>
    <row r="698" spans="17:21" x14ac:dyDescent="0.2">
      <c r="Q698" s="1"/>
      <c r="S698" s="3"/>
      <c r="T698" s="13"/>
      <c r="U698" s="13"/>
    </row>
    <row r="699" spans="17:21" x14ac:dyDescent="0.2">
      <c r="Q699" s="1"/>
      <c r="S699" s="3"/>
      <c r="T699" s="13"/>
      <c r="U699" s="13"/>
    </row>
    <row r="700" spans="17:21" x14ac:dyDescent="0.2">
      <c r="Q700" s="1"/>
      <c r="S700" s="3"/>
      <c r="T700" s="13"/>
      <c r="U700" s="13"/>
    </row>
    <row r="701" spans="17:21" x14ac:dyDescent="0.2">
      <c r="Q701" s="1"/>
      <c r="S701" s="3"/>
      <c r="T701" s="13"/>
      <c r="U701" s="13"/>
    </row>
    <row r="702" spans="17:21" x14ac:dyDescent="0.2">
      <c r="Q702" s="1"/>
      <c r="S702" s="3"/>
      <c r="T702" s="13"/>
      <c r="U702" s="13"/>
    </row>
    <row r="703" spans="17:21" x14ac:dyDescent="0.2">
      <c r="Q703" s="1"/>
      <c r="S703" s="3"/>
      <c r="T703" s="13"/>
      <c r="U703" s="13"/>
    </row>
    <row r="704" spans="17:21" x14ac:dyDescent="0.2">
      <c r="Q704" s="1"/>
      <c r="S704" s="3"/>
      <c r="T704" s="13"/>
      <c r="U704" s="13"/>
    </row>
    <row r="705" spans="17:21" x14ac:dyDescent="0.2">
      <c r="Q705" s="1"/>
      <c r="S705" s="3"/>
      <c r="T705" s="13"/>
      <c r="U705" s="13"/>
    </row>
    <row r="706" spans="17:21" x14ac:dyDescent="0.2">
      <c r="Q706" s="1"/>
      <c r="S706" s="3"/>
      <c r="T706" s="13"/>
      <c r="U706" s="13"/>
    </row>
    <row r="707" spans="17:21" x14ac:dyDescent="0.2">
      <c r="Q707" s="1"/>
      <c r="S707" s="3"/>
      <c r="T707" s="13"/>
      <c r="U707" s="13"/>
    </row>
    <row r="708" spans="17:21" x14ac:dyDescent="0.2">
      <c r="Q708" s="1"/>
      <c r="S708" s="3"/>
      <c r="T708" s="13"/>
      <c r="U708" s="13"/>
    </row>
    <row r="709" spans="17:21" x14ac:dyDescent="0.2">
      <c r="Q709" s="1"/>
      <c r="S709" s="3"/>
      <c r="T709" s="13"/>
      <c r="U709" s="13"/>
    </row>
    <row r="710" spans="17:21" x14ac:dyDescent="0.2">
      <c r="Q710" s="1"/>
      <c r="S710" s="3"/>
      <c r="T710" s="13"/>
      <c r="U710" s="13"/>
    </row>
    <row r="711" spans="17:21" x14ac:dyDescent="0.2">
      <c r="Q711" s="1"/>
      <c r="S711" s="3"/>
      <c r="T711" s="13"/>
      <c r="U711" s="13"/>
    </row>
    <row r="712" spans="17:21" x14ac:dyDescent="0.2">
      <c r="Q712" s="1"/>
      <c r="S712" s="3"/>
      <c r="T712" s="13"/>
      <c r="U712" s="13"/>
    </row>
    <row r="713" spans="17:21" x14ac:dyDescent="0.2">
      <c r="Q713" s="1"/>
      <c r="S713" s="3"/>
      <c r="T713" s="13"/>
      <c r="U713" s="13"/>
    </row>
    <row r="714" spans="17:21" x14ac:dyDescent="0.2">
      <c r="Q714" s="1"/>
      <c r="S714" s="3"/>
      <c r="T714" s="13"/>
      <c r="U714" s="13"/>
    </row>
    <row r="715" spans="17:21" x14ac:dyDescent="0.2">
      <c r="Q715" s="1"/>
      <c r="S715" s="3"/>
      <c r="T715" s="13"/>
      <c r="U715" s="13"/>
    </row>
    <row r="716" spans="17:21" x14ac:dyDescent="0.2">
      <c r="Q716" s="1"/>
      <c r="S716" s="3"/>
      <c r="T716" s="13"/>
      <c r="U716" s="13"/>
    </row>
    <row r="717" spans="17:21" x14ac:dyDescent="0.2">
      <c r="Q717" s="1"/>
      <c r="S717" s="3"/>
      <c r="T717" s="13"/>
      <c r="U717" s="13"/>
    </row>
    <row r="718" spans="17:21" x14ac:dyDescent="0.2">
      <c r="Q718" s="1"/>
      <c r="S718" s="3"/>
      <c r="T718" s="13"/>
      <c r="U718" s="13"/>
    </row>
    <row r="719" spans="17:21" x14ac:dyDescent="0.2">
      <c r="Q719" s="1"/>
      <c r="S719" s="3"/>
      <c r="T719" s="13"/>
      <c r="U719" s="13"/>
    </row>
    <row r="720" spans="17:21" x14ac:dyDescent="0.2">
      <c r="Q720" s="1"/>
      <c r="S720" s="3"/>
      <c r="T720" s="13"/>
      <c r="U720" s="13"/>
    </row>
    <row r="721" spans="17:21" x14ac:dyDescent="0.2">
      <c r="Q721" s="1"/>
      <c r="S721" s="3"/>
      <c r="T721" s="13"/>
      <c r="U721" s="13"/>
    </row>
    <row r="722" spans="17:21" x14ac:dyDescent="0.2">
      <c r="Q722" s="1"/>
      <c r="S722" s="3"/>
      <c r="T722" s="13"/>
      <c r="U722" s="13"/>
    </row>
    <row r="723" spans="17:21" x14ac:dyDescent="0.2">
      <c r="Q723" s="1"/>
      <c r="S723" s="3"/>
      <c r="T723" s="13"/>
      <c r="U723" s="13"/>
    </row>
    <row r="724" spans="17:21" x14ac:dyDescent="0.2">
      <c r="Q724" s="1"/>
      <c r="S724" s="3"/>
      <c r="T724" s="13"/>
      <c r="U724" s="13"/>
    </row>
    <row r="725" spans="17:21" x14ac:dyDescent="0.2">
      <c r="Q725" s="1"/>
      <c r="S725" s="3"/>
      <c r="T725" s="13"/>
      <c r="U725" s="13"/>
    </row>
    <row r="726" spans="17:21" x14ac:dyDescent="0.2">
      <c r="Q726" s="1"/>
      <c r="S726" s="3"/>
      <c r="T726" s="13"/>
      <c r="U726" s="13"/>
    </row>
    <row r="727" spans="17:21" x14ac:dyDescent="0.2">
      <c r="Q727" s="1"/>
      <c r="S727" s="3"/>
      <c r="T727" s="13"/>
      <c r="U727" s="13"/>
    </row>
    <row r="728" spans="17:21" x14ac:dyDescent="0.2">
      <c r="Q728" s="1"/>
      <c r="S728" s="3"/>
      <c r="T728" s="13"/>
      <c r="U728" s="13"/>
    </row>
    <row r="729" spans="17:21" x14ac:dyDescent="0.2">
      <c r="Q729" s="1"/>
      <c r="S729" s="3"/>
      <c r="T729" s="13"/>
      <c r="U729" s="13"/>
    </row>
    <row r="730" spans="17:21" x14ac:dyDescent="0.2">
      <c r="Q730" s="1"/>
      <c r="S730" s="3"/>
      <c r="T730" s="13"/>
      <c r="U730" s="13"/>
    </row>
    <row r="731" spans="17:21" x14ac:dyDescent="0.2">
      <c r="Q731" s="1"/>
      <c r="S731" s="3"/>
      <c r="T731" s="13"/>
      <c r="U731" s="13"/>
    </row>
    <row r="732" spans="17:21" x14ac:dyDescent="0.2">
      <c r="Q732" s="1"/>
      <c r="S732" s="3"/>
      <c r="T732" s="13"/>
      <c r="U732" s="13"/>
    </row>
    <row r="733" spans="17:21" x14ac:dyDescent="0.2">
      <c r="Q733" s="1"/>
      <c r="S733" s="3"/>
      <c r="T733" s="13"/>
      <c r="U733" s="13"/>
    </row>
    <row r="734" spans="17:21" x14ac:dyDescent="0.2">
      <c r="Q734" s="1"/>
      <c r="S734" s="3"/>
      <c r="T734" s="13"/>
      <c r="U734" s="13"/>
    </row>
    <row r="735" spans="17:21" x14ac:dyDescent="0.2">
      <c r="Q735" s="1"/>
      <c r="S735" s="3"/>
      <c r="T735" s="13"/>
      <c r="U735" s="13"/>
    </row>
    <row r="736" spans="17:21" x14ac:dyDescent="0.2">
      <c r="Q736" s="1"/>
      <c r="S736" s="3"/>
      <c r="T736" s="13"/>
      <c r="U736" s="13"/>
    </row>
    <row r="737" spans="17:21" x14ac:dyDescent="0.2">
      <c r="Q737" s="1"/>
      <c r="S737" s="3"/>
      <c r="T737" s="13"/>
      <c r="U737" s="13"/>
    </row>
    <row r="738" spans="17:21" x14ac:dyDescent="0.2">
      <c r="Q738" s="1"/>
      <c r="S738" s="3"/>
      <c r="T738" s="13"/>
      <c r="U738" s="13"/>
    </row>
    <row r="739" spans="17:21" x14ac:dyDescent="0.2">
      <c r="Q739" s="1"/>
      <c r="S739" s="3"/>
      <c r="T739" s="13"/>
      <c r="U739" s="13"/>
    </row>
    <row r="740" spans="17:21" x14ac:dyDescent="0.2">
      <c r="Q740" s="1"/>
      <c r="S740" s="3"/>
      <c r="T740" s="13"/>
      <c r="U740" s="13"/>
    </row>
    <row r="741" spans="17:21" x14ac:dyDescent="0.2">
      <c r="Q741" s="1"/>
      <c r="S741" s="3"/>
      <c r="T741" s="13"/>
      <c r="U741" s="13"/>
    </row>
    <row r="742" spans="17:21" x14ac:dyDescent="0.2">
      <c r="Q742" s="1"/>
      <c r="S742" s="3"/>
      <c r="T742" s="13"/>
      <c r="U742" s="13"/>
    </row>
    <row r="743" spans="17:21" x14ac:dyDescent="0.2">
      <c r="Q743" s="1"/>
      <c r="S743" s="3"/>
      <c r="T743" s="13"/>
      <c r="U743" s="13"/>
    </row>
    <row r="744" spans="17:21" x14ac:dyDescent="0.2">
      <c r="Q744" s="1"/>
      <c r="S744" s="3"/>
      <c r="T744" s="13"/>
      <c r="U744" s="13"/>
    </row>
    <row r="745" spans="17:21" x14ac:dyDescent="0.2">
      <c r="Q745" s="1"/>
      <c r="S745" s="3"/>
      <c r="T745" s="13"/>
      <c r="U745" s="13"/>
    </row>
    <row r="746" spans="17:21" x14ac:dyDescent="0.2">
      <c r="Q746" s="1"/>
      <c r="S746" s="3"/>
      <c r="T746" s="13"/>
      <c r="U746" s="13"/>
    </row>
    <row r="747" spans="17:21" x14ac:dyDescent="0.2">
      <c r="Q747" s="1"/>
      <c r="S747" s="3"/>
      <c r="T747" s="13"/>
      <c r="U747" s="13"/>
    </row>
    <row r="748" spans="17:21" x14ac:dyDescent="0.2">
      <c r="Q748" s="1"/>
      <c r="S748" s="3"/>
      <c r="T748" s="13"/>
      <c r="U748" s="13"/>
    </row>
    <row r="749" spans="17:21" x14ac:dyDescent="0.2">
      <c r="Q749" s="1"/>
      <c r="S749" s="3"/>
      <c r="T749" s="13"/>
      <c r="U749" s="13"/>
    </row>
    <row r="750" spans="17:21" x14ac:dyDescent="0.2">
      <c r="Q750" s="1"/>
      <c r="S750" s="3"/>
      <c r="T750" s="13"/>
      <c r="U750" s="13"/>
    </row>
    <row r="751" spans="17:21" x14ac:dyDescent="0.2">
      <c r="Q751" s="1"/>
      <c r="S751" s="3"/>
      <c r="T751" s="13"/>
      <c r="U751" s="13"/>
    </row>
    <row r="752" spans="17:21" x14ac:dyDescent="0.2">
      <c r="Q752" s="1"/>
      <c r="S752" s="3"/>
      <c r="T752" s="13"/>
      <c r="U752" s="13"/>
    </row>
    <row r="753" spans="17:21" x14ac:dyDescent="0.2">
      <c r="Q753" s="1"/>
      <c r="S753" s="3"/>
      <c r="T753" s="13"/>
      <c r="U753" s="13"/>
    </row>
    <row r="754" spans="17:21" x14ac:dyDescent="0.2">
      <c r="Q754" s="1"/>
      <c r="S754" s="3"/>
      <c r="T754" s="13"/>
      <c r="U754" s="13"/>
    </row>
    <row r="755" spans="17:21" x14ac:dyDescent="0.2">
      <c r="Q755" s="1"/>
      <c r="S755" s="3"/>
      <c r="T755" s="13"/>
      <c r="U755" s="13"/>
    </row>
    <row r="756" spans="17:21" x14ac:dyDescent="0.2">
      <c r="Q756" s="1"/>
      <c r="S756" s="3"/>
      <c r="T756" s="13"/>
      <c r="U756" s="13"/>
    </row>
    <row r="757" spans="17:21" x14ac:dyDescent="0.2">
      <c r="Q757" s="1"/>
      <c r="S757" s="3"/>
      <c r="T757" s="13"/>
      <c r="U757" s="13"/>
    </row>
    <row r="758" spans="17:21" x14ac:dyDescent="0.2">
      <c r="Q758" s="1"/>
      <c r="S758" s="3"/>
      <c r="T758" s="13"/>
      <c r="U758" s="13"/>
    </row>
    <row r="759" spans="17:21" x14ac:dyDescent="0.2">
      <c r="Q759" s="1"/>
      <c r="S759" s="3"/>
      <c r="T759" s="13"/>
      <c r="U759" s="13"/>
    </row>
    <row r="760" spans="17:21" x14ac:dyDescent="0.2">
      <c r="Q760" s="1"/>
      <c r="S760" s="3"/>
      <c r="T760" s="13"/>
      <c r="U760" s="13"/>
    </row>
    <row r="761" spans="17:21" x14ac:dyDescent="0.2">
      <c r="Q761" s="1"/>
      <c r="S761" s="3"/>
      <c r="T761" s="13"/>
      <c r="U761" s="13"/>
    </row>
    <row r="762" spans="17:21" x14ac:dyDescent="0.2">
      <c r="Q762" s="1"/>
      <c r="S762" s="3"/>
      <c r="T762" s="13"/>
      <c r="U762" s="13"/>
    </row>
    <row r="763" spans="17:21" x14ac:dyDescent="0.2">
      <c r="Q763" s="1"/>
      <c r="S763" s="3"/>
      <c r="T763" s="13"/>
      <c r="U763" s="13"/>
    </row>
    <row r="764" spans="17:21" x14ac:dyDescent="0.2">
      <c r="Q764" s="1"/>
      <c r="S764" s="3"/>
      <c r="T764" s="13"/>
      <c r="U764" s="13"/>
    </row>
    <row r="765" spans="17:21" x14ac:dyDescent="0.2">
      <c r="Q765" s="1"/>
      <c r="S765" s="3"/>
      <c r="T765" s="13"/>
      <c r="U765" s="13"/>
    </row>
    <row r="766" spans="17:21" x14ac:dyDescent="0.2">
      <c r="Q766" s="1"/>
      <c r="S766" s="3"/>
      <c r="T766" s="13"/>
      <c r="U766" s="13"/>
    </row>
    <row r="767" spans="17:21" x14ac:dyDescent="0.2">
      <c r="Q767" s="1"/>
      <c r="S767" s="3"/>
      <c r="T767" s="13"/>
      <c r="U767" s="13"/>
    </row>
    <row r="768" spans="17:21" x14ac:dyDescent="0.2">
      <c r="Q768" s="1"/>
      <c r="S768" s="3"/>
      <c r="T768" s="13"/>
      <c r="U768" s="13"/>
    </row>
    <row r="769" spans="17:21" x14ac:dyDescent="0.2">
      <c r="Q769" s="1"/>
      <c r="S769" s="3"/>
      <c r="T769" s="13"/>
      <c r="U769" s="13"/>
    </row>
    <row r="770" spans="17:21" x14ac:dyDescent="0.2">
      <c r="Q770" s="1"/>
      <c r="S770" s="3"/>
      <c r="T770" s="13"/>
      <c r="U770" s="13"/>
    </row>
    <row r="771" spans="17:21" x14ac:dyDescent="0.2">
      <c r="Q771" s="1"/>
      <c r="S771" s="3"/>
      <c r="T771" s="13"/>
      <c r="U771" s="13"/>
    </row>
    <row r="772" spans="17:21" x14ac:dyDescent="0.2">
      <c r="Q772" s="1"/>
      <c r="S772" s="3"/>
      <c r="T772" s="13"/>
      <c r="U772" s="13"/>
    </row>
    <row r="773" spans="17:21" x14ac:dyDescent="0.2">
      <c r="Q773" s="1"/>
      <c r="S773" s="3"/>
      <c r="T773" s="13"/>
      <c r="U773" s="13"/>
    </row>
    <row r="774" spans="17:21" x14ac:dyDescent="0.2">
      <c r="Q774" s="1"/>
      <c r="S774" s="3"/>
      <c r="T774" s="13"/>
      <c r="U774" s="13"/>
    </row>
    <row r="775" spans="17:21" x14ac:dyDescent="0.2">
      <c r="Q775" s="1"/>
      <c r="S775" s="3"/>
      <c r="T775" s="13"/>
      <c r="U775" s="13"/>
    </row>
    <row r="776" spans="17:21" x14ac:dyDescent="0.2">
      <c r="Q776" s="1"/>
      <c r="S776" s="3"/>
      <c r="T776" s="13"/>
      <c r="U776" s="13"/>
    </row>
    <row r="777" spans="17:21" x14ac:dyDescent="0.2">
      <c r="Q777" s="1"/>
      <c r="S777" s="3"/>
      <c r="T777" s="13"/>
      <c r="U777" s="13"/>
    </row>
    <row r="778" spans="17:21" x14ac:dyDescent="0.2">
      <c r="Q778" s="1"/>
      <c r="S778" s="3"/>
      <c r="T778" s="13"/>
      <c r="U778" s="13"/>
    </row>
    <row r="779" spans="17:21" x14ac:dyDescent="0.2">
      <c r="Q779" s="1"/>
      <c r="S779" s="3"/>
      <c r="T779" s="13"/>
      <c r="U779" s="13"/>
    </row>
    <row r="780" spans="17:21" x14ac:dyDescent="0.2">
      <c r="Q780" s="1"/>
      <c r="S780" s="3"/>
      <c r="T780" s="13"/>
      <c r="U780" s="13"/>
    </row>
    <row r="781" spans="17:21" x14ac:dyDescent="0.2">
      <c r="Q781" s="1"/>
      <c r="S781" s="3"/>
      <c r="T781" s="13"/>
      <c r="U781" s="13"/>
    </row>
    <row r="782" spans="17:21" x14ac:dyDescent="0.2">
      <c r="Q782" s="1"/>
      <c r="S782" s="3"/>
      <c r="T782" s="13"/>
      <c r="U782" s="13"/>
    </row>
    <row r="783" spans="17:21" x14ac:dyDescent="0.2">
      <c r="Q783" s="1"/>
      <c r="S783" s="3"/>
      <c r="T783" s="13"/>
      <c r="U783" s="13"/>
    </row>
    <row r="784" spans="17:21" x14ac:dyDescent="0.2">
      <c r="Q784" s="1"/>
      <c r="S784" s="3"/>
      <c r="T784" s="13"/>
      <c r="U784" s="13"/>
    </row>
    <row r="785" spans="17:21" x14ac:dyDescent="0.2">
      <c r="Q785" s="1"/>
      <c r="S785" s="3"/>
      <c r="T785" s="13"/>
      <c r="U785" s="13"/>
    </row>
    <row r="786" spans="17:21" x14ac:dyDescent="0.2">
      <c r="Q786" s="1"/>
      <c r="S786" s="3"/>
      <c r="T786" s="13"/>
      <c r="U786" s="13"/>
    </row>
    <row r="787" spans="17:21" x14ac:dyDescent="0.2">
      <c r="Q787" s="1"/>
      <c r="S787" s="3"/>
      <c r="T787" s="13"/>
      <c r="U787" s="13"/>
    </row>
    <row r="788" spans="17:21" x14ac:dyDescent="0.2">
      <c r="Q788" s="1"/>
      <c r="S788" s="3"/>
      <c r="T788" s="13"/>
      <c r="U788" s="13"/>
    </row>
    <row r="789" spans="17:21" x14ac:dyDescent="0.2">
      <c r="Q789" s="1"/>
      <c r="S789" s="3"/>
      <c r="T789" s="13"/>
      <c r="U789" s="13"/>
    </row>
    <row r="790" spans="17:21" x14ac:dyDescent="0.2">
      <c r="Q790" s="1"/>
      <c r="S790" s="3"/>
      <c r="T790" s="13"/>
      <c r="U790" s="13"/>
    </row>
    <row r="791" spans="17:21" x14ac:dyDescent="0.2">
      <c r="Q791" s="1"/>
      <c r="S791" s="3"/>
      <c r="T791" s="13"/>
      <c r="U791" s="13"/>
    </row>
    <row r="792" spans="17:21" x14ac:dyDescent="0.2">
      <c r="Q792" s="1"/>
      <c r="S792" s="3"/>
      <c r="T792" s="13"/>
      <c r="U792" s="13"/>
    </row>
    <row r="793" spans="17:21" x14ac:dyDescent="0.2">
      <c r="Q793" s="1"/>
      <c r="S793" s="3"/>
      <c r="T793" s="13"/>
      <c r="U793" s="13"/>
    </row>
    <row r="794" spans="17:21" x14ac:dyDescent="0.2">
      <c r="Q794" s="1"/>
      <c r="S794" s="3"/>
      <c r="T794" s="13"/>
      <c r="U794" s="13"/>
    </row>
    <row r="795" spans="17:21" x14ac:dyDescent="0.2">
      <c r="Q795" s="1"/>
      <c r="S795" s="3"/>
      <c r="T795" s="13"/>
      <c r="U795" s="13"/>
    </row>
    <row r="796" spans="17:21" x14ac:dyDescent="0.2">
      <c r="Q796" s="1"/>
      <c r="S796" s="3"/>
      <c r="T796" s="13"/>
      <c r="U796" s="13"/>
    </row>
    <row r="797" spans="17:21" x14ac:dyDescent="0.2">
      <c r="Q797" s="1"/>
      <c r="S797" s="3"/>
      <c r="T797" s="13"/>
      <c r="U797" s="13"/>
    </row>
    <row r="798" spans="17:21" x14ac:dyDescent="0.2">
      <c r="Q798" s="1"/>
      <c r="S798" s="3"/>
      <c r="T798" s="13"/>
      <c r="U798" s="13"/>
    </row>
    <row r="799" spans="17:21" x14ac:dyDescent="0.2">
      <c r="Q799" s="1"/>
      <c r="S799" s="3"/>
      <c r="T799" s="13"/>
      <c r="U799" s="13"/>
    </row>
    <row r="800" spans="17:21" x14ac:dyDescent="0.2">
      <c r="Q800" s="1"/>
      <c r="S800" s="3"/>
      <c r="T800" s="13"/>
      <c r="U800" s="13"/>
    </row>
    <row r="801" spans="17:21" x14ac:dyDescent="0.2">
      <c r="Q801" s="1"/>
      <c r="S801" s="3"/>
      <c r="T801" s="13"/>
      <c r="U801" s="13"/>
    </row>
    <row r="802" spans="17:21" x14ac:dyDescent="0.2">
      <c r="Q802" s="1"/>
      <c r="S802" s="3"/>
      <c r="T802" s="13"/>
      <c r="U802" s="13"/>
    </row>
    <row r="803" spans="17:21" x14ac:dyDescent="0.2">
      <c r="Q803" s="1"/>
      <c r="S803" s="3"/>
      <c r="T803" s="13"/>
      <c r="U803" s="13"/>
    </row>
    <row r="804" spans="17:21" x14ac:dyDescent="0.2">
      <c r="Q804" s="1"/>
      <c r="S804" s="3"/>
      <c r="T804" s="13"/>
      <c r="U804" s="13"/>
    </row>
    <row r="805" spans="17:21" x14ac:dyDescent="0.2">
      <c r="Q805" s="1"/>
      <c r="S805" s="3"/>
      <c r="T805" s="13"/>
      <c r="U805" s="13"/>
    </row>
    <row r="806" spans="17:21" x14ac:dyDescent="0.2">
      <c r="Q806" s="1"/>
      <c r="S806" s="3"/>
      <c r="T806" s="13"/>
      <c r="U806" s="13"/>
    </row>
    <row r="807" spans="17:21" x14ac:dyDescent="0.2">
      <c r="Q807" s="1"/>
      <c r="S807" s="3"/>
      <c r="T807" s="13"/>
      <c r="U807" s="13"/>
    </row>
    <row r="808" spans="17:21" x14ac:dyDescent="0.2">
      <c r="Q808" s="1"/>
      <c r="S808" s="3"/>
      <c r="T808" s="13"/>
      <c r="U808" s="13"/>
    </row>
    <row r="809" spans="17:21" x14ac:dyDescent="0.2">
      <c r="Q809" s="1"/>
      <c r="S809" s="3"/>
      <c r="T809" s="13"/>
      <c r="U809" s="13"/>
    </row>
    <row r="810" spans="17:21" x14ac:dyDescent="0.2">
      <c r="Q810" s="1"/>
      <c r="S810" s="3"/>
      <c r="T810" s="13"/>
      <c r="U810" s="13"/>
    </row>
    <row r="811" spans="17:21" x14ac:dyDescent="0.2">
      <c r="Q811" s="1"/>
      <c r="S811" s="3"/>
      <c r="T811" s="13"/>
      <c r="U811" s="13"/>
    </row>
    <row r="812" spans="17:21" x14ac:dyDescent="0.2">
      <c r="Q812" s="1"/>
      <c r="S812" s="3"/>
      <c r="T812" s="13"/>
      <c r="U812" s="13"/>
    </row>
    <row r="813" spans="17:21" x14ac:dyDescent="0.2">
      <c r="Q813" s="1"/>
      <c r="S813" s="3"/>
      <c r="T813" s="13"/>
      <c r="U813" s="13"/>
    </row>
    <row r="814" spans="17:21" x14ac:dyDescent="0.2">
      <c r="Q814" s="1"/>
      <c r="S814" s="3"/>
      <c r="T814" s="13"/>
      <c r="U814" s="13"/>
    </row>
    <row r="815" spans="17:21" x14ac:dyDescent="0.2">
      <c r="Q815" s="1"/>
      <c r="S815" s="3"/>
      <c r="T815" s="13"/>
      <c r="U815" s="13"/>
    </row>
    <row r="816" spans="17:21" x14ac:dyDescent="0.2">
      <c r="Q816" s="1"/>
      <c r="S816" s="3"/>
      <c r="T816" s="13"/>
      <c r="U816" s="13"/>
    </row>
    <row r="817" spans="17:21" x14ac:dyDescent="0.2">
      <c r="Q817" s="1"/>
      <c r="S817" s="3"/>
      <c r="T817" s="13"/>
      <c r="U817" s="13"/>
    </row>
    <row r="818" spans="17:21" x14ac:dyDescent="0.2">
      <c r="Q818" s="1"/>
      <c r="S818" s="3"/>
      <c r="T818" s="13"/>
      <c r="U818" s="13"/>
    </row>
    <row r="819" spans="17:21" x14ac:dyDescent="0.2">
      <c r="Q819" s="1"/>
      <c r="S819" s="3"/>
      <c r="T819" s="13"/>
      <c r="U819" s="13"/>
    </row>
    <row r="820" spans="17:21" x14ac:dyDescent="0.2">
      <c r="Q820" s="1"/>
      <c r="S820" s="3"/>
      <c r="T820" s="13"/>
      <c r="U820" s="13"/>
    </row>
    <row r="821" spans="17:21" x14ac:dyDescent="0.2">
      <c r="Q821" s="1"/>
      <c r="S821" s="3"/>
      <c r="T821" s="13"/>
      <c r="U821" s="13"/>
    </row>
    <row r="822" spans="17:21" x14ac:dyDescent="0.2">
      <c r="Q822" s="1"/>
      <c r="S822" s="3"/>
      <c r="T822" s="13"/>
      <c r="U822" s="13"/>
    </row>
    <row r="823" spans="17:21" x14ac:dyDescent="0.2">
      <c r="Q823" s="1"/>
      <c r="S823" s="3"/>
      <c r="T823" s="13"/>
      <c r="U823" s="13"/>
    </row>
    <row r="824" spans="17:21" x14ac:dyDescent="0.2">
      <c r="Q824" s="1"/>
      <c r="S824" s="3"/>
      <c r="T824" s="13"/>
      <c r="U824" s="13"/>
    </row>
    <row r="825" spans="17:21" x14ac:dyDescent="0.2">
      <c r="Q825" s="1"/>
      <c r="S825" s="3"/>
      <c r="T825" s="13"/>
      <c r="U825" s="13"/>
    </row>
    <row r="826" spans="17:21" x14ac:dyDescent="0.2">
      <c r="Q826" s="1"/>
      <c r="S826" s="3"/>
      <c r="T826" s="13"/>
      <c r="U826" s="13"/>
    </row>
    <row r="827" spans="17:21" x14ac:dyDescent="0.2">
      <c r="Q827" s="1"/>
      <c r="S827" s="3"/>
      <c r="T827" s="13"/>
      <c r="U827" s="13"/>
    </row>
    <row r="828" spans="17:21" x14ac:dyDescent="0.2">
      <c r="Q828" s="1"/>
      <c r="S828" s="3"/>
      <c r="T828" s="13"/>
      <c r="U828" s="13"/>
    </row>
    <row r="829" spans="17:21" x14ac:dyDescent="0.2">
      <c r="Q829" s="1"/>
      <c r="S829" s="3"/>
      <c r="T829" s="13"/>
      <c r="U829" s="13"/>
    </row>
    <row r="830" spans="17:21" x14ac:dyDescent="0.2">
      <c r="Q830" s="1"/>
      <c r="S830" s="3"/>
      <c r="T830" s="13"/>
      <c r="U830" s="13"/>
    </row>
    <row r="831" spans="17:21" x14ac:dyDescent="0.2">
      <c r="Q831" s="1"/>
      <c r="S831" s="3"/>
      <c r="T831" s="13"/>
      <c r="U831" s="13"/>
    </row>
    <row r="832" spans="17:21" x14ac:dyDescent="0.2">
      <c r="Q832" s="1"/>
      <c r="S832" s="3"/>
      <c r="T832" s="13"/>
      <c r="U832" s="13"/>
    </row>
    <row r="833" spans="17:21" x14ac:dyDescent="0.2">
      <c r="Q833" s="1"/>
      <c r="S833" s="3"/>
      <c r="T833" s="13"/>
      <c r="U833" s="13"/>
    </row>
    <row r="834" spans="17:21" x14ac:dyDescent="0.2">
      <c r="Q834" s="1"/>
      <c r="S834" s="3"/>
      <c r="T834" s="13"/>
      <c r="U834" s="13"/>
    </row>
    <row r="835" spans="17:21" x14ac:dyDescent="0.2">
      <c r="Q835" s="1"/>
      <c r="S835" s="3"/>
      <c r="T835" s="13"/>
      <c r="U835" s="13"/>
    </row>
    <row r="836" spans="17:21" x14ac:dyDescent="0.2">
      <c r="Q836" s="1"/>
      <c r="S836" s="3"/>
      <c r="T836" s="13"/>
      <c r="U836" s="13"/>
    </row>
    <row r="837" spans="17:21" x14ac:dyDescent="0.2">
      <c r="Q837" s="1"/>
      <c r="S837" s="3"/>
      <c r="T837" s="13"/>
      <c r="U837" s="13"/>
    </row>
    <row r="838" spans="17:21" x14ac:dyDescent="0.2">
      <c r="Q838" s="1"/>
      <c r="S838" s="3"/>
      <c r="T838" s="13"/>
      <c r="U838" s="13"/>
    </row>
    <row r="839" spans="17:21" x14ac:dyDescent="0.2">
      <c r="Q839" s="1"/>
      <c r="S839" s="3"/>
      <c r="T839" s="13"/>
      <c r="U839" s="13"/>
    </row>
    <row r="840" spans="17:21" x14ac:dyDescent="0.2">
      <c r="Q840" s="1"/>
      <c r="S840" s="3"/>
      <c r="T840" s="13"/>
      <c r="U840" s="13"/>
    </row>
    <row r="841" spans="17:21" x14ac:dyDescent="0.2">
      <c r="Q841" s="1"/>
      <c r="S841" s="3"/>
      <c r="T841" s="13"/>
      <c r="U841" s="13"/>
    </row>
    <row r="842" spans="17:21" x14ac:dyDescent="0.2">
      <c r="Q842" s="1"/>
      <c r="S842" s="3"/>
      <c r="T842" s="13"/>
      <c r="U842" s="13"/>
    </row>
    <row r="843" spans="17:21" x14ac:dyDescent="0.2">
      <c r="Q843" s="1"/>
      <c r="S843" s="3"/>
      <c r="T843" s="13"/>
      <c r="U843" s="13"/>
    </row>
    <row r="844" spans="17:21" x14ac:dyDescent="0.2">
      <c r="Q844" s="1"/>
      <c r="S844" s="3"/>
      <c r="T844" s="13"/>
      <c r="U844" s="13"/>
    </row>
    <row r="845" spans="17:21" x14ac:dyDescent="0.2">
      <c r="Q845" s="1"/>
      <c r="S845" s="3"/>
      <c r="T845" s="13"/>
      <c r="U845" s="13"/>
    </row>
    <row r="846" spans="17:21" x14ac:dyDescent="0.2">
      <c r="Q846" s="1"/>
      <c r="S846" s="3"/>
      <c r="T846" s="13"/>
      <c r="U846" s="13"/>
    </row>
    <row r="847" spans="17:21" x14ac:dyDescent="0.2">
      <c r="Q847" s="1"/>
      <c r="S847" s="3"/>
      <c r="T847" s="13"/>
      <c r="U847" s="13"/>
    </row>
    <row r="848" spans="17:21" x14ac:dyDescent="0.2">
      <c r="Q848" s="1"/>
      <c r="S848" s="3"/>
      <c r="T848" s="13"/>
      <c r="U848" s="13"/>
    </row>
    <row r="849" spans="17:21" x14ac:dyDescent="0.2">
      <c r="Q849" s="1"/>
      <c r="S849" s="3"/>
      <c r="T849" s="13"/>
      <c r="U849" s="13"/>
    </row>
    <row r="850" spans="17:21" x14ac:dyDescent="0.2">
      <c r="Q850" s="1"/>
      <c r="S850" s="3"/>
      <c r="T850" s="13"/>
      <c r="U850" s="13"/>
    </row>
    <row r="851" spans="17:21" x14ac:dyDescent="0.2">
      <c r="Q851" s="1"/>
      <c r="S851" s="3"/>
      <c r="T851" s="13"/>
      <c r="U851" s="13"/>
    </row>
    <row r="852" spans="17:21" x14ac:dyDescent="0.2">
      <c r="Q852" s="1"/>
      <c r="S852" s="3"/>
      <c r="T852" s="13"/>
      <c r="U852" s="13"/>
    </row>
    <row r="853" spans="17:21" x14ac:dyDescent="0.2">
      <c r="Q853" s="1"/>
      <c r="S853" s="3"/>
      <c r="T853" s="13"/>
      <c r="U853" s="13"/>
    </row>
    <row r="854" spans="17:21" x14ac:dyDescent="0.2">
      <c r="Q854" s="1"/>
      <c r="S854" s="3"/>
      <c r="T854" s="13"/>
      <c r="U854" s="13"/>
    </row>
    <row r="855" spans="17:21" x14ac:dyDescent="0.2">
      <c r="Q855" s="1"/>
      <c r="S855" s="3"/>
      <c r="T855" s="13"/>
      <c r="U855" s="13"/>
    </row>
    <row r="856" spans="17:21" x14ac:dyDescent="0.2">
      <c r="Q856" s="1"/>
      <c r="S856" s="3"/>
      <c r="T856" s="13"/>
      <c r="U856" s="13"/>
    </row>
    <row r="857" spans="17:21" x14ac:dyDescent="0.2">
      <c r="Q857" s="1"/>
      <c r="S857" s="3"/>
      <c r="T857" s="13"/>
      <c r="U857" s="13"/>
    </row>
    <row r="858" spans="17:21" x14ac:dyDescent="0.2">
      <c r="Q858" s="1"/>
      <c r="S858" s="3"/>
      <c r="T858" s="13"/>
      <c r="U858" s="13"/>
    </row>
    <row r="859" spans="17:21" x14ac:dyDescent="0.2">
      <c r="Q859" s="1"/>
      <c r="S859" s="3"/>
      <c r="T859" s="13"/>
      <c r="U859" s="13"/>
    </row>
    <row r="860" spans="17:21" x14ac:dyDescent="0.2">
      <c r="Q860" s="1"/>
      <c r="S860" s="3"/>
      <c r="T860" s="13"/>
      <c r="U860" s="13"/>
    </row>
    <row r="861" spans="17:21" x14ac:dyDescent="0.2">
      <c r="Q861" s="1"/>
      <c r="S861" s="3"/>
      <c r="T861" s="13"/>
      <c r="U861" s="13"/>
    </row>
    <row r="862" spans="17:21" x14ac:dyDescent="0.2">
      <c r="Q862" s="1"/>
      <c r="S862" s="3"/>
      <c r="T862" s="13"/>
      <c r="U862" s="13"/>
    </row>
    <row r="863" spans="17:21" x14ac:dyDescent="0.2">
      <c r="Q863" s="1"/>
      <c r="S863" s="3"/>
      <c r="T863" s="13"/>
      <c r="U863" s="13"/>
    </row>
    <row r="864" spans="17:21" x14ac:dyDescent="0.2">
      <c r="Q864" s="1"/>
      <c r="S864" s="3"/>
      <c r="T864" s="13"/>
      <c r="U864" s="13"/>
    </row>
    <row r="865" spans="17:21" x14ac:dyDescent="0.2">
      <c r="Q865" s="1"/>
      <c r="S865" s="3"/>
      <c r="T865" s="13"/>
      <c r="U865" s="13"/>
    </row>
    <row r="866" spans="17:21" x14ac:dyDescent="0.2">
      <c r="Q866" s="1"/>
      <c r="S866" s="3"/>
      <c r="T866" s="13"/>
      <c r="U866" s="13"/>
    </row>
    <row r="867" spans="17:21" x14ac:dyDescent="0.2">
      <c r="Q867" s="1"/>
      <c r="S867" s="3"/>
      <c r="T867" s="13"/>
      <c r="U867" s="13"/>
    </row>
    <row r="868" spans="17:21" x14ac:dyDescent="0.2">
      <c r="Q868" s="1"/>
      <c r="S868" s="3"/>
      <c r="T868" s="13"/>
      <c r="U868" s="13"/>
    </row>
    <row r="869" spans="17:21" x14ac:dyDescent="0.2">
      <c r="Q869" s="1"/>
      <c r="S869" s="3"/>
      <c r="T869" s="13"/>
      <c r="U869" s="13"/>
    </row>
    <row r="870" spans="17:21" x14ac:dyDescent="0.2">
      <c r="Q870" s="1"/>
      <c r="S870" s="3"/>
      <c r="T870" s="13"/>
      <c r="U870" s="13"/>
    </row>
    <row r="871" spans="17:21" x14ac:dyDescent="0.2">
      <c r="Q871" s="1"/>
      <c r="S871" s="3"/>
      <c r="T871" s="13"/>
      <c r="U871" s="13"/>
    </row>
    <row r="872" spans="17:21" x14ac:dyDescent="0.2">
      <c r="Q872" s="1"/>
      <c r="S872" s="3"/>
      <c r="T872" s="13"/>
      <c r="U872" s="13"/>
    </row>
    <row r="873" spans="17:21" x14ac:dyDescent="0.2">
      <c r="Q873" s="1"/>
      <c r="S873" s="3"/>
      <c r="T873" s="13"/>
      <c r="U873" s="13"/>
    </row>
    <row r="874" spans="17:21" x14ac:dyDescent="0.2">
      <c r="Q874" s="1"/>
      <c r="S874" s="3"/>
      <c r="T874" s="13"/>
      <c r="U874" s="13"/>
    </row>
    <row r="875" spans="17:21" x14ac:dyDescent="0.2">
      <c r="Q875" s="1"/>
      <c r="S875" s="3"/>
      <c r="T875" s="13"/>
      <c r="U875" s="13"/>
    </row>
    <row r="876" spans="17:21" x14ac:dyDescent="0.2">
      <c r="Q876" s="1"/>
      <c r="S876" s="3"/>
      <c r="T876" s="13"/>
      <c r="U876" s="13"/>
    </row>
    <row r="877" spans="17:21" x14ac:dyDescent="0.2">
      <c r="Q877" s="1"/>
      <c r="S877" s="3"/>
      <c r="T877" s="13"/>
      <c r="U877" s="13"/>
    </row>
    <row r="878" spans="17:21" x14ac:dyDescent="0.2">
      <c r="Q878" s="1"/>
      <c r="S878" s="3"/>
      <c r="T878" s="13"/>
      <c r="U878" s="13"/>
    </row>
    <row r="879" spans="17:21" x14ac:dyDescent="0.2">
      <c r="Q879" s="1"/>
      <c r="S879" s="3"/>
      <c r="T879" s="13"/>
      <c r="U879" s="13"/>
    </row>
    <row r="880" spans="17:21" x14ac:dyDescent="0.2">
      <c r="Q880" s="1"/>
      <c r="S880" s="3"/>
      <c r="T880" s="13"/>
      <c r="U880" s="13"/>
    </row>
    <row r="881" spans="17:21" x14ac:dyDescent="0.2">
      <c r="Q881" s="1"/>
      <c r="S881" s="3"/>
      <c r="T881" s="13"/>
      <c r="U881" s="13"/>
    </row>
    <row r="882" spans="17:21" x14ac:dyDescent="0.2">
      <c r="Q882" s="1"/>
      <c r="S882" s="3"/>
      <c r="T882" s="13"/>
      <c r="U882" s="13"/>
    </row>
    <row r="883" spans="17:21" x14ac:dyDescent="0.2">
      <c r="Q883" s="1"/>
      <c r="S883" s="3"/>
      <c r="T883" s="13"/>
      <c r="U883" s="13"/>
    </row>
    <row r="884" spans="17:21" x14ac:dyDescent="0.2">
      <c r="Q884" s="1"/>
      <c r="S884" s="3"/>
      <c r="T884" s="13"/>
      <c r="U884" s="13"/>
    </row>
    <row r="885" spans="17:21" x14ac:dyDescent="0.2">
      <c r="Q885" s="1"/>
      <c r="S885" s="3"/>
      <c r="T885" s="13"/>
      <c r="U885" s="13"/>
    </row>
    <row r="886" spans="17:21" x14ac:dyDescent="0.2">
      <c r="Q886" s="1"/>
      <c r="S886" s="3"/>
      <c r="T886" s="13"/>
      <c r="U886" s="13"/>
    </row>
    <row r="887" spans="17:21" x14ac:dyDescent="0.2">
      <c r="Q887" s="1"/>
      <c r="S887" s="3"/>
      <c r="T887" s="13"/>
      <c r="U887" s="13"/>
    </row>
    <row r="888" spans="17:21" x14ac:dyDescent="0.2">
      <c r="Q888" s="1"/>
      <c r="S888" s="3"/>
      <c r="T888" s="13"/>
      <c r="U888" s="13"/>
    </row>
    <row r="889" spans="17:21" x14ac:dyDescent="0.2">
      <c r="Q889" s="1"/>
      <c r="S889" s="3"/>
      <c r="T889" s="13"/>
      <c r="U889" s="13"/>
    </row>
    <row r="890" spans="17:21" x14ac:dyDescent="0.2">
      <c r="Q890" s="1"/>
      <c r="S890" s="3"/>
      <c r="T890" s="13"/>
      <c r="U890" s="13"/>
    </row>
    <row r="891" spans="17:21" x14ac:dyDescent="0.2">
      <c r="Q891" s="1"/>
      <c r="S891" s="3"/>
      <c r="T891" s="13"/>
      <c r="U891" s="13"/>
    </row>
    <row r="892" spans="17:21" x14ac:dyDescent="0.2">
      <c r="Q892" s="1"/>
      <c r="S892" s="3"/>
      <c r="T892" s="13"/>
      <c r="U892" s="13"/>
    </row>
    <row r="893" spans="17:21" x14ac:dyDescent="0.2">
      <c r="Q893" s="1"/>
      <c r="S893" s="3"/>
      <c r="T893" s="13"/>
      <c r="U893" s="13"/>
    </row>
    <row r="894" spans="17:21" x14ac:dyDescent="0.2">
      <c r="Q894" s="1"/>
      <c r="S894" s="3"/>
      <c r="T894" s="13"/>
      <c r="U894" s="13"/>
    </row>
    <row r="895" spans="17:21" x14ac:dyDescent="0.2">
      <c r="Q895" s="1"/>
      <c r="S895" s="3"/>
      <c r="T895" s="13"/>
      <c r="U895" s="13"/>
    </row>
    <row r="896" spans="17:21" x14ac:dyDescent="0.2">
      <c r="Q896" s="1"/>
      <c r="S896" s="3"/>
      <c r="T896" s="13"/>
      <c r="U896" s="13"/>
    </row>
    <row r="897" spans="17:21" x14ac:dyDescent="0.2">
      <c r="Q897" s="1"/>
      <c r="S897" s="3"/>
      <c r="T897" s="13"/>
      <c r="U897" s="13"/>
    </row>
    <row r="898" spans="17:21" x14ac:dyDescent="0.2">
      <c r="Q898" s="1"/>
      <c r="S898" s="3"/>
      <c r="T898" s="13"/>
      <c r="U898" s="13"/>
    </row>
    <row r="899" spans="17:21" x14ac:dyDescent="0.2">
      <c r="Q899" s="1"/>
      <c r="S899" s="3"/>
      <c r="T899" s="13"/>
      <c r="U899" s="13"/>
    </row>
    <row r="900" spans="17:21" x14ac:dyDescent="0.2">
      <c r="Q900" s="1"/>
      <c r="S900" s="3"/>
      <c r="T900" s="13"/>
      <c r="U900" s="13"/>
    </row>
    <row r="901" spans="17:21" x14ac:dyDescent="0.2">
      <c r="Q901" s="1"/>
      <c r="S901" s="3"/>
      <c r="T901" s="13"/>
      <c r="U901" s="13"/>
    </row>
    <row r="902" spans="17:21" x14ac:dyDescent="0.2">
      <c r="Q902" s="1"/>
      <c r="S902" s="3"/>
      <c r="T902" s="13"/>
      <c r="U902" s="13"/>
    </row>
    <row r="903" spans="17:21" x14ac:dyDescent="0.2">
      <c r="Q903" s="1"/>
      <c r="S903" s="3"/>
      <c r="T903" s="13"/>
      <c r="U903" s="13"/>
    </row>
    <row r="904" spans="17:21" x14ac:dyDescent="0.2">
      <c r="Q904" s="1"/>
      <c r="S904" s="3"/>
      <c r="T904" s="13"/>
      <c r="U904" s="13"/>
    </row>
    <row r="905" spans="17:21" x14ac:dyDescent="0.2">
      <c r="Q905" s="1"/>
      <c r="S905" s="3"/>
      <c r="T905" s="13"/>
      <c r="U905" s="13"/>
    </row>
    <row r="906" spans="17:21" x14ac:dyDescent="0.2">
      <c r="Q906" s="1"/>
      <c r="S906" s="3"/>
      <c r="T906" s="13"/>
      <c r="U906" s="13"/>
    </row>
    <row r="907" spans="17:21" x14ac:dyDescent="0.2">
      <c r="Q907" s="1"/>
      <c r="S907" s="3"/>
      <c r="T907" s="13"/>
      <c r="U907" s="13"/>
    </row>
    <row r="908" spans="17:21" x14ac:dyDescent="0.2">
      <c r="Q908" s="1"/>
      <c r="S908" s="3"/>
      <c r="T908" s="13"/>
      <c r="U908" s="13"/>
    </row>
    <row r="909" spans="17:21" x14ac:dyDescent="0.2">
      <c r="Q909" s="1"/>
      <c r="S909" s="3"/>
      <c r="T909" s="13"/>
      <c r="U909" s="13"/>
    </row>
    <row r="910" spans="17:21" x14ac:dyDescent="0.2">
      <c r="Q910" s="1"/>
      <c r="S910" s="3"/>
      <c r="T910" s="13"/>
      <c r="U910" s="13"/>
    </row>
    <row r="911" spans="17:21" x14ac:dyDescent="0.2">
      <c r="Q911" s="1"/>
      <c r="S911" s="3"/>
      <c r="T911" s="13"/>
      <c r="U911" s="13"/>
    </row>
    <row r="912" spans="17:21" x14ac:dyDescent="0.2">
      <c r="Q912" s="1"/>
      <c r="S912" s="3"/>
      <c r="T912" s="13"/>
      <c r="U912" s="13"/>
    </row>
    <row r="913" spans="17:21" x14ac:dyDescent="0.2">
      <c r="Q913" s="1"/>
      <c r="S913" s="3"/>
      <c r="T913" s="13"/>
      <c r="U913" s="13"/>
    </row>
    <row r="914" spans="17:21" x14ac:dyDescent="0.2">
      <c r="Q914" s="1"/>
      <c r="S914" s="3"/>
      <c r="T914" s="13"/>
      <c r="U914" s="13"/>
    </row>
    <row r="915" spans="17:21" x14ac:dyDescent="0.2">
      <c r="Q915" s="1"/>
      <c r="S915" s="3"/>
      <c r="T915" s="13"/>
      <c r="U915" s="13"/>
    </row>
    <row r="916" spans="17:21" x14ac:dyDescent="0.2">
      <c r="Q916" s="1"/>
      <c r="S916" s="3"/>
      <c r="T916" s="13"/>
      <c r="U916" s="13"/>
    </row>
    <row r="917" spans="17:21" x14ac:dyDescent="0.2">
      <c r="Q917" s="1"/>
      <c r="S917" s="3"/>
      <c r="T917" s="13"/>
      <c r="U917" s="13"/>
    </row>
    <row r="918" spans="17:21" x14ac:dyDescent="0.2">
      <c r="Q918" s="1"/>
      <c r="S918" s="3"/>
      <c r="T918" s="13"/>
      <c r="U918" s="13"/>
    </row>
    <row r="919" spans="17:21" x14ac:dyDescent="0.2">
      <c r="Q919" s="1"/>
      <c r="S919" s="3"/>
      <c r="T919" s="13"/>
      <c r="U919" s="13"/>
    </row>
    <row r="920" spans="17:21" x14ac:dyDescent="0.2">
      <c r="Q920" s="1"/>
      <c r="S920" s="3"/>
      <c r="T920" s="13"/>
      <c r="U920" s="13"/>
    </row>
    <row r="921" spans="17:21" x14ac:dyDescent="0.2">
      <c r="Q921" s="1"/>
      <c r="S921" s="3"/>
      <c r="T921" s="13"/>
      <c r="U921" s="13"/>
    </row>
    <row r="922" spans="17:21" x14ac:dyDescent="0.2">
      <c r="Q922" s="1"/>
      <c r="S922" s="3"/>
      <c r="T922" s="13"/>
      <c r="U922" s="13"/>
    </row>
    <row r="923" spans="17:21" x14ac:dyDescent="0.2">
      <c r="Q923" s="1"/>
      <c r="S923" s="3"/>
      <c r="T923" s="13"/>
      <c r="U923" s="13"/>
    </row>
    <row r="924" spans="17:21" x14ac:dyDescent="0.2">
      <c r="Q924" s="1"/>
      <c r="S924" s="3"/>
      <c r="T924" s="13"/>
      <c r="U924" s="13"/>
    </row>
    <row r="925" spans="17:21" x14ac:dyDescent="0.2">
      <c r="Q925" s="1"/>
      <c r="S925" s="3"/>
      <c r="T925" s="13"/>
      <c r="U925" s="13"/>
    </row>
    <row r="926" spans="17:21" x14ac:dyDescent="0.2">
      <c r="Q926" s="1"/>
      <c r="S926" s="3"/>
      <c r="T926" s="13"/>
      <c r="U926" s="13"/>
    </row>
    <row r="927" spans="17:21" x14ac:dyDescent="0.2">
      <c r="Q927" s="1"/>
      <c r="S927" s="3"/>
      <c r="T927" s="13"/>
      <c r="U927" s="13"/>
    </row>
    <row r="928" spans="17:21" x14ac:dyDescent="0.2">
      <c r="Q928" s="1"/>
      <c r="S928" s="3"/>
      <c r="T928" s="13"/>
      <c r="U928" s="13"/>
    </row>
    <row r="929" spans="17:21" x14ac:dyDescent="0.2">
      <c r="Q929" s="1"/>
      <c r="S929" s="3"/>
      <c r="T929" s="13"/>
      <c r="U929" s="13"/>
    </row>
    <row r="930" spans="17:21" x14ac:dyDescent="0.2">
      <c r="Q930" s="1"/>
      <c r="S930" s="3"/>
      <c r="T930" s="13"/>
      <c r="U930" s="13"/>
    </row>
    <row r="931" spans="17:21" x14ac:dyDescent="0.2">
      <c r="Q931" s="1"/>
      <c r="S931" s="3"/>
      <c r="T931" s="13"/>
      <c r="U931" s="13"/>
    </row>
    <row r="932" spans="17:21" x14ac:dyDescent="0.2">
      <c r="Q932" s="1"/>
      <c r="S932" s="3"/>
      <c r="T932" s="13"/>
      <c r="U932" s="13"/>
    </row>
    <row r="933" spans="17:21" x14ac:dyDescent="0.2">
      <c r="Q933" s="1"/>
      <c r="S933" s="3"/>
      <c r="T933" s="13"/>
      <c r="U933" s="13"/>
    </row>
    <row r="934" spans="17:21" x14ac:dyDescent="0.2">
      <c r="Q934" s="1"/>
      <c r="S934" s="3"/>
      <c r="T934" s="13"/>
      <c r="U934" s="13"/>
    </row>
    <row r="935" spans="17:21" x14ac:dyDescent="0.2">
      <c r="Q935" s="1"/>
      <c r="S935" s="3"/>
      <c r="T935" s="13"/>
      <c r="U935" s="13"/>
    </row>
    <row r="936" spans="17:21" x14ac:dyDescent="0.2">
      <c r="Q936" s="1"/>
      <c r="S936" s="3"/>
      <c r="T936" s="13"/>
      <c r="U936" s="13"/>
    </row>
    <row r="937" spans="17:21" x14ac:dyDescent="0.2">
      <c r="Q937" s="1"/>
      <c r="S937" s="3"/>
      <c r="T937" s="13"/>
      <c r="U937" s="13"/>
    </row>
    <row r="938" spans="17:21" x14ac:dyDescent="0.2">
      <c r="Q938" s="1"/>
      <c r="S938" s="3"/>
      <c r="T938" s="13"/>
      <c r="U938" s="13"/>
    </row>
    <row r="939" spans="17:21" x14ac:dyDescent="0.2">
      <c r="Q939" s="1"/>
      <c r="S939" s="3"/>
      <c r="T939" s="13"/>
      <c r="U939" s="13"/>
    </row>
    <row r="940" spans="17:21" x14ac:dyDescent="0.2">
      <c r="Q940" s="1"/>
      <c r="S940" s="3"/>
      <c r="T940" s="13"/>
      <c r="U940" s="13"/>
    </row>
    <row r="941" spans="17:21" x14ac:dyDescent="0.2">
      <c r="Q941" s="1"/>
      <c r="S941" s="3"/>
      <c r="T941" s="13"/>
      <c r="U941" s="13"/>
    </row>
    <row r="942" spans="17:21" x14ac:dyDescent="0.2">
      <c r="Q942" s="1"/>
      <c r="S942" s="3"/>
      <c r="T942" s="13"/>
      <c r="U942" s="13"/>
    </row>
    <row r="943" spans="17:21" x14ac:dyDescent="0.2">
      <c r="Q943" s="1"/>
      <c r="S943" s="3"/>
      <c r="T943" s="13"/>
      <c r="U943" s="13"/>
    </row>
    <row r="944" spans="17:21" x14ac:dyDescent="0.2">
      <c r="Q944" s="1"/>
      <c r="S944" s="3"/>
      <c r="T944" s="13"/>
      <c r="U944" s="13"/>
    </row>
    <row r="945" spans="17:21" x14ac:dyDescent="0.2">
      <c r="Q945" s="1"/>
      <c r="S945" s="3"/>
      <c r="T945" s="13"/>
      <c r="U945" s="13"/>
    </row>
    <row r="946" spans="17:21" x14ac:dyDescent="0.2">
      <c r="Q946" s="1"/>
      <c r="S946" s="3"/>
      <c r="T946" s="13"/>
      <c r="U946" s="13"/>
    </row>
    <row r="947" spans="17:21" x14ac:dyDescent="0.2">
      <c r="Q947" s="1"/>
      <c r="S947" s="3"/>
      <c r="T947" s="13"/>
      <c r="U947" s="13"/>
    </row>
    <row r="948" spans="17:21" x14ac:dyDescent="0.2">
      <c r="Q948" s="1"/>
      <c r="S948" s="3"/>
      <c r="T948" s="13"/>
      <c r="U948" s="13"/>
    </row>
    <row r="949" spans="17:21" x14ac:dyDescent="0.2">
      <c r="Q949" s="1"/>
      <c r="S949" s="3"/>
      <c r="T949" s="13"/>
      <c r="U949" s="13"/>
    </row>
    <row r="950" spans="17:21" x14ac:dyDescent="0.2">
      <c r="Q950" s="1"/>
      <c r="S950" s="3"/>
      <c r="T950" s="13"/>
      <c r="U950" s="13"/>
    </row>
    <row r="951" spans="17:21" x14ac:dyDescent="0.2">
      <c r="Q951" s="1"/>
      <c r="S951" s="3"/>
      <c r="T951" s="13"/>
      <c r="U951" s="13"/>
    </row>
    <row r="952" spans="17:21" x14ac:dyDescent="0.2">
      <c r="Q952" s="1"/>
      <c r="S952" s="3"/>
      <c r="T952" s="13"/>
      <c r="U952" s="13"/>
    </row>
    <row r="953" spans="17:21" x14ac:dyDescent="0.2">
      <c r="Q953" s="1"/>
      <c r="S953" s="3"/>
      <c r="T953" s="13"/>
      <c r="U953" s="13"/>
    </row>
    <row r="954" spans="17:21" x14ac:dyDescent="0.2">
      <c r="Q954" s="1"/>
      <c r="S954" s="3"/>
      <c r="T954" s="13"/>
      <c r="U954" s="13"/>
    </row>
    <row r="955" spans="17:21" x14ac:dyDescent="0.2">
      <c r="Q955" s="1"/>
      <c r="S955" s="3"/>
      <c r="T955" s="13"/>
      <c r="U955" s="13"/>
    </row>
    <row r="956" spans="17:21" x14ac:dyDescent="0.2">
      <c r="Q956" s="1"/>
      <c r="S956" s="3"/>
      <c r="T956" s="13"/>
      <c r="U956" s="13"/>
    </row>
    <row r="957" spans="17:21" x14ac:dyDescent="0.2">
      <c r="Q957" s="1"/>
      <c r="S957" s="3"/>
      <c r="T957" s="13"/>
      <c r="U957" s="13"/>
    </row>
    <row r="958" spans="17:21" x14ac:dyDescent="0.2">
      <c r="Q958" s="1"/>
      <c r="S958" s="3"/>
      <c r="T958" s="13"/>
      <c r="U958" s="13"/>
    </row>
    <row r="959" spans="17:21" x14ac:dyDescent="0.2">
      <c r="Q959" s="1"/>
      <c r="S959" s="3"/>
      <c r="T959" s="13"/>
      <c r="U959" s="13"/>
    </row>
    <row r="960" spans="17:21" x14ac:dyDescent="0.2">
      <c r="Q960" s="1"/>
      <c r="S960" s="3"/>
      <c r="T960" s="13"/>
      <c r="U960" s="13"/>
    </row>
    <row r="961" spans="17:21" x14ac:dyDescent="0.2">
      <c r="Q961" s="1"/>
      <c r="S961" s="3"/>
      <c r="T961" s="13"/>
      <c r="U961" s="13"/>
    </row>
    <row r="962" spans="17:21" x14ac:dyDescent="0.2">
      <c r="Q962" s="1"/>
      <c r="S962" s="3"/>
      <c r="T962" s="13"/>
      <c r="U962" s="13"/>
    </row>
    <row r="963" spans="17:21" x14ac:dyDescent="0.2">
      <c r="Q963" s="1"/>
      <c r="S963" s="3"/>
      <c r="T963" s="13"/>
      <c r="U963" s="13"/>
    </row>
    <row r="964" spans="17:21" x14ac:dyDescent="0.2">
      <c r="Q964" s="1"/>
      <c r="S964" s="3"/>
      <c r="T964" s="13"/>
      <c r="U964" s="13"/>
    </row>
    <row r="965" spans="17:21" x14ac:dyDescent="0.2">
      <c r="Q965" s="1"/>
      <c r="S965" s="3"/>
      <c r="T965" s="13"/>
      <c r="U965" s="13"/>
    </row>
    <row r="966" spans="17:21" x14ac:dyDescent="0.2">
      <c r="Q966" s="1"/>
      <c r="S966" s="3"/>
      <c r="T966" s="13"/>
      <c r="U966" s="13"/>
    </row>
    <row r="967" spans="17:21" x14ac:dyDescent="0.2">
      <c r="Q967" s="1"/>
      <c r="S967" s="3"/>
      <c r="T967" s="13"/>
      <c r="U967" s="13"/>
    </row>
    <row r="968" spans="17:21" x14ac:dyDescent="0.2">
      <c r="Q968" s="1"/>
      <c r="S968" s="3"/>
      <c r="T968" s="13"/>
      <c r="U968" s="13"/>
    </row>
    <row r="969" spans="17:21" x14ac:dyDescent="0.2">
      <c r="Q969" s="1"/>
      <c r="S969" s="3"/>
      <c r="T969" s="13"/>
      <c r="U969" s="13"/>
    </row>
    <row r="970" spans="17:21" x14ac:dyDescent="0.2">
      <c r="Q970" s="1"/>
      <c r="S970" s="3"/>
      <c r="T970" s="13"/>
      <c r="U970" s="13"/>
    </row>
    <row r="971" spans="17:21" x14ac:dyDescent="0.2">
      <c r="Q971" s="1"/>
      <c r="S971" s="3"/>
      <c r="T971" s="13"/>
      <c r="U971" s="13"/>
    </row>
    <row r="972" spans="17:21" x14ac:dyDescent="0.2">
      <c r="Q972" s="1"/>
      <c r="S972" s="3"/>
      <c r="T972" s="13"/>
      <c r="U972" s="13"/>
    </row>
    <row r="973" spans="17:21" x14ac:dyDescent="0.2">
      <c r="Q973" s="1"/>
      <c r="S973" s="3"/>
      <c r="T973" s="13"/>
      <c r="U973" s="13"/>
    </row>
    <row r="974" spans="17:21" x14ac:dyDescent="0.2">
      <c r="Q974" s="1"/>
      <c r="S974" s="3"/>
      <c r="T974" s="13"/>
      <c r="U974" s="13"/>
    </row>
    <row r="975" spans="17:21" x14ac:dyDescent="0.2">
      <c r="Q975" s="1"/>
      <c r="S975" s="3"/>
      <c r="T975" s="13"/>
      <c r="U975" s="13"/>
    </row>
    <row r="976" spans="17:21" x14ac:dyDescent="0.2">
      <c r="Q976" s="1"/>
      <c r="S976" s="3"/>
      <c r="T976" s="13"/>
      <c r="U976" s="13"/>
    </row>
    <row r="977" spans="17:21" x14ac:dyDescent="0.2">
      <c r="Q977" s="1"/>
      <c r="S977" s="3"/>
      <c r="T977" s="13"/>
      <c r="U977" s="13"/>
    </row>
    <row r="978" spans="17:21" x14ac:dyDescent="0.2">
      <c r="Q978" s="1"/>
      <c r="S978" s="3"/>
      <c r="T978" s="13"/>
      <c r="U978" s="13"/>
    </row>
    <row r="979" spans="17:21" x14ac:dyDescent="0.2">
      <c r="Q979" s="1"/>
      <c r="S979" s="3"/>
      <c r="T979" s="13"/>
      <c r="U979" s="13"/>
    </row>
    <row r="980" spans="17:21" x14ac:dyDescent="0.2">
      <c r="Q980" s="1"/>
      <c r="S980" s="3"/>
      <c r="T980" s="13"/>
      <c r="U980" s="13"/>
    </row>
    <row r="981" spans="17:21" x14ac:dyDescent="0.2">
      <c r="Q981" s="1"/>
      <c r="S981" s="3"/>
      <c r="T981" s="13"/>
      <c r="U981" s="13"/>
    </row>
    <row r="982" spans="17:21" x14ac:dyDescent="0.2">
      <c r="Q982" s="1"/>
      <c r="S982" s="3"/>
      <c r="T982" s="13"/>
      <c r="U982" s="13"/>
    </row>
    <row r="983" spans="17:21" x14ac:dyDescent="0.2">
      <c r="Q983" s="1"/>
      <c r="S983" s="3"/>
      <c r="T983" s="13"/>
      <c r="U983" s="13"/>
    </row>
    <row r="984" spans="17:21" x14ac:dyDescent="0.2">
      <c r="Q984" s="1"/>
      <c r="S984" s="3"/>
      <c r="T984" s="13"/>
      <c r="U984" s="13"/>
    </row>
    <row r="985" spans="17:21" x14ac:dyDescent="0.2">
      <c r="Q985" s="1"/>
      <c r="S985" s="3"/>
      <c r="T985" s="13"/>
      <c r="U985" s="13"/>
    </row>
    <row r="986" spans="17:21" x14ac:dyDescent="0.2">
      <c r="Q986" s="1"/>
      <c r="S986" s="3"/>
      <c r="T986" s="13"/>
      <c r="U986" s="13"/>
    </row>
    <row r="987" spans="17:21" x14ac:dyDescent="0.2">
      <c r="Q987" s="1"/>
      <c r="S987" s="3"/>
      <c r="T987" s="13"/>
      <c r="U987" s="13"/>
    </row>
    <row r="988" spans="17:21" x14ac:dyDescent="0.2">
      <c r="Q988" s="1"/>
      <c r="S988" s="3"/>
      <c r="T988" s="13"/>
      <c r="U988" s="13"/>
    </row>
    <row r="989" spans="17:21" x14ac:dyDescent="0.2">
      <c r="Q989" s="1"/>
      <c r="S989" s="3"/>
      <c r="T989" s="13"/>
      <c r="U989" s="13"/>
    </row>
    <row r="990" spans="17:21" x14ac:dyDescent="0.2">
      <c r="Q990" s="1"/>
      <c r="S990" s="3"/>
      <c r="T990" s="13"/>
      <c r="U990" s="13"/>
    </row>
    <row r="991" spans="17:21" x14ac:dyDescent="0.2">
      <c r="Q991" s="1"/>
      <c r="S991" s="3"/>
      <c r="T991" s="13"/>
      <c r="U991" s="13"/>
    </row>
    <row r="992" spans="17:21" x14ac:dyDescent="0.2">
      <c r="Q992" s="1"/>
      <c r="S992" s="3"/>
      <c r="T992" s="13"/>
      <c r="U992" s="13"/>
    </row>
    <row r="993" spans="17:21" x14ac:dyDescent="0.2">
      <c r="Q993" s="1"/>
      <c r="S993" s="3"/>
      <c r="T993" s="13"/>
      <c r="U993" s="13"/>
    </row>
    <row r="994" spans="17:21" x14ac:dyDescent="0.2">
      <c r="Q994" s="1"/>
      <c r="S994" s="3"/>
      <c r="T994" s="13"/>
      <c r="U994" s="13"/>
    </row>
    <row r="995" spans="17:21" x14ac:dyDescent="0.2">
      <c r="Q995" s="1"/>
      <c r="S995" s="3"/>
      <c r="T995" s="13"/>
      <c r="U995" s="13"/>
    </row>
    <row r="996" spans="17:21" x14ac:dyDescent="0.2">
      <c r="Q996" s="1"/>
      <c r="S996" s="3"/>
      <c r="T996" s="13"/>
      <c r="U996" s="13"/>
    </row>
    <row r="997" spans="17:21" x14ac:dyDescent="0.2">
      <c r="Q997" s="1"/>
      <c r="S997" s="3"/>
      <c r="T997" s="13"/>
      <c r="U997" s="13"/>
    </row>
    <row r="998" spans="17:21" x14ac:dyDescent="0.2">
      <c r="Q998" s="1"/>
      <c r="S998" s="3"/>
      <c r="T998" s="13"/>
      <c r="U998" s="13"/>
    </row>
    <row r="999" spans="17:21" x14ac:dyDescent="0.2">
      <c r="Q999" s="1"/>
      <c r="S999" s="3"/>
      <c r="T999" s="13"/>
      <c r="U999" s="13"/>
    </row>
    <row r="1000" spans="17:21" x14ac:dyDescent="0.2">
      <c r="Q1000" s="1"/>
      <c r="S1000" s="3"/>
      <c r="T1000" s="13"/>
      <c r="U1000" s="13"/>
    </row>
    <row r="1001" spans="17:21" x14ac:dyDescent="0.2">
      <c r="Q1001" s="1"/>
      <c r="S1001" s="3"/>
      <c r="T1001" s="13"/>
      <c r="U1001" s="13"/>
    </row>
    <row r="1002" spans="17:21" x14ac:dyDescent="0.2">
      <c r="Q1002" s="1"/>
      <c r="S1002" s="3"/>
      <c r="T1002" s="13"/>
      <c r="U1002" s="13"/>
    </row>
    <row r="1003" spans="17:21" x14ac:dyDescent="0.2">
      <c r="Q1003" s="1"/>
      <c r="S1003" s="3"/>
      <c r="T1003" s="13"/>
      <c r="U1003" s="13"/>
    </row>
    <row r="1004" spans="17:21" x14ac:dyDescent="0.2">
      <c r="Q1004" s="1"/>
      <c r="S1004" s="3"/>
      <c r="T1004" s="13"/>
      <c r="U1004" s="13"/>
    </row>
    <row r="1005" spans="17:21" x14ac:dyDescent="0.2">
      <c r="Q1005" s="1"/>
      <c r="S1005" s="3"/>
      <c r="T1005" s="13"/>
      <c r="U1005" s="13"/>
    </row>
    <row r="1006" spans="17:21" x14ac:dyDescent="0.2">
      <c r="Q1006" s="1"/>
      <c r="S1006" s="3"/>
      <c r="T1006" s="13"/>
      <c r="U1006" s="13"/>
    </row>
    <row r="1007" spans="17:21" x14ac:dyDescent="0.2">
      <c r="Q1007" s="1"/>
      <c r="S1007" s="3"/>
      <c r="T1007" s="13"/>
      <c r="U1007" s="13"/>
    </row>
    <row r="1008" spans="17:21" x14ac:dyDescent="0.2">
      <c r="Q1008" s="1"/>
      <c r="S1008" s="3"/>
      <c r="T1008" s="13"/>
      <c r="U1008" s="13"/>
    </row>
    <row r="1009" spans="17:21" x14ac:dyDescent="0.2">
      <c r="Q1009" s="1"/>
      <c r="S1009" s="3"/>
      <c r="T1009" s="13"/>
      <c r="U1009" s="13"/>
    </row>
    <row r="1010" spans="17:21" x14ac:dyDescent="0.2">
      <c r="Q1010" s="1"/>
      <c r="S1010" s="3"/>
      <c r="T1010" s="13"/>
      <c r="U1010" s="13"/>
    </row>
    <row r="1011" spans="17:21" x14ac:dyDescent="0.2">
      <c r="Q1011" s="1"/>
      <c r="S1011" s="3"/>
      <c r="T1011" s="13"/>
      <c r="U1011" s="13"/>
    </row>
    <row r="1012" spans="17:21" x14ac:dyDescent="0.2">
      <c r="Q1012" s="1"/>
      <c r="S1012" s="3"/>
      <c r="T1012" s="13"/>
      <c r="U1012" s="13"/>
    </row>
    <row r="1013" spans="17:21" x14ac:dyDescent="0.2">
      <c r="Q1013" s="1"/>
      <c r="S1013" s="3"/>
      <c r="T1013" s="13"/>
      <c r="U1013" s="13"/>
    </row>
    <row r="1014" spans="17:21" x14ac:dyDescent="0.2">
      <c r="Q1014" s="1"/>
      <c r="S1014" s="3"/>
      <c r="T1014" s="13"/>
      <c r="U1014" s="13"/>
    </row>
    <row r="1015" spans="17:21" x14ac:dyDescent="0.2">
      <c r="Q1015" s="1"/>
      <c r="S1015" s="3"/>
      <c r="T1015" s="13"/>
      <c r="U1015" s="13"/>
    </row>
    <row r="1016" spans="17:21" x14ac:dyDescent="0.2">
      <c r="Q1016" s="1"/>
      <c r="S1016" s="3"/>
      <c r="T1016" s="13"/>
      <c r="U1016" s="13"/>
    </row>
    <row r="1017" spans="17:21" x14ac:dyDescent="0.2">
      <c r="Q1017" s="1"/>
      <c r="S1017" s="3"/>
      <c r="T1017" s="13"/>
      <c r="U1017" s="13"/>
    </row>
    <row r="1018" spans="17:21" x14ac:dyDescent="0.2">
      <c r="Q1018" s="1"/>
      <c r="S1018" s="3"/>
      <c r="T1018" s="13"/>
      <c r="U1018" s="13"/>
    </row>
    <row r="1019" spans="17:21" x14ac:dyDescent="0.2">
      <c r="Q1019" s="1"/>
      <c r="S1019" s="3"/>
      <c r="T1019" s="13"/>
      <c r="U1019" s="13"/>
    </row>
    <row r="1020" spans="17:21" x14ac:dyDescent="0.2">
      <c r="Q1020" s="1"/>
      <c r="S1020" s="3"/>
      <c r="T1020" s="13"/>
      <c r="U1020" s="13"/>
    </row>
    <row r="1021" spans="17:21" x14ac:dyDescent="0.2">
      <c r="Q1021" s="1"/>
      <c r="S1021" s="3"/>
      <c r="T1021" s="13"/>
      <c r="U1021" s="13"/>
    </row>
    <row r="1022" spans="17:21" x14ac:dyDescent="0.2">
      <c r="Q1022" s="1"/>
      <c r="S1022" s="3"/>
      <c r="T1022" s="13"/>
      <c r="U1022" s="13"/>
    </row>
    <row r="1023" spans="17:21" x14ac:dyDescent="0.2">
      <c r="Q1023" s="1"/>
      <c r="S1023" s="3"/>
      <c r="T1023" s="13"/>
      <c r="U1023" s="13"/>
    </row>
    <row r="1024" spans="17:21" x14ac:dyDescent="0.2">
      <c r="Q1024" s="1"/>
      <c r="S1024" s="3"/>
      <c r="T1024" s="13"/>
      <c r="U1024" s="13"/>
    </row>
    <row r="1025" spans="17:21" x14ac:dyDescent="0.2">
      <c r="Q1025" s="1"/>
      <c r="S1025" s="3"/>
      <c r="T1025" s="13"/>
      <c r="U1025" s="13"/>
    </row>
    <row r="1026" spans="17:21" x14ac:dyDescent="0.2">
      <c r="Q1026" s="1"/>
      <c r="S1026" s="3"/>
      <c r="T1026" s="13"/>
      <c r="U1026" s="13"/>
    </row>
    <row r="1027" spans="17:21" x14ac:dyDescent="0.2">
      <c r="Q1027" s="1"/>
      <c r="S1027" s="3"/>
      <c r="T1027" s="13"/>
      <c r="U1027" s="13"/>
    </row>
    <row r="1028" spans="17:21" x14ac:dyDescent="0.2">
      <c r="Q1028" s="1"/>
      <c r="S1028" s="3"/>
      <c r="T1028" s="13"/>
      <c r="U1028" s="13"/>
    </row>
    <row r="1029" spans="17:21" x14ac:dyDescent="0.2">
      <c r="Q1029" s="1"/>
      <c r="S1029" s="3"/>
      <c r="T1029" s="13"/>
      <c r="U1029" s="13"/>
    </row>
    <row r="1030" spans="17:21" x14ac:dyDescent="0.2">
      <c r="Q1030" s="1"/>
      <c r="S1030" s="3"/>
      <c r="T1030" s="13"/>
      <c r="U1030" s="13"/>
    </row>
    <row r="1031" spans="17:21" x14ac:dyDescent="0.2">
      <c r="Q1031" s="1"/>
      <c r="S1031" s="3"/>
      <c r="T1031" s="13"/>
      <c r="U1031" s="13"/>
    </row>
    <row r="1032" spans="17:21" x14ac:dyDescent="0.2">
      <c r="Q1032" s="1"/>
      <c r="S1032" s="3"/>
      <c r="T1032" s="13"/>
      <c r="U1032" s="13"/>
    </row>
    <row r="1033" spans="17:21" x14ac:dyDescent="0.2">
      <c r="Q1033" s="1"/>
      <c r="S1033" s="3"/>
      <c r="T1033" s="13"/>
      <c r="U1033" s="13"/>
    </row>
    <row r="1034" spans="17:21" x14ac:dyDescent="0.2">
      <c r="Q1034" s="1"/>
      <c r="S1034" s="3"/>
      <c r="T1034" s="13"/>
      <c r="U1034" s="13"/>
    </row>
    <row r="1035" spans="17:21" x14ac:dyDescent="0.2">
      <c r="Q1035" s="1"/>
      <c r="S1035" s="3"/>
      <c r="T1035" s="13"/>
      <c r="U1035" s="13"/>
    </row>
    <row r="1036" spans="17:21" x14ac:dyDescent="0.2">
      <c r="Q1036" s="1"/>
      <c r="S1036" s="3"/>
      <c r="T1036" s="13"/>
      <c r="U1036" s="13"/>
    </row>
    <row r="1037" spans="17:21" x14ac:dyDescent="0.2">
      <c r="Q1037" s="1"/>
      <c r="S1037" s="3"/>
      <c r="T1037" s="13"/>
      <c r="U1037" s="13"/>
    </row>
    <row r="1038" spans="17:21" x14ac:dyDescent="0.2">
      <c r="Q1038" s="1"/>
      <c r="S1038" s="3"/>
      <c r="T1038" s="13"/>
      <c r="U1038" s="13"/>
    </row>
    <row r="1039" spans="17:21" x14ac:dyDescent="0.2">
      <c r="Q1039" s="1"/>
      <c r="S1039" s="3"/>
      <c r="T1039" s="13"/>
      <c r="U1039" s="13"/>
    </row>
    <row r="1040" spans="17:21" x14ac:dyDescent="0.2">
      <c r="Q1040" s="1"/>
      <c r="S1040" s="3"/>
      <c r="T1040" s="13"/>
      <c r="U1040" s="13"/>
    </row>
    <row r="1041" spans="17:21" x14ac:dyDescent="0.2">
      <c r="Q1041" s="1"/>
      <c r="S1041" s="3"/>
      <c r="T1041" s="13"/>
      <c r="U1041" s="13"/>
    </row>
    <row r="1042" spans="17:21" x14ac:dyDescent="0.2">
      <c r="Q1042" s="1"/>
      <c r="S1042" s="3"/>
      <c r="T1042" s="13"/>
      <c r="U1042" s="13"/>
    </row>
    <row r="1043" spans="17:21" x14ac:dyDescent="0.2">
      <c r="Q1043" s="1"/>
      <c r="S1043" s="3"/>
      <c r="T1043" s="13"/>
      <c r="U1043" s="13"/>
    </row>
    <row r="1044" spans="17:21" x14ac:dyDescent="0.2">
      <c r="Q1044" s="1"/>
      <c r="S1044" s="3"/>
      <c r="T1044" s="13"/>
      <c r="U1044" s="13"/>
    </row>
    <row r="1045" spans="17:21" x14ac:dyDescent="0.2">
      <c r="Q1045" s="1"/>
      <c r="S1045" s="3"/>
      <c r="T1045" s="13"/>
      <c r="U1045" s="13"/>
    </row>
    <row r="1046" spans="17:21" x14ac:dyDescent="0.2">
      <c r="Q1046" s="1"/>
      <c r="S1046" s="3"/>
      <c r="T1046" s="13"/>
      <c r="U1046" s="13"/>
    </row>
    <row r="1047" spans="17:21" x14ac:dyDescent="0.2">
      <c r="Q1047" s="1"/>
      <c r="S1047" s="3"/>
      <c r="T1047" s="13"/>
      <c r="U1047" s="13"/>
    </row>
    <row r="1048" spans="17:21" x14ac:dyDescent="0.2">
      <c r="Q1048" s="1"/>
      <c r="S1048" s="3"/>
      <c r="T1048" s="13"/>
      <c r="U1048" s="13"/>
    </row>
    <row r="1049" spans="17:21" x14ac:dyDescent="0.2">
      <c r="Q1049" s="1"/>
      <c r="S1049" s="3"/>
      <c r="T1049" s="13"/>
      <c r="U1049" s="13"/>
    </row>
    <row r="1050" spans="17:21" x14ac:dyDescent="0.2">
      <c r="Q1050" s="1"/>
      <c r="S1050" s="3"/>
      <c r="T1050" s="13"/>
      <c r="U1050" s="13"/>
    </row>
    <row r="1051" spans="17:21" x14ac:dyDescent="0.2">
      <c r="Q1051" s="1"/>
      <c r="S1051" s="3"/>
      <c r="T1051" s="13"/>
      <c r="U1051" s="13"/>
    </row>
    <row r="1052" spans="17:21" x14ac:dyDescent="0.2">
      <c r="Q1052" s="1"/>
      <c r="S1052" s="3"/>
      <c r="T1052" s="13"/>
      <c r="U1052" s="13"/>
    </row>
    <row r="1053" spans="17:21" x14ac:dyDescent="0.2">
      <c r="Q1053" s="1"/>
      <c r="S1053" s="3"/>
      <c r="T1053" s="13"/>
      <c r="U1053" s="13"/>
    </row>
    <row r="1054" spans="17:21" x14ac:dyDescent="0.2">
      <c r="Q1054" s="1"/>
      <c r="S1054" s="3"/>
      <c r="T1054" s="13"/>
      <c r="U1054" s="13"/>
    </row>
    <row r="1055" spans="17:21" x14ac:dyDescent="0.2">
      <c r="Q1055" s="1"/>
      <c r="S1055" s="3"/>
      <c r="T1055" s="13"/>
      <c r="U1055" s="13"/>
    </row>
    <row r="1056" spans="17:21" x14ac:dyDescent="0.2">
      <c r="Q1056" s="1"/>
      <c r="S1056" s="3"/>
      <c r="T1056" s="13"/>
      <c r="U1056" s="13"/>
    </row>
    <row r="1057" spans="17:21" x14ac:dyDescent="0.2">
      <c r="Q1057" s="1"/>
      <c r="S1057" s="3"/>
      <c r="T1057" s="13"/>
      <c r="U1057" s="13"/>
    </row>
    <row r="1058" spans="17:21" x14ac:dyDescent="0.2">
      <c r="Q1058" s="1"/>
      <c r="S1058" s="3"/>
      <c r="T1058" s="13"/>
      <c r="U1058" s="13"/>
    </row>
    <row r="1059" spans="17:21" x14ac:dyDescent="0.2">
      <c r="Q1059" s="1"/>
      <c r="S1059" s="3"/>
      <c r="T1059" s="13"/>
      <c r="U1059" s="13"/>
    </row>
    <row r="1060" spans="17:21" x14ac:dyDescent="0.2">
      <c r="Q1060" s="1"/>
      <c r="S1060" s="3"/>
      <c r="T1060" s="13"/>
      <c r="U1060" s="13"/>
    </row>
    <row r="1061" spans="17:21" x14ac:dyDescent="0.2">
      <c r="Q1061" s="1"/>
      <c r="S1061" s="3"/>
      <c r="T1061" s="13"/>
      <c r="U1061" s="13"/>
    </row>
    <row r="1062" spans="17:21" x14ac:dyDescent="0.2">
      <c r="Q1062" s="1"/>
      <c r="S1062" s="3"/>
      <c r="T1062" s="13"/>
      <c r="U1062" s="13"/>
    </row>
    <row r="1063" spans="17:21" x14ac:dyDescent="0.2">
      <c r="Q1063" s="1"/>
      <c r="S1063" s="3"/>
      <c r="T1063" s="13"/>
      <c r="U1063" s="13"/>
    </row>
    <row r="1064" spans="17:21" x14ac:dyDescent="0.2">
      <c r="Q1064" s="1"/>
      <c r="S1064" s="3"/>
      <c r="T1064" s="13"/>
      <c r="U1064" s="13"/>
    </row>
    <row r="1065" spans="17:21" x14ac:dyDescent="0.2">
      <c r="Q1065" s="1"/>
      <c r="S1065" s="3"/>
      <c r="T1065" s="13"/>
      <c r="U1065" s="13"/>
    </row>
    <row r="1066" spans="17:21" x14ac:dyDescent="0.2">
      <c r="Q1066" s="1"/>
      <c r="S1066" s="3"/>
      <c r="T1066" s="13"/>
      <c r="U1066" s="13"/>
    </row>
    <row r="1067" spans="17:21" x14ac:dyDescent="0.2">
      <c r="Q1067" s="1"/>
      <c r="S1067" s="3"/>
      <c r="T1067" s="13"/>
      <c r="U1067" s="13"/>
    </row>
    <row r="1068" spans="17:21" x14ac:dyDescent="0.2">
      <c r="Q1068" s="1"/>
      <c r="S1068" s="3"/>
      <c r="T1068" s="13"/>
      <c r="U1068" s="13"/>
    </row>
    <row r="1069" spans="17:21" x14ac:dyDescent="0.2">
      <c r="Q1069" s="1"/>
      <c r="S1069" s="3"/>
      <c r="T1069" s="13"/>
      <c r="U1069" s="13"/>
    </row>
    <row r="1070" spans="17:21" x14ac:dyDescent="0.2">
      <c r="Q1070" s="1"/>
      <c r="S1070" s="3"/>
      <c r="T1070" s="13"/>
      <c r="U1070" s="13"/>
    </row>
    <row r="1071" spans="17:21" x14ac:dyDescent="0.2">
      <c r="Q1071" s="1"/>
      <c r="S1071" s="3"/>
      <c r="T1071" s="13"/>
      <c r="U1071" s="13"/>
    </row>
    <row r="1072" spans="17:21" x14ac:dyDescent="0.2">
      <c r="Q1072" s="1"/>
      <c r="S1072" s="3"/>
      <c r="T1072" s="13"/>
      <c r="U1072" s="13"/>
    </row>
    <row r="1073" spans="17:21" x14ac:dyDescent="0.2">
      <c r="Q1073" s="1"/>
      <c r="S1073" s="3"/>
      <c r="T1073" s="13"/>
      <c r="U1073" s="13"/>
    </row>
    <row r="1074" spans="17:21" x14ac:dyDescent="0.2">
      <c r="Q1074" s="1"/>
      <c r="S1074" s="3"/>
      <c r="T1074" s="13"/>
      <c r="U1074" s="13"/>
    </row>
    <row r="1075" spans="17:21" x14ac:dyDescent="0.2">
      <c r="Q1075" s="1"/>
      <c r="S1075" s="3"/>
      <c r="T1075" s="13"/>
      <c r="U1075" s="13"/>
    </row>
    <row r="1076" spans="17:21" x14ac:dyDescent="0.2">
      <c r="Q1076" s="1"/>
      <c r="S1076" s="3"/>
      <c r="T1076" s="13"/>
      <c r="U1076" s="13"/>
    </row>
    <row r="1077" spans="17:21" x14ac:dyDescent="0.2">
      <c r="Q1077" s="1"/>
      <c r="S1077" s="3"/>
      <c r="T1077" s="13"/>
      <c r="U1077" s="13"/>
    </row>
    <row r="1078" spans="17:21" x14ac:dyDescent="0.2">
      <c r="Q1078" s="1"/>
      <c r="S1078" s="3"/>
      <c r="T1078" s="13"/>
      <c r="U1078" s="13"/>
    </row>
    <row r="1079" spans="17:21" x14ac:dyDescent="0.2">
      <c r="Q1079" s="1"/>
      <c r="S1079" s="3"/>
      <c r="T1079" s="13"/>
      <c r="U1079" s="13"/>
    </row>
    <row r="1080" spans="17:21" x14ac:dyDescent="0.2">
      <c r="Q1080" s="1"/>
      <c r="S1080" s="3"/>
      <c r="T1080" s="13"/>
      <c r="U1080" s="13"/>
    </row>
    <row r="1081" spans="17:21" x14ac:dyDescent="0.2">
      <c r="Q1081" s="1"/>
      <c r="S1081" s="3"/>
      <c r="T1081" s="13"/>
      <c r="U1081" s="13"/>
    </row>
    <row r="1082" spans="17:21" x14ac:dyDescent="0.2">
      <c r="Q1082" s="1"/>
      <c r="S1082" s="3"/>
      <c r="T1082" s="13"/>
      <c r="U1082" s="13"/>
    </row>
    <row r="1083" spans="17:21" x14ac:dyDescent="0.2">
      <c r="Q1083" s="1"/>
      <c r="S1083" s="3"/>
      <c r="T1083" s="13"/>
      <c r="U1083" s="13"/>
    </row>
    <row r="1084" spans="17:21" x14ac:dyDescent="0.2">
      <c r="Q1084" s="1"/>
      <c r="S1084" s="3"/>
      <c r="T1084" s="13"/>
      <c r="U1084" s="13"/>
    </row>
    <row r="1085" spans="17:21" x14ac:dyDescent="0.2">
      <c r="Q1085" s="1"/>
      <c r="S1085" s="3"/>
      <c r="T1085" s="13"/>
      <c r="U1085" s="13"/>
    </row>
    <row r="1086" spans="17:21" x14ac:dyDescent="0.2">
      <c r="Q1086" s="1"/>
      <c r="S1086" s="3"/>
      <c r="T1086" s="13"/>
      <c r="U1086" s="13"/>
    </row>
    <row r="1087" spans="17:21" x14ac:dyDescent="0.2">
      <c r="Q1087" s="1"/>
      <c r="S1087" s="3"/>
      <c r="T1087" s="13"/>
      <c r="U1087" s="13"/>
    </row>
    <row r="1088" spans="17:21" x14ac:dyDescent="0.2">
      <c r="Q1088" s="1"/>
      <c r="S1088" s="3"/>
      <c r="T1088" s="13"/>
      <c r="U1088" s="13"/>
    </row>
    <row r="1089" spans="17:21" x14ac:dyDescent="0.2">
      <c r="Q1089" s="1"/>
      <c r="S1089" s="3"/>
      <c r="T1089" s="13"/>
      <c r="U1089" s="13"/>
    </row>
    <row r="1090" spans="17:21" x14ac:dyDescent="0.2">
      <c r="Q1090" s="1"/>
      <c r="S1090" s="3"/>
      <c r="T1090" s="13"/>
      <c r="U1090" s="13"/>
    </row>
    <row r="1091" spans="17:21" x14ac:dyDescent="0.2">
      <c r="Q1091" s="1"/>
      <c r="S1091" s="3"/>
      <c r="T1091" s="13"/>
      <c r="U1091" s="13"/>
    </row>
    <row r="1092" spans="17:21" x14ac:dyDescent="0.2">
      <c r="Q1092" s="1"/>
      <c r="S1092" s="3"/>
      <c r="T1092" s="13"/>
      <c r="U1092" s="13"/>
    </row>
    <row r="1093" spans="17:21" x14ac:dyDescent="0.2">
      <c r="Q1093" s="1"/>
      <c r="S1093" s="3"/>
      <c r="T1093" s="13"/>
      <c r="U1093" s="13"/>
    </row>
    <row r="1094" spans="17:21" x14ac:dyDescent="0.2">
      <c r="Q1094" s="1"/>
      <c r="S1094" s="3"/>
      <c r="T1094" s="13"/>
      <c r="U1094" s="13"/>
    </row>
    <row r="1095" spans="17:21" x14ac:dyDescent="0.2">
      <c r="Q1095" s="1"/>
      <c r="S1095" s="3"/>
      <c r="T1095" s="13"/>
      <c r="U1095" s="13"/>
    </row>
    <row r="1096" spans="17:21" x14ac:dyDescent="0.2">
      <c r="Q1096" s="1"/>
      <c r="S1096" s="3"/>
      <c r="T1096" s="13"/>
      <c r="U1096" s="13"/>
    </row>
    <row r="1097" spans="17:21" x14ac:dyDescent="0.2">
      <c r="Q1097" s="1"/>
      <c r="S1097" s="3"/>
      <c r="T1097" s="13"/>
      <c r="U1097" s="13"/>
    </row>
    <row r="1098" spans="17:21" x14ac:dyDescent="0.2">
      <c r="Q1098" s="1"/>
      <c r="S1098" s="3"/>
      <c r="T1098" s="13"/>
      <c r="U1098" s="13"/>
    </row>
    <row r="1099" spans="17:21" x14ac:dyDescent="0.2">
      <c r="Q1099" s="1"/>
      <c r="S1099" s="3"/>
      <c r="T1099" s="13"/>
      <c r="U1099" s="13"/>
    </row>
    <row r="1100" spans="17:21" x14ac:dyDescent="0.2">
      <c r="Q1100" s="1"/>
      <c r="S1100" s="3"/>
      <c r="T1100" s="13"/>
      <c r="U1100" s="13"/>
    </row>
    <row r="1101" spans="17:21" x14ac:dyDescent="0.2">
      <c r="Q1101" s="1"/>
      <c r="S1101" s="3"/>
      <c r="T1101" s="13"/>
      <c r="U1101" s="13"/>
    </row>
    <row r="1102" spans="17:21" x14ac:dyDescent="0.2">
      <c r="Q1102" s="1"/>
      <c r="S1102" s="3"/>
      <c r="T1102" s="13"/>
      <c r="U1102" s="13"/>
    </row>
    <row r="1103" spans="17:21" x14ac:dyDescent="0.2">
      <c r="Q1103" s="1"/>
      <c r="S1103" s="3"/>
      <c r="T1103" s="13"/>
      <c r="U1103" s="13"/>
    </row>
    <row r="1104" spans="17:21" x14ac:dyDescent="0.2">
      <c r="Q1104" s="1"/>
      <c r="S1104" s="3"/>
      <c r="T1104" s="13"/>
      <c r="U1104" s="13"/>
    </row>
    <row r="1105" spans="17:21" x14ac:dyDescent="0.2">
      <c r="Q1105" s="1"/>
      <c r="S1105" s="3"/>
      <c r="T1105" s="13"/>
      <c r="U1105" s="13"/>
    </row>
    <row r="1106" spans="17:21" x14ac:dyDescent="0.2">
      <c r="Q1106" s="1"/>
      <c r="S1106" s="3"/>
      <c r="T1106" s="13"/>
      <c r="U1106" s="13"/>
    </row>
    <row r="1107" spans="17:21" x14ac:dyDescent="0.2">
      <c r="Q1107" s="1"/>
      <c r="S1107" s="3"/>
      <c r="T1107" s="13"/>
      <c r="U1107" s="13"/>
    </row>
    <row r="1108" spans="17:21" x14ac:dyDescent="0.2">
      <c r="Q1108" s="1"/>
      <c r="S1108" s="3"/>
      <c r="T1108" s="13"/>
      <c r="U1108" s="13"/>
    </row>
    <row r="1109" spans="17:21" x14ac:dyDescent="0.2">
      <c r="Q1109" s="1"/>
      <c r="S1109" s="3"/>
      <c r="T1109" s="13"/>
      <c r="U1109" s="13"/>
    </row>
    <row r="1110" spans="17:21" x14ac:dyDescent="0.2">
      <c r="Q1110" s="1"/>
      <c r="S1110" s="3"/>
      <c r="T1110" s="13"/>
      <c r="U1110" s="13"/>
    </row>
    <row r="1111" spans="17:21" x14ac:dyDescent="0.2">
      <c r="Q1111" s="1"/>
      <c r="S1111" s="3"/>
      <c r="T1111" s="13"/>
      <c r="U1111" s="13"/>
    </row>
    <row r="1112" spans="17:21" x14ac:dyDescent="0.2">
      <c r="Q1112" s="1"/>
      <c r="S1112" s="3"/>
      <c r="T1112" s="13"/>
      <c r="U1112" s="13"/>
    </row>
    <row r="1113" spans="17:21" x14ac:dyDescent="0.2">
      <c r="Q1113" s="1"/>
      <c r="S1113" s="3"/>
      <c r="T1113" s="13"/>
      <c r="U1113" s="13"/>
    </row>
    <row r="1114" spans="17:21" x14ac:dyDescent="0.2">
      <c r="Q1114" s="1"/>
      <c r="S1114" s="3"/>
      <c r="T1114" s="13"/>
      <c r="U1114" s="13"/>
    </row>
    <row r="1115" spans="17:21" x14ac:dyDescent="0.2">
      <c r="Q1115" s="1"/>
      <c r="S1115" s="3"/>
      <c r="T1115" s="13"/>
      <c r="U1115" s="13"/>
    </row>
    <row r="1116" spans="17:21" x14ac:dyDescent="0.2">
      <c r="Q1116" s="1"/>
      <c r="S1116" s="3"/>
      <c r="T1116" s="13"/>
      <c r="U1116" s="13"/>
    </row>
    <row r="1117" spans="17:21" x14ac:dyDescent="0.2">
      <c r="Q1117" s="1"/>
      <c r="S1117" s="3"/>
      <c r="T1117" s="13"/>
      <c r="U1117" s="13"/>
    </row>
    <row r="1118" spans="17:21" x14ac:dyDescent="0.2">
      <c r="Q1118" s="1"/>
      <c r="S1118" s="3"/>
      <c r="T1118" s="13"/>
      <c r="U1118" s="13"/>
    </row>
    <row r="1119" spans="17:21" x14ac:dyDescent="0.2">
      <c r="Q1119" s="1"/>
      <c r="S1119" s="3"/>
      <c r="T1119" s="13"/>
      <c r="U1119" s="13"/>
    </row>
    <row r="1120" spans="17:21" x14ac:dyDescent="0.2">
      <c r="Q1120" s="1"/>
      <c r="S1120" s="3"/>
      <c r="T1120" s="13"/>
      <c r="U1120" s="13"/>
    </row>
    <row r="1121" spans="17:21" x14ac:dyDescent="0.2">
      <c r="Q1121" s="1"/>
      <c r="S1121" s="3"/>
      <c r="T1121" s="13"/>
      <c r="U1121" s="13"/>
    </row>
    <row r="1122" spans="17:21" x14ac:dyDescent="0.2">
      <c r="Q1122" s="1"/>
      <c r="S1122" s="3"/>
      <c r="T1122" s="13"/>
      <c r="U1122" s="13"/>
    </row>
    <row r="1123" spans="17:21" x14ac:dyDescent="0.2">
      <c r="Q1123" s="1"/>
      <c r="S1123" s="3"/>
      <c r="T1123" s="13"/>
      <c r="U1123" s="13"/>
    </row>
    <row r="1124" spans="17:21" x14ac:dyDescent="0.2">
      <c r="Q1124" s="1"/>
      <c r="S1124" s="3"/>
      <c r="T1124" s="13"/>
      <c r="U1124" s="13"/>
    </row>
    <row r="1125" spans="17:21" x14ac:dyDescent="0.2">
      <c r="Q1125" s="1"/>
      <c r="S1125" s="3"/>
      <c r="T1125" s="13"/>
      <c r="U1125" s="13"/>
    </row>
    <row r="1126" spans="17:21" x14ac:dyDescent="0.2">
      <c r="Q1126" s="1"/>
      <c r="S1126" s="3"/>
      <c r="T1126" s="13"/>
      <c r="U1126" s="13"/>
    </row>
    <row r="1127" spans="17:21" x14ac:dyDescent="0.2">
      <c r="Q1127" s="1"/>
      <c r="S1127" s="3"/>
      <c r="T1127" s="13"/>
      <c r="U1127" s="13"/>
    </row>
    <row r="1128" spans="17:21" x14ac:dyDescent="0.2">
      <c r="Q1128" s="1"/>
      <c r="S1128" s="3"/>
      <c r="T1128" s="13"/>
      <c r="U1128" s="13"/>
    </row>
    <row r="1129" spans="17:21" x14ac:dyDescent="0.2">
      <c r="Q1129" s="1"/>
      <c r="S1129" s="3"/>
      <c r="T1129" s="13"/>
      <c r="U1129" s="13"/>
    </row>
    <row r="1130" spans="17:21" x14ac:dyDescent="0.2">
      <c r="Q1130" s="1"/>
      <c r="S1130" s="3"/>
      <c r="T1130" s="13"/>
      <c r="U1130" s="13"/>
    </row>
    <row r="1131" spans="17:21" x14ac:dyDescent="0.2">
      <c r="Q1131" s="1"/>
      <c r="S1131" s="3"/>
      <c r="T1131" s="13"/>
      <c r="U1131" s="13"/>
    </row>
    <row r="1132" spans="17:21" x14ac:dyDescent="0.2">
      <c r="Q1132" s="1"/>
      <c r="S1132" s="3"/>
      <c r="T1132" s="13"/>
      <c r="U1132" s="13"/>
    </row>
    <row r="1133" spans="17:21" x14ac:dyDescent="0.2">
      <c r="Q1133" s="1"/>
      <c r="S1133" s="3"/>
      <c r="T1133" s="13"/>
      <c r="U1133" s="13"/>
    </row>
    <row r="1134" spans="17:21" x14ac:dyDescent="0.2">
      <c r="Q1134" s="1"/>
      <c r="S1134" s="3"/>
      <c r="T1134" s="13"/>
      <c r="U1134" s="13"/>
    </row>
    <row r="1135" spans="17:21" x14ac:dyDescent="0.2">
      <c r="Q1135" s="1"/>
      <c r="S1135" s="3"/>
      <c r="T1135" s="13"/>
      <c r="U1135" s="13"/>
    </row>
    <row r="1136" spans="17:21" x14ac:dyDescent="0.2">
      <c r="Q1136" s="1"/>
      <c r="S1136" s="3"/>
      <c r="T1136" s="13"/>
      <c r="U1136" s="13"/>
    </row>
    <row r="1137" spans="17:21" x14ac:dyDescent="0.2">
      <c r="Q1137" s="1"/>
      <c r="S1137" s="3"/>
      <c r="T1137" s="13"/>
      <c r="U1137" s="13"/>
    </row>
    <row r="1138" spans="17:21" x14ac:dyDescent="0.2">
      <c r="Q1138" s="1"/>
      <c r="S1138" s="3"/>
      <c r="T1138" s="13"/>
      <c r="U1138" s="13"/>
    </row>
    <row r="1139" spans="17:21" x14ac:dyDescent="0.2">
      <c r="Q1139" s="1"/>
      <c r="S1139" s="3"/>
      <c r="T1139" s="13"/>
      <c r="U1139" s="13"/>
    </row>
    <row r="1140" spans="17:21" x14ac:dyDescent="0.2">
      <c r="Q1140" s="1"/>
      <c r="S1140" s="3"/>
      <c r="T1140" s="13"/>
      <c r="U1140" s="13"/>
    </row>
    <row r="1141" spans="17:21" x14ac:dyDescent="0.2">
      <c r="Q1141" s="1"/>
      <c r="S1141" s="3"/>
      <c r="T1141" s="13"/>
      <c r="U1141" s="13"/>
    </row>
    <row r="1142" spans="17:21" x14ac:dyDescent="0.2">
      <c r="Q1142" s="1"/>
      <c r="S1142" s="3"/>
      <c r="T1142" s="13"/>
      <c r="U1142" s="13"/>
    </row>
    <row r="1143" spans="17:21" x14ac:dyDescent="0.2">
      <c r="Q1143" s="1"/>
      <c r="S1143" s="3"/>
      <c r="T1143" s="13"/>
      <c r="U1143" s="13"/>
    </row>
    <row r="1144" spans="17:21" x14ac:dyDescent="0.2">
      <c r="Q1144" s="1"/>
      <c r="S1144" s="3"/>
      <c r="T1144" s="13"/>
      <c r="U1144" s="13"/>
    </row>
    <row r="1145" spans="17:21" x14ac:dyDescent="0.2">
      <c r="Q1145" s="1"/>
      <c r="S1145" s="3"/>
      <c r="T1145" s="13"/>
      <c r="U1145" s="13"/>
    </row>
    <row r="1146" spans="17:21" x14ac:dyDescent="0.2">
      <c r="Q1146" s="1"/>
      <c r="S1146" s="3"/>
      <c r="T1146" s="13"/>
      <c r="U1146" s="13"/>
    </row>
    <row r="1147" spans="17:21" x14ac:dyDescent="0.2">
      <c r="Q1147" s="1"/>
      <c r="S1147" s="3"/>
      <c r="T1147" s="13"/>
      <c r="U1147" s="13"/>
    </row>
    <row r="1148" spans="17:21" x14ac:dyDescent="0.2">
      <c r="Q1148" s="1"/>
      <c r="S1148" s="3"/>
      <c r="T1148" s="13"/>
      <c r="U1148" s="13"/>
    </row>
    <row r="1149" spans="17:21" x14ac:dyDescent="0.2">
      <c r="Q1149" s="1"/>
      <c r="S1149" s="3"/>
      <c r="T1149" s="13"/>
      <c r="U1149" s="13"/>
    </row>
    <row r="1150" spans="17:21" x14ac:dyDescent="0.2">
      <c r="Q1150" s="1"/>
      <c r="S1150" s="3"/>
      <c r="T1150" s="13"/>
      <c r="U1150" s="13"/>
    </row>
    <row r="1151" spans="17:21" x14ac:dyDescent="0.2">
      <c r="Q1151" s="1"/>
      <c r="S1151" s="3"/>
      <c r="T1151" s="13"/>
      <c r="U1151" s="13"/>
    </row>
    <row r="1152" spans="17:21" x14ac:dyDescent="0.2">
      <c r="Q1152" s="1"/>
      <c r="S1152" s="3"/>
      <c r="T1152" s="13"/>
      <c r="U1152" s="13"/>
    </row>
    <row r="1153" spans="17:21" x14ac:dyDescent="0.2">
      <c r="Q1153" s="1"/>
      <c r="S1153" s="3"/>
      <c r="T1153" s="13"/>
      <c r="U1153" s="13"/>
    </row>
    <row r="1154" spans="17:21" x14ac:dyDescent="0.2">
      <c r="Q1154" s="1"/>
      <c r="S1154" s="3"/>
      <c r="T1154" s="13"/>
      <c r="U1154" s="13"/>
    </row>
    <row r="1155" spans="17:21" x14ac:dyDescent="0.2">
      <c r="Q1155" s="1"/>
      <c r="S1155" s="3"/>
      <c r="T1155" s="13"/>
      <c r="U1155" s="13"/>
    </row>
    <row r="1156" spans="17:21" x14ac:dyDescent="0.2">
      <c r="Q1156" s="1"/>
      <c r="S1156" s="3"/>
      <c r="T1156" s="13"/>
      <c r="U1156" s="13"/>
    </row>
    <row r="1157" spans="17:21" x14ac:dyDescent="0.2">
      <c r="Q1157" s="1"/>
      <c r="S1157" s="3"/>
      <c r="T1157" s="13"/>
      <c r="U1157" s="13"/>
    </row>
    <row r="1158" spans="17:21" x14ac:dyDescent="0.2">
      <c r="Q1158" s="1"/>
      <c r="S1158" s="3"/>
      <c r="T1158" s="13"/>
      <c r="U1158" s="13"/>
    </row>
    <row r="1159" spans="17:21" x14ac:dyDescent="0.2">
      <c r="Q1159" s="1"/>
      <c r="S1159" s="3"/>
      <c r="T1159" s="13"/>
      <c r="U1159" s="13"/>
    </row>
    <row r="1160" spans="17:21" x14ac:dyDescent="0.2">
      <c r="Q1160" s="1"/>
      <c r="S1160" s="3"/>
      <c r="T1160" s="13"/>
      <c r="U1160" s="13"/>
    </row>
    <row r="1161" spans="17:21" x14ac:dyDescent="0.2">
      <c r="Q1161" s="1"/>
      <c r="S1161" s="3"/>
      <c r="T1161" s="13"/>
      <c r="U1161" s="13"/>
    </row>
    <row r="1162" spans="17:21" x14ac:dyDescent="0.2">
      <c r="Q1162" s="1"/>
      <c r="S1162" s="3"/>
      <c r="T1162" s="13"/>
      <c r="U1162" s="13"/>
    </row>
    <row r="1163" spans="17:21" x14ac:dyDescent="0.2">
      <c r="Q1163" s="1"/>
      <c r="S1163" s="3"/>
      <c r="T1163" s="13"/>
      <c r="U1163" s="13"/>
    </row>
    <row r="1164" spans="17:21" x14ac:dyDescent="0.2">
      <c r="Q1164" s="1"/>
      <c r="S1164" s="3"/>
      <c r="T1164" s="13"/>
      <c r="U1164" s="13"/>
    </row>
    <row r="1165" spans="17:21" x14ac:dyDescent="0.2">
      <c r="Q1165" s="1"/>
      <c r="S1165" s="3"/>
      <c r="T1165" s="13"/>
      <c r="U1165" s="13"/>
    </row>
    <row r="1166" spans="17:21" x14ac:dyDescent="0.2">
      <c r="Q1166" s="1"/>
      <c r="S1166" s="3"/>
      <c r="T1166" s="13"/>
      <c r="U1166" s="13"/>
    </row>
    <row r="1167" spans="17:21" x14ac:dyDescent="0.2">
      <c r="Q1167" s="1"/>
      <c r="S1167" s="3"/>
      <c r="T1167" s="13"/>
      <c r="U1167" s="13"/>
    </row>
    <row r="1168" spans="17:21" x14ac:dyDescent="0.2">
      <c r="Q1168" s="1"/>
      <c r="S1168" s="3"/>
      <c r="T1168" s="13"/>
      <c r="U1168" s="13"/>
    </row>
    <row r="1169" spans="17:21" x14ac:dyDescent="0.2">
      <c r="Q1169" s="1"/>
      <c r="S1169" s="3"/>
      <c r="T1169" s="13"/>
      <c r="U1169" s="13"/>
    </row>
    <row r="1170" spans="17:21" x14ac:dyDescent="0.2">
      <c r="Q1170" s="1"/>
      <c r="S1170" s="3"/>
      <c r="T1170" s="13"/>
      <c r="U1170" s="13"/>
    </row>
    <row r="1171" spans="17:21" x14ac:dyDescent="0.2">
      <c r="Q1171" s="1"/>
      <c r="S1171" s="3"/>
      <c r="T1171" s="13"/>
      <c r="U1171" s="13"/>
    </row>
    <row r="1172" spans="17:21" x14ac:dyDescent="0.2">
      <c r="Q1172" s="1"/>
      <c r="S1172" s="3"/>
      <c r="T1172" s="13"/>
      <c r="U1172" s="13"/>
    </row>
    <row r="1173" spans="17:21" x14ac:dyDescent="0.2">
      <c r="Q1173" s="1"/>
      <c r="S1173" s="3"/>
      <c r="T1173" s="13"/>
      <c r="U1173" s="13"/>
    </row>
    <row r="1174" spans="17:21" x14ac:dyDescent="0.2">
      <c r="Q1174" s="1"/>
      <c r="S1174" s="3"/>
      <c r="T1174" s="13"/>
      <c r="U1174" s="13"/>
    </row>
    <row r="1175" spans="17:21" x14ac:dyDescent="0.2">
      <c r="Q1175" s="1"/>
      <c r="S1175" s="3"/>
      <c r="T1175" s="13"/>
      <c r="U1175" s="13"/>
    </row>
    <row r="1176" spans="17:21" x14ac:dyDescent="0.2">
      <c r="Q1176" s="1"/>
      <c r="S1176" s="3"/>
      <c r="T1176" s="13"/>
      <c r="U1176" s="13"/>
    </row>
    <row r="1177" spans="17:21" x14ac:dyDescent="0.2">
      <c r="Q1177" s="1"/>
      <c r="S1177" s="3"/>
      <c r="T1177" s="13"/>
      <c r="U1177" s="13"/>
    </row>
    <row r="1178" spans="17:21" x14ac:dyDescent="0.2">
      <c r="Q1178" s="1"/>
      <c r="S1178" s="3"/>
      <c r="T1178" s="13"/>
      <c r="U1178" s="13"/>
    </row>
    <row r="1179" spans="17:21" x14ac:dyDescent="0.2">
      <c r="Q1179" s="1"/>
      <c r="S1179" s="3"/>
      <c r="T1179" s="13"/>
      <c r="U1179" s="13"/>
    </row>
    <row r="1180" spans="17:21" x14ac:dyDescent="0.2">
      <c r="Q1180" s="1"/>
      <c r="S1180" s="3"/>
      <c r="T1180" s="13"/>
      <c r="U1180" s="13"/>
    </row>
    <row r="1181" spans="17:21" x14ac:dyDescent="0.2">
      <c r="Q1181" s="1"/>
      <c r="S1181" s="3"/>
      <c r="T1181" s="13"/>
      <c r="U1181" s="13"/>
    </row>
    <row r="1182" spans="17:21" x14ac:dyDescent="0.2">
      <c r="Q1182" s="1"/>
      <c r="S1182" s="3"/>
      <c r="T1182" s="13"/>
      <c r="U1182" s="13"/>
    </row>
    <row r="1183" spans="17:21" x14ac:dyDescent="0.2">
      <c r="Q1183" s="1"/>
      <c r="S1183" s="3"/>
      <c r="T1183" s="13"/>
      <c r="U1183" s="13"/>
    </row>
    <row r="1184" spans="17:21" x14ac:dyDescent="0.2">
      <c r="Q1184" s="1"/>
      <c r="S1184" s="3"/>
      <c r="T1184" s="13"/>
      <c r="U1184" s="13"/>
    </row>
    <row r="1185" spans="17:21" x14ac:dyDescent="0.2">
      <c r="Q1185" s="1"/>
      <c r="S1185" s="3"/>
      <c r="T1185" s="13"/>
      <c r="U1185" s="13"/>
    </row>
    <row r="1186" spans="17:21" x14ac:dyDescent="0.2">
      <c r="Q1186" s="1"/>
      <c r="S1186" s="3"/>
      <c r="T1186" s="13"/>
      <c r="U1186" s="13"/>
    </row>
    <row r="1187" spans="17:21" x14ac:dyDescent="0.2">
      <c r="Q1187" s="1"/>
      <c r="S1187" s="3"/>
      <c r="T1187" s="13"/>
      <c r="U1187" s="13"/>
    </row>
    <row r="1188" spans="17:21" x14ac:dyDescent="0.2">
      <c r="Q1188" s="1"/>
      <c r="S1188" s="3"/>
      <c r="T1188" s="13"/>
      <c r="U1188" s="13"/>
    </row>
    <row r="1189" spans="17:21" x14ac:dyDescent="0.2">
      <c r="Q1189" s="1"/>
      <c r="S1189" s="3"/>
      <c r="T1189" s="13"/>
      <c r="U1189" s="13"/>
    </row>
    <row r="1190" spans="17:21" x14ac:dyDescent="0.2">
      <c r="Q1190" s="1"/>
      <c r="S1190" s="3"/>
      <c r="T1190" s="13"/>
      <c r="U1190" s="13"/>
    </row>
    <row r="1191" spans="17:21" x14ac:dyDescent="0.2">
      <c r="Q1191" s="1"/>
      <c r="S1191" s="3"/>
      <c r="T1191" s="13"/>
      <c r="U1191" s="13"/>
    </row>
    <row r="1192" spans="17:21" x14ac:dyDescent="0.2">
      <c r="Q1192" s="1"/>
      <c r="S1192" s="3"/>
      <c r="T1192" s="13"/>
      <c r="U1192" s="13"/>
    </row>
    <row r="1193" spans="17:21" x14ac:dyDescent="0.2">
      <c r="Q1193" s="1"/>
      <c r="S1193" s="3"/>
      <c r="T1193" s="13"/>
      <c r="U1193" s="13"/>
    </row>
    <row r="1194" spans="17:21" x14ac:dyDescent="0.2">
      <c r="Q1194" s="1"/>
      <c r="S1194" s="3"/>
      <c r="T1194" s="13"/>
      <c r="U1194" s="13"/>
    </row>
    <row r="1195" spans="17:21" x14ac:dyDescent="0.2">
      <c r="Q1195" s="1"/>
      <c r="S1195" s="3"/>
      <c r="T1195" s="13"/>
      <c r="U1195" s="13"/>
    </row>
    <row r="1196" spans="17:21" x14ac:dyDescent="0.2">
      <c r="Q1196" s="1"/>
      <c r="S1196" s="3"/>
      <c r="T1196" s="13"/>
      <c r="U1196" s="13"/>
    </row>
    <row r="1197" spans="17:21" x14ac:dyDescent="0.2">
      <c r="Q1197" s="1"/>
      <c r="S1197" s="3"/>
      <c r="T1197" s="13"/>
      <c r="U1197" s="13"/>
    </row>
    <row r="1198" spans="17:21" x14ac:dyDescent="0.2">
      <c r="Q1198" s="1"/>
      <c r="S1198" s="3"/>
      <c r="T1198" s="13"/>
      <c r="U1198" s="13"/>
    </row>
    <row r="1199" spans="17:21" x14ac:dyDescent="0.2">
      <c r="Q1199" s="1"/>
      <c r="S1199" s="3"/>
      <c r="T1199" s="13"/>
      <c r="U1199" s="13"/>
    </row>
    <row r="1200" spans="17:21" x14ac:dyDescent="0.2">
      <c r="Q1200" s="1"/>
      <c r="S1200" s="3"/>
      <c r="T1200" s="13"/>
      <c r="U1200" s="13"/>
    </row>
    <row r="1201" spans="17:21" x14ac:dyDescent="0.2">
      <c r="Q1201" s="1"/>
      <c r="S1201" s="3"/>
      <c r="T1201" s="13"/>
      <c r="U1201" s="13"/>
    </row>
    <row r="1202" spans="17:21" x14ac:dyDescent="0.2">
      <c r="Q1202" s="1"/>
      <c r="S1202" s="3"/>
      <c r="T1202" s="13"/>
      <c r="U1202" s="13"/>
    </row>
    <row r="1203" spans="17:21" x14ac:dyDescent="0.2">
      <c r="Q1203" s="1"/>
      <c r="S1203" s="3"/>
      <c r="T1203" s="13"/>
      <c r="U1203" s="13"/>
    </row>
    <row r="1204" spans="17:21" x14ac:dyDescent="0.2">
      <c r="Q1204" s="1"/>
      <c r="S1204" s="3"/>
      <c r="T1204" s="13"/>
      <c r="U1204" s="13"/>
    </row>
    <row r="1205" spans="17:21" x14ac:dyDescent="0.2">
      <c r="Q1205" s="1"/>
      <c r="S1205" s="3"/>
      <c r="T1205" s="13"/>
      <c r="U1205" s="13"/>
    </row>
    <row r="1206" spans="17:21" x14ac:dyDescent="0.2">
      <c r="Q1206" s="1"/>
      <c r="S1206" s="3"/>
      <c r="T1206" s="13"/>
      <c r="U1206" s="13"/>
    </row>
    <row r="1207" spans="17:21" x14ac:dyDescent="0.2">
      <c r="Q1207" s="1"/>
      <c r="S1207" s="3"/>
      <c r="T1207" s="13"/>
      <c r="U1207" s="13"/>
    </row>
    <row r="1208" spans="17:21" x14ac:dyDescent="0.2">
      <c r="Q1208" s="1"/>
      <c r="S1208" s="3"/>
      <c r="T1208" s="13"/>
      <c r="U1208" s="13"/>
    </row>
    <row r="1209" spans="17:21" x14ac:dyDescent="0.2">
      <c r="Q1209" s="1"/>
      <c r="S1209" s="3"/>
      <c r="T1209" s="13"/>
      <c r="U1209" s="13"/>
    </row>
    <row r="1210" spans="17:21" x14ac:dyDescent="0.2">
      <c r="Q1210" s="1"/>
      <c r="S1210" s="3"/>
      <c r="T1210" s="13"/>
      <c r="U1210" s="13"/>
    </row>
    <row r="1211" spans="17:21" x14ac:dyDescent="0.2">
      <c r="Q1211" s="1"/>
      <c r="S1211" s="3"/>
      <c r="T1211" s="13"/>
      <c r="U1211" s="13"/>
    </row>
    <row r="1212" spans="17:21" x14ac:dyDescent="0.2">
      <c r="Q1212" s="1"/>
      <c r="S1212" s="3"/>
      <c r="T1212" s="13"/>
      <c r="U1212" s="13"/>
    </row>
    <row r="1213" spans="17:21" x14ac:dyDescent="0.2">
      <c r="Q1213" s="1"/>
      <c r="S1213" s="3"/>
      <c r="T1213" s="13"/>
      <c r="U1213" s="13"/>
    </row>
    <row r="1214" spans="17:21" x14ac:dyDescent="0.2">
      <c r="Q1214" s="1"/>
      <c r="S1214" s="3"/>
      <c r="T1214" s="13"/>
      <c r="U1214" s="13"/>
    </row>
    <row r="1215" spans="17:21" x14ac:dyDescent="0.2">
      <c r="Q1215" s="1"/>
      <c r="S1215" s="3"/>
      <c r="T1215" s="13"/>
      <c r="U1215" s="13"/>
    </row>
    <row r="1216" spans="17:21" x14ac:dyDescent="0.2">
      <c r="Q1216" s="1"/>
      <c r="S1216" s="3"/>
      <c r="T1216" s="13"/>
      <c r="U1216" s="13"/>
    </row>
    <row r="1217" spans="17:21" x14ac:dyDescent="0.2">
      <c r="Q1217" s="1"/>
      <c r="S1217" s="3"/>
      <c r="T1217" s="13"/>
      <c r="U1217" s="13"/>
    </row>
    <row r="1218" spans="17:21" x14ac:dyDescent="0.2">
      <c r="Q1218" s="1"/>
      <c r="S1218" s="3"/>
      <c r="T1218" s="13"/>
      <c r="U1218" s="13"/>
    </row>
    <row r="1219" spans="17:21" x14ac:dyDescent="0.2">
      <c r="Q1219" s="1"/>
      <c r="S1219" s="3"/>
      <c r="T1219" s="13"/>
      <c r="U1219" s="13"/>
    </row>
    <row r="1220" spans="17:21" x14ac:dyDescent="0.2">
      <c r="Q1220" s="1"/>
      <c r="S1220" s="3"/>
      <c r="T1220" s="13"/>
      <c r="U1220" s="13"/>
    </row>
    <row r="1221" spans="17:21" x14ac:dyDescent="0.2">
      <c r="Q1221" s="1"/>
      <c r="S1221" s="3"/>
      <c r="T1221" s="13"/>
      <c r="U1221" s="13"/>
    </row>
    <row r="1222" spans="17:21" x14ac:dyDescent="0.2">
      <c r="Q1222" s="1"/>
      <c r="S1222" s="3"/>
      <c r="T1222" s="13"/>
      <c r="U1222" s="13"/>
    </row>
    <row r="1223" spans="17:21" x14ac:dyDescent="0.2">
      <c r="Q1223" s="1"/>
      <c r="S1223" s="3"/>
      <c r="T1223" s="13"/>
      <c r="U1223" s="13"/>
    </row>
    <row r="1224" spans="17:21" x14ac:dyDescent="0.2">
      <c r="Q1224" s="1"/>
      <c r="S1224" s="3"/>
      <c r="T1224" s="13"/>
      <c r="U1224" s="13"/>
    </row>
    <row r="1225" spans="17:21" x14ac:dyDescent="0.2">
      <c r="Q1225" s="1"/>
      <c r="S1225" s="3"/>
      <c r="T1225" s="13"/>
      <c r="U1225" s="13"/>
    </row>
    <row r="1226" spans="17:21" x14ac:dyDescent="0.2">
      <c r="Q1226" s="1"/>
      <c r="S1226" s="3"/>
      <c r="T1226" s="13"/>
      <c r="U1226" s="13"/>
    </row>
    <row r="1227" spans="17:21" x14ac:dyDescent="0.2">
      <c r="Q1227" s="1"/>
      <c r="S1227" s="3"/>
      <c r="T1227" s="13"/>
      <c r="U1227" s="13"/>
    </row>
    <row r="1228" spans="17:21" x14ac:dyDescent="0.2">
      <c r="Q1228" s="1"/>
      <c r="S1228" s="3"/>
      <c r="T1228" s="13"/>
      <c r="U1228" s="13"/>
    </row>
    <row r="1229" spans="17:21" x14ac:dyDescent="0.2">
      <c r="Q1229" s="1"/>
      <c r="S1229" s="3"/>
      <c r="T1229" s="13"/>
      <c r="U1229" s="13"/>
    </row>
    <row r="1230" spans="17:21" x14ac:dyDescent="0.2">
      <c r="Q1230" s="1"/>
      <c r="S1230" s="3"/>
      <c r="T1230" s="13"/>
      <c r="U1230" s="13"/>
    </row>
    <row r="1231" spans="17:21" x14ac:dyDescent="0.2">
      <c r="Q1231" s="1"/>
      <c r="S1231" s="3"/>
      <c r="T1231" s="13"/>
      <c r="U1231" s="13"/>
    </row>
    <row r="1232" spans="17:21" x14ac:dyDescent="0.2">
      <c r="Q1232" s="1"/>
      <c r="S1232" s="3"/>
      <c r="T1232" s="13"/>
      <c r="U1232" s="13"/>
    </row>
    <row r="1233" spans="17:21" x14ac:dyDescent="0.2">
      <c r="Q1233" s="1"/>
      <c r="S1233" s="3"/>
      <c r="T1233" s="13"/>
      <c r="U1233" s="13"/>
    </row>
    <row r="1234" spans="17:21" x14ac:dyDescent="0.2">
      <c r="Q1234" s="1"/>
      <c r="S1234" s="3"/>
      <c r="T1234" s="13"/>
      <c r="U1234" s="13"/>
    </row>
    <row r="1235" spans="17:21" x14ac:dyDescent="0.2">
      <c r="Q1235" s="1"/>
      <c r="S1235" s="3"/>
      <c r="T1235" s="13"/>
      <c r="U1235" s="13"/>
    </row>
    <row r="1236" spans="17:21" x14ac:dyDescent="0.2">
      <c r="Q1236" s="1"/>
      <c r="S1236" s="3"/>
      <c r="T1236" s="13"/>
      <c r="U1236" s="13"/>
    </row>
    <row r="1237" spans="17:21" x14ac:dyDescent="0.2">
      <c r="Q1237" s="1"/>
      <c r="S1237" s="3"/>
      <c r="T1237" s="13"/>
      <c r="U1237" s="13"/>
    </row>
    <row r="1238" spans="17:21" x14ac:dyDescent="0.2">
      <c r="Q1238" s="1"/>
      <c r="S1238" s="3"/>
      <c r="T1238" s="13"/>
      <c r="U1238" s="13"/>
    </row>
    <row r="1239" spans="17:21" x14ac:dyDescent="0.2">
      <c r="Q1239" s="1"/>
      <c r="S1239" s="3"/>
      <c r="T1239" s="13"/>
      <c r="U1239" s="13"/>
    </row>
    <row r="1240" spans="17:21" x14ac:dyDescent="0.2">
      <c r="Q1240" s="1"/>
      <c r="S1240" s="3"/>
      <c r="T1240" s="13"/>
      <c r="U1240" s="13"/>
    </row>
    <row r="1241" spans="17:21" x14ac:dyDescent="0.2">
      <c r="Q1241" s="1"/>
      <c r="S1241" s="3"/>
      <c r="T1241" s="13"/>
      <c r="U1241" s="13"/>
    </row>
    <row r="1242" spans="17:21" x14ac:dyDescent="0.2">
      <c r="Q1242" s="1"/>
      <c r="S1242" s="3"/>
      <c r="T1242" s="13"/>
      <c r="U1242" s="13"/>
    </row>
    <row r="1243" spans="17:21" x14ac:dyDescent="0.2">
      <c r="Q1243" s="1"/>
      <c r="S1243" s="3"/>
      <c r="T1243" s="13"/>
      <c r="U1243" s="13"/>
    </row>
    <row r="1244" spans="17:21" x14ac:dyDescent="0.2">
      <c r="Q1244" s="1"/>
      <c r="S1244" s="3"/>
      <c r="T1244" s="13"/>
      <c r="U1244" s="13"/>
    </row>
    <row r="1245" spans="17:21" x14ac:dyDescent="0.2">
      <c r="Q1245" s="1"/>
      <c r="S1245" s="3"/>
      <c r="T1245" s="13"/>
      <c r="U1245" s="13"/>
    </row>
    <row r="1246" spans="17:21" x14ac:dyDescent="0.2">
      <c r="Q1246" s="1"/>
      <c r="S1246" s="3"/>
      <c r="T1246" s="13"/>
      <c r="U1246" s="13"/>
    </row>
    <row r="1247" spans="17:21" x14ac:dyDescent="0.2">
      <c r="Q1247" s="1"/>
      <c r="S1247" s="3"/>
      <c r="T1247" s="13"/>
      <c r="U1247" s="13"/>
    </row>
    <row r="1248" spans="17:21" x14ac:dyDescent="0.2">
      <c r="Q1248" s="1"/>
      <c r="S1248" s="3"/>
      <c r="T1248" s="13"/>
      <c r="U1248" s="13"/>
    </row>
    <row r="1249" spans="17:21" x14ac:dyDescent="0.2">
      <c r="Q1249" s="1"/>
      <c r="S1249" s="3"/>
      <c r="T1249" s="13"/>
      <c r="U1249" s="13"/>
    </row>
    <row r="1250" spans="17:21" x14ac:dyDescent="0.2">
      <c r="Q1250" s="1"/>
      <c r="S1250" s="3"/>
      <c r="T1250" s="13"/>
      <c r="U1250" s="13"/>
    </row>
    <row r="1251" spans="17:21" x14ac:dyDescent="0.2">
      <c r="Q1251" s="1"/>
      <c r="S1251" s="3"/>
      <c r="T1251" s="13"/>
      <c r="U1251" s="13"/>
    </row>
    <row r="1252" spans="17:21" x14ac:dyDescent="0.2">
      <c r="Q1252" s="1"/>
      <c r="S1252" s="3"/>
      <c r="T1252" s="13"/>
      <c r="U1252" s="13"/>
    </row>
    <row r="1253" spans="17:21" x14ac:dyDescent="0.2">
      <c r="Q1253" s="1"/>
      <c r="S1253" s="3"/>
      <c r="T1253" s="13"/>
      <c r="U1253" s="13"/>
    </row>
    <row r="1254" spans="17:21" x14ac:dyDescent="0.2">
      <c r="Q1254" s="1"/>
      <c r="S1254" s="3"/>
      <c r="T1254" s="13"/>
      <c r="U1254" s="13"/>
    </row>
    <row r="1255" spans="17:21" x14ac:dyDescent="0.2">
      <c r="Q1255" s="1"/>
      <c r="S1255" s="3"/>
      <c r="T1255" s="13"/>
      <c r="U1255" s="13"/>
    </row>
    <row r="1256" spans="17:21" x14ac:dyDescent="0.2">
      <c r="Q1256" s="1"/>
      <c r="S1256" s="3"/>
      <c r="T1256" s="13"/>
      <c r="U1256" s="13"/>
    </row>
    <row r="1257" spans="17:21" x14ac:dyDescent="0.2">
      <c r="Q1257" s="1"/>
      <c r="S1257" s="3"/>
      <c r="T1257" s="13"/>
      <c r="U1257" s="13"/>
    </row>
    <row r="1258" spans="17:21" x14ac:dyDescent="0.2">
      <c r="Q1258" s="1"/>
      <c r="S1258" s="3"/>
      <c r="T1258" s="13"/>
      <c r="U1258" s="13"/>
    </row>
    <row r="1259" spans="17:21" x14ac:dyDescent="0.2">
      <c r="Q1259" s="1"/>
      <c r="S1259" s="3"/>
      <c r="T1259" s="13"/>
      <c r="U1259" s="13"/>
    </row>
    <row r="1260" spans="17:21" x14ac:dyDescent="0.2">
      <c r="Q1260" s="1"/>
      <c r="S1260" s="3"/>
      <c r="T1260" s="13"/>
      <c r="U1260" s="13"/>
    </row>
    <row r="1261" spans="17:21" x14ac:dyDescent="0.2">
      <c r="Q1261" s="1"/>
      <c r="S1261" s="3"/>
      <c r="T1261" s="13"/>
      <c r="U1261" s="13"/>
    </row>
    <row r="1262" spans="17:21" x14ac:dyDescent="0.2">
      <c r="Q1262" s="1"/>
      <c r="S1262" s="3"/>
      <c r="T1262" s="13"/>
      <c r="U1262" s="13"/>
    </row>
    <row r="1263" spans="17:21" x14ac:dyDescent="0.2">
      <c r="Q1263" s="1"/>
      <c r="S1263" s="3"/>
      <c r="T1263" s="13"/>
      <c r="U1263" s="13"/>
    </row>
    <row r="1264" spans="17:21" x14ac:dyDescent="0.2">
      <c r="Q1264" s="1"/>
      <c r="S1264" s="3"/>
      <c r="T1264" s="13"/>
      <c r="U1264" s="13"/>
    </row>
    <row r="1265" spans="17:21" x14ac:dyDescent="0.2">
      <c r="Q1265" s="1"/>
      <c r="S1265" s="3"/>
      <c r="T1265" s="13"/>
      <c r="U1265" s="13"/>
    </row>
    <row r="1266" spans="17:21" x14ac:dyDescent="0.2">
      <c r="Q1266" s="1"/>
      <c r="S1266" s="3"/>
      <c r="T1266" s="13"/>
      <c r="U1266" s="13"/>
    </row>
    <row r="1267" spans="17:21" x14ac:dyDescent="0.2">
      <c r="Q1267" s="1"/>
      <c r="S1267" s="3"/>
      <c r="T1267" s="13"/>
      <c r="U1267" s="13"/>
    </row>
    <row r="1268" spans="17:21" x14ac:dyDescent="0.2">
      <c r="Q1268" s="1"/>
      <c r="S1268" s="3"/>
      <c r="T1268" s="13"/>
      <c r="U1268" s="13"/>
    </row>
    <row r="1269" spans="17:21" x14ac:dyDescent="0.2">
      <c r="Q1269" s="1"/>
      <c r="S1269" s="3"/>
      <c r="T1269" s="13"/>
      <c r="U1269" s="13"/>
    </row>
    <row r="1270" spans="17:21" x14ac:dyDescent="0.2">
      <c r="Q1270" s="1"/>
      <c r="S1270" s="3"/>
      <c r="T1270" s="13"/>
      <c r="U1270" s="13"/>
    </row>
    <row r="1271" spans="17:21" x14ac:dyDescent="0.2">
      <c r="Q1271" s="1"/>
      <c r="S1271" s="3"/>
      <c r="T1271" s="13"/>
      <c r="U1271" s="13"/>
    </row>
    <row r="1272" spans="17:21" x14ac:dyDescent="0.2">
      <c r="Q1272" s="1"/>
      <c r="S1272" s="3"/>
      <c r="T1272" s="13"/>
      <c r="U1272" s="13"/>
    </row>
    <row r="1273" spans="17:21" x14ac:dyDescent="0.2">
      <c r="Q1273" s="1"/>
      <c r="S1273" s="3"/>
      <c r="T1273" s="13"/>
      <c r="U1273" s="13"/>
    </row>
    <row r="1274" spans="17:21" x14ac:dyDescent="0.2">
      <c r="Q1274" s="1"/>
      <c r="S1274" s="3"/>
      <c r="T1274" s="13"/>
      <c r="U1274" s="13"/>
    </row>
    <row r="1275" spans="17:21" x14ac:dyDescent="0.2">
      <c r="Q1275" s="1"/>
      <c r="S1275" s="3"/>
      <c r="T1275" s="13"/>
      <c r="U1275" s="13"/>
    </row>
    <row r="1276" spans="17:21" x14ac:dyDescent="0.2">
      <c r="Q1276" s="1"/>
      <c r="S1276" s="3"/>
      <c r="T1276" s="13"/>
      <c r="U1276" s="13"/>
    </row>
    <row r="1277" spans="17:21" x14ac:dyDescent="0.2">
      <c r="Q1277" s="1"/>
      <c r="S1277" s="3"/>
      <c r="T1277" s="13"/>
      <c r="U1277" s="13"/>
    </row>
    <row r="1278" spans="17:21" x14ac:dyDescent="0.2">
      <c r="Q1278" s="1"/>
      <c r="S1278" s="3"/>
      <c r="T1278" s="13"/>
      <c r="U1278" s="13"/>
    </row>
    <row r="1279" spans="17:21" x14ac:dyDescent="0.2">
      <c r="Q1279" s="1"/>
      <c r="S1279" s="3"/>
      <c r="T1279" s="13"/>
      <c r="U1279" s="13"/>
    </row>
    <row r="1280" spans="17:21" x14ac:dyDescent="0.2">
      <c r="Q1280" s="1"/>
      <c r="S1280" s="3"/>
      <c r="T1280" s="13"/>
      <c r="U1280" s="13"/>
    </row>
    <row r="1281" spans="17:21" x14ac:dyDescent="0.2">
      <c r="Q1281" s="1"/>
      <c r="S1281" s="3"/>
      <c r="T1281" s="13"/>
      <c r="U1281" s="13"/>
    </row>
    <row r="1282" spans="17:21" x14ac:dyDescent="0.2">
      <c r="Q1282" s="1"/>
      <c r="S1282" s="3"/>
      <c r="T1282" s="13"/>
      <c r="U1282" s="13"/>
    </row>
    <row r="1283" spans="17:21" x14ac:dyDescent="0.2">
      <c r="Q1283" s="1"/>
      <c r="S1283" s="3"/>
      <c r="T1283" s="13"/>
      <c r="U1283" s="13"/>
    </row>
    <row r="1284" spans="17:21" x14ac:dyDescent="0.2">
      <c r="Q1284" s="1"/>
      <c r="S1284" s="3"/>
      <c r="T1284" s="13"/>
      <c r="U1284" s="13"/>
    </row>
    <row r="1285" spans="17:21" x14ac:dyDescent="0.2">
      <c r="Q1285" s="1"/>
      <c r="S1285" s="3"/>
      <c r="T1285" s="13"/>
      <c r="U1285" s="13"/>
    </row>
    <row r="1286" spans="17:21" x14ac:dyDescent="0.2">
      <c r="Q1286" s="1"/>
      <c r="S1286" s="3"/>
      <c r="T1286" s="13"/>
      <c r="U1286" s="13"/>
    </row>
    <row r="1287" spans="17:21" x14ac:dyDescent="0.2">
      <c r="Q1287" s="1"/>
      <c r="S1287" s="3"/>
      <c r="T1287" s="13"/>
      <c r="U1287" s="13"/>
    </row>
    <row r="1288" spans="17:21" x14ac:dyDescent="0.2">
      <c r="Q1288" s="1"/>
      <c r="S1288" s="3"/>
      <c r="T1288" s="13"/>
      <c r="U1288" s="13"/>
    </row>
    <row r="1289" spans="17:21" x14ac:dyDescent="0.2">
      <c r="Q1289" s="1"/>
      <c r="S1289" s="3"/>
      <c r="T1289" s="13"/>
      <c r="U1289" s="13"/>
    </row>
    <row r="1290" spans="17:21" x14ac:dyDescent="0.2">
      <c r="Q1290" s="1"/>
      <c r="S1290" s="3"/>
      <c r="T1290" s="13"/>
      <c r="U1290" s="13"/>
    </row>
    <row r="1291" spans="17:21" x14ac:dyDescent="0.2">
      <c r="Q1291" s="1"/>
      <c r="S1291" s="3"/>
      <c r="T1291" s="13"/>
      <c r="U1291" s="13"/>
    </row>
    <row r="1292" spans="17:21" x14ac:dyDescent="0.2">
      <c r="Q1292" s="1"/>
      <c r="S1292" s="3"/>
      <c r="T1292" s="13"/>
      <c r="U1292" s="13"/>
    </row>
    <row r="1293" spans="17:21" x14ac:dyDescent="0.2">
      <c r="Q1293" s="1"/>
      <c r="S1293" s="3"/>
      <c r="T1293" s="13"/>
      <c r="U1293" s="13"/>
    </row>
    <row r="1294" spans="17:21" x14ac:dyDescent="0.2">
      <c r="Q1294" s="1"/>
      <c r="S1294" s="3"/>
      <c r="T1294" s="13"/>
      <c r="U1294" s="13"/>
    </row>
    <row r="1295" spans="17:21" x14ac:dyDescent="0.2">
      <c r="Q1295" s="1"/>
      <c r="S1295" s="3"/>
      <c r="T1295" s="13"/>
      <c r="U1295" s="13"/>
    </row>
    <row r="1296" spans="17:21" x14ac:dyDescent="0.2">
      <c r="Q1296" s="1"/>
      <c r="S1296" s="3"/>
      <c r="T1296" s="13"/>
      <c r="U1296" s="13"/>
    </row>
    <row r="1297" spans="17:21" x14ac:dyDescent="0.2">
      <c r="Q1297" s="1"/>
      <c r="S1297" s="3"/>
      <c r="T1297" s="13"/>
      <c r="U1297" s="13"/>
    </row>
    <row r="1298" spans="17:21" x14ac:dyDescent="0.2">
      <c r="Q1298" s="1"/>
      <c r="S1298" s="3"/>
      <c r="T1298" s="13"/>
      <c r="U1298" s="13"/>
    </row>
    <row r="1299" spans="17:21" x14ac:dyDescent="0.2">
      <c r="Q1299" s="1"/>
      <c r="S1299" s="3"/>
      <c r="T1299" s="13"/>
      <c r="U1299" s="13"/>
    </row>
    <row r="1300" spans="17:21" x14ac:dyDescent="0.2">
      <c r="Q1300" s="1"/>
      <c r="S1300" s="3"/>
      <c r="T1300" s="13"/>
      <c r="U1300" s="13"/>
    </row>
    <row r="1301" spans="17:21" x14ac:dyDescent="0.2">
      <c r="Q1301" s="1"/>
      <c r="S1301" s="3"/>
      <c r="T1301" s="13"/>
      <c r="U1301" s="13"/>
    </row>
    <row r="1302" spans="17:21" x14ac:dyDescent="0.2">
      <c r="Q1302" s="1"/>
      <c r="S1302" s="3"/>
      <c r="T1302" s="13"/>
      <c r="U1302" s="13"/>
    </row>
    <row r="1303" spans="17:21" x14ac:dyDescent="0.2">
      <c r="Q1303" s="1"/>
      <c r="S1303" s="3"/>
      <c r="T1303" s="13"/>
      <c r="U1303" s="13"/>
    </row>
    <row r="1304" spans="17:21" x14ac:dyDescent="0.2">
      <c r="Q1304" s="1"/>
      <c r="S1304" s="3"/>
      <c r="T1304" s="13"/>
      <c r="U1304" s="13"/>
    </row>
    <row r="1305" spans="17:21" x14ac:dyDescent="0.2">
      <c r="Q1305" s="1"/>
      <c r="S1305" s="3"/>
      <c r="T1305" s="13"/>
      <c r="U1305" s="13"/>
    </row>
    <row r="1306" spans="17:21" x14ac:dyDescent="0.2">
      <c r="Q1306" s="1"/>
      <c r="S1306" s="3"/>
      <c r="T1306" s="13"/>
      <c r="U1306" s="13"/>
    </row>
    <row r="1307" spans="17:21" x14ac:dyDescent="0.2">
      <c r="Q1307" s="1"/>
      <c r="S1307" s="3"/>
      <c r="T1307" s="13"/>
      <c r="U1307" s="13"/>
    </row>
    <row r="1308" spans="17:21" x14ac:dyDescent="0.2">
      <c r="Q1308" s="1"/>
      <c r="S1308" s="3"/>
      <c r="T1308" s="13"/>
      <c r="U1308" s="13"/>
    </row>
    <row r="1309" spans="17:21" x14ac:dyDescent="0.2">
      <c r="Q1309" s="1"/>
      <c r="S1309" s="3"/>
      <c r="T1309" s="13"/>
      <c r="U1309" s="13"/>
    </row>
    <row r="1310" spans="17:21" x14ac:dyDescent="0.2">
      <c r="Q1310" s="1"/>
      <c r="S1310" s="3"/>
      <c r="T1310" s="13"/>
      <c r="U1310" s="13"/>
    </row>
    <row r="1311" spans="17:21" x14ac:dyDescent="0.2">
      <c r="Q1311" s="1"/>
      <c r="S1311" s="3"/>
      <c r="T1311" s="13"/>
      <c r="U1311" s="13"/>
    </row>
    <row r="1312" spans="17:21" x14ac:dyDescent="0.2">
      <c r="Q1312" s="1"/>
      <c r="S1312" s="3"/>
      <c r="T1312" s="13"/>
      <c r="U1312" s="13"/>
    </row>
    <row r="1313" spans="17:21" x14ac:dyDescent="0.2">
      <c r="Q1313" s="1"/>
      <c r="S1313" s="3"/>
      <c r="T1313" s="13"/>
      <c r="U1313" s="13"/>
    </row>
    <row r="1314" spans="17:21" x14ac:dyDescent="0.2">
      <c r="Q1314" s="1"/>
      <c r="S1314" s="3"/>
      <c r="T1314" s="13"/>
      <c r="U1314" s="13"/>
    </row>
    <row r="1315" spans="17:21" x14ac:dyDescent="0.2">
      <c r="Q1315" s="1"/>
      <c r="S1315" s="3"/>
      <c r="T1315" s="13"/>
      <c r="U1315" s="13"/>
    </row>
    <row r="1316" spans="17:21" x14ac:dyDescent="0.2">
      <c r="Q1316" s="1"/>
      <c r="S1316" s="3"/>
      <c r="T1316" s="13"/>
      <c r="U1316" s="13"/>
    </row>
    <row r="1317" spans="17:21" x14ac:dyDescent="0.2">
      <c r="Q1317" s="1"/>
      <c r="S1317" s="3"/>
      <c r="T1317" s="13"/>
      <c r="U1317" s="13"/>
    </row>
    <row r="1318" spans="17:21" x14ac:dyDescent="0.2">
      <c r="Q1318" s="1"/>
      <c r="S1318" s="3"/>
      <c r="T1318" s="13"/>
      <c r="U1318" s="13"/>
    </row>
    <row r="1319" spans="17:21" x14ac:dyDescent="0.2">
      <c r="Q1319" s="1"/>
      <c r="S1319" s="3"/>
      <c r="T1319" s="13"/>
      <c r="U1319" s="13"/>
    </row>
    <row r="1320" spans="17:21" x14ac:dyDescent="0.2">
      <c r="Q1320" s="1"/>
      <c r="S1320" s="3"/>
      <c r="T1320" s="13"/>
      <c r="U1320" s="13"/>
    </row>
    <row r="1321" spans="17:21" x14ac:dyDescent="0.2">
      <c r="Q1321" s="1"/>
      <c r="S1321" s="3"/>
      <c r="T1321" s="13"/>
      <c r="U1321" s="13"/>
    </row>
    <row r="1322" spans="17:21" x14ac:dyDescent="0.2">
      <c r="Q1322" s="1"/>
      <c r="S1322" s="3"/>
      <c r="T1322" s="13"/>
      <c r="U1322" s="13"/>
    </row>
    <row r="1323" spans="17:21" x14ac:dyDescent="0.2">
      <c r="Q1323" s="1"/>
      <c r="S1323" s="3"/>
      <c r="T1323" s="13"/>
      <c r="U1323" s="13"/>
    </row>
    <row r="1324" spans="17:21" x14ac:dyDescent="0.2">
      <c r="Q1324" s="1"/>
      <c r="S1324" s="3"/>
      <c r="T1324" s="13"/>
      <c r="U1324" s="13"/>
    </row>
    <row r="1325" spans="17:21" x14ac:dyDescent="0.2">
      <c r="Q1325" s="1"/>
      <c r="S1325" s="3"/>
      <c r="T1325" s="13"/>
      <c r="U1325" s="13"/>
    </row>
    <row r="1326" spans="17:21" x14ac:dyDescent="0.2">
      <c r="Q1326" s="1"/>
      <c r="S1326" s="3"/>
      <c r="T1326" s="13"/>
      <c r="U1326" s="13"/>
    </row>
    <row r="1327" spans="17:21" x14ac:dyDescent="0.2">
      <c r="Q1327" s="1"/>
      <c r="S1327" s="3"/>
      <c r="T1327" s="13"/>
      <c r="U1327" s="13"/>
    </row>
    <row r="1328" spans="17:21" x14ac:dyDescent="0.2">
      <c r="Q1328" s="1"/>
      <c r="S1328" s="3"/>
      <c r="T1328" s="13"/>
      <c r="U1328" s="13"/>
    </row>
    <row r="1329" spans="17:21" x14ac:dyDescent="0.2">
      <c r="Q1329" s="1"/>
      <c r="S1329" s="3"/>
      <c r="T1329" s="13"/>
      <c r="U1329" s="13"/>
    </row>
    <row r="1330" spans="17:21" x14ac:dyDescent="0.2">
      <c r="Q1330" s="1"/>
      <c r="S1330" s="3"/>
      <c r="T1330" s="13"/>
      <c r="U1330" s="13"/>
    </row>
    <row r="1331" spans="17:21" x14ac:dyDescent="0.2">
      <c r="Q1331" s="1"/>
      <c r="S1331" s="3"/>
      <c r="T1331" s="13"/>
      <c r="U1331" s="13"/>
    </row>
    <row r="1332" spans="17:21" x14ac:dyDescent="0.2">
      <c r="Q1332" s="1"/>
      <c r="S1332" s="3"/>
      <c r="T1332" s="13"/>
      <c r="U1332" s="13"/>
    </row>
    <row r="1333" spans="17:21" x14ac:dyDescent="0.2">
      <c r="Q1333" s="1"/>
      <c r="S1333" s="3"/>
      <c r="T1333" s="13"/>
      <c r="U1333" s="13"/>
    </row>
    <row r="1334" spans="17:21" x14ac:dyDescent="0.2">
      <c r="Q1334" s="1"/>
      <c r="S1334" s="3"/>
      <c r="T1334" s="13"/>
      <c r="U1334" s="13"/>
    </row>
    <row r="1335" spans="17:21" x14ac:dyDescent="0.2">
      <c r="Q1335" s="1"/>
      <c r="S1335" s="3"/>
      <c r="T1335" s="13"/>
      <c r="U1335" s="13"/>
    </row>
    <row r="1336" spans="17:21" x14ac:dyDescent="0.2">
      <c r="Q1336" s="1"/>
      <c r="S1336" s="3"/>
      <c r="T1336" s="13"/>
      <c r="U1336" s="13"/>
    </row>
    <row r="1337" spans="17:21" x14ac:dyDescent="0.2">
      <c r="Q1337" s="1"/>
      <c r="S1337" s="3"/>
      <c r="T1337" s="13"/>
      <c r="U1337" s="13"/>
    </row>
    <row r="1338" spans="17:21" x14ac:dyDescent="0.2">
      <c r="Q1338" s="1"/>
      <c r="S1338" s="3"/>
      <c r="T1338" s="13"/>
      <c r="U1338" s="13"/>
    </row>
    <row r="1339" spans="17:21" x14ac:dyDescent="0.2">
      <c r="Q1339" s="1"/>
      <c r="S1339" s="3"/>
      <c r="T1339" s="13"/>
      <c r="U1339" s="13"/>
    </row>
    <row r="1340" spans="17:21" x14ac:dyDescent="0.2">
      <c r="Q1340" s="1"/>
      <c r="S1340" s="3"/>
      <c r="T1340" s="13"/>
      <c r="U1340" s="13"/>
    </row>
    <row r="1341" spans="17:21" x14ac:dyDescent="0.2">
      <c r="Q1341" s="1"/>
      <c r="S1341" s="3"/>
      <c r="T1341" s="13"/>
      <c r="U1341" s="13"/>
    </row>
    <row r="1342" spans="17:21" x14ac:dyDescent="0.2">
      <c r="Q1342" s="1"/>
      <c r="S1342" s="3"/>
      <c r="T1342" s="13"/>
      <c r="U1342" s="13"/>
    </row>
    <row r="1343" spans="17:21" x14ac:dyDescent="0.2">
      <c r="Q1343" s="1"/>
      <c r="S1343" s="3"/>
      <c r="T1343" s="13"/>
      <c r="U1343" s="13"/>
    </row>
    <row r="1344" spans="17:21" x14ac:dyDescent="0.2">
      <c r="Q1344" s="1"/>
      <c r="S1344" s="3"/>
      <c r="T1344" s="13"/>
      <c r="U1344" s="13"/>
    </row>
    <row r="1345" spans="17:21" x14ac:dyDescent="0.2">
      <c r="Q1345" s="1"/>
      <c r="S1345" s="3"/>
      <c r="T1345" s="13"/>
      <c r="U1345" s="13"/>
    </row>
    <row r="1346" spans="17:21" x14ac:dyDescent="0.2">
      <c r="Q1346" s="1"/>
      <c r="S1346" s="3"/>
      <c r="T1346" s="13"/>
      <c r="U1346" s="13"/>
    </row>
    <row r="1347" spans="17:21" x14ac:dyDescent="0.2">
      <c r="Q1347" s="1"/>
      <c r="S1347" s="3"/>
      <c r="T1347" s="13"/>
      <c r="U1347" s="13"/>
    </row>
    <row r="1348" spans="17:21" x14ac:dyDescent="0.2">
      <c r="Q1348" s="1"/>
      <c r="S1348" s="3"/>
      <c r="T1348" s="13"/>
      <c r="U1348" s="13"/>
    </row>
    <row r="1349" spans="17:21" x14ac:dyDescent="0.2">
      <c r="Q1349" s="1"/>
      <c r="S1349" s="3"/>
      <c r="T1349" s="13"/>
      <c r="U1349" s="13"/>
    </row>
    <row r="1350" spans="17:21" x14ac:dyDescent="0.2">
      <c r="Q1350" s="1"/>
      <c r="S1350" s="3"/>
      <c r="T1350" s="13"/>
      <c r="U1350" s="13"/>
    </row>
    <row r="1351" spans="17:21" x14ac:dyDescent="0.2">
      <c r="Q1351" s="1"/>
      <c r="S1351" s="3"/>
      <c r="T1351" s="13"/>
      <c r="U1351" s="13"/>
    </row>
    <row r="1352" spans="17:21" x14ac:dyDescent="0.2">
      <c r="Q1352" s="1"/>
      <c r="S1352" s="3"/>
      <c r="T1352" s="13"/>
      <c r="U1352" s="13"/>
    </row>
    <row r="1353" spans="17:21" x14ac:dyDescent="0.2">
      <c r="Q1353" s="1"/>
      <c r="S1353" s="3"/>
      <c r="T1353" s="13"/>
      <c r="U1353" s="13"/>
    </row>
    <row r="1354" spans="17:21" x14ac:dyDescent="0.2">
      <c r="Q1354" s="1"/>
      <c r="S1354" s="3"/>
      <c r="T1354" s="13"/>
      <c r="U1354" s="13"/>
    </row>
    <row r="1355" spans="17:21" x14ac:dyDescent="0.2">
      <c r="Q1355" s="1"/>
      <c r="S1355" s="3"/>
      <c r="T1355" s="13"/>
      <c r="U1355" s="13"/>
    </row>
    <row r="1356" spans="17:21" x14ac:dyDescent="0.2">
      <c r="Q1356" s="1"/>
      <c r="S1356" s="3"/>
      <c r="T1356" s="13"/>
      <c r="U1356" s="13"/>
    </row>
    <row r="1357" spans="17:21" x14ac:dyDescent="0.2">
      <c r="Q1357" s="1"/>
      <c r="S1357" s="3"/>
      <c r="T1357" s="13"/>
      <c r="U1357" s="13"/>
    </row>
    <row r="1358" spans="17:21" x14ac:dyDescent="0.2">
      <c r="Q1358" s="1"/>
      <c r="S1358" s="3"/>
      <c r="T1358" s="13"/>
      <c r="U1358" s="13"/>
    </row>
    <row r="1359" spans="17:21" x14ac:dyDescent="0.2">
      <c r="Q1359" s="1"/>
      <c r="S1359" s="3"/>
      <c r="T1359" s="13"/>
      <c r="U1359" s="13"/>
    </row>
    <row r="1360" spans="17:21" x14ac:dyDescent="0.2">
      <c r="Q1360" s="1"/>
      <c r="S1360" s="3"/>
      <c r="T1360" s="13"/>
      <c r="U1360" s="13"/>
    </row>
    <row r="1361" spans="17:21" x14ac:dyDescent="0.2">
      <c r="Q1361" s="1"/>
      <c r="S1361" s="3"/>
      <c r="T1361" s="13"/>
      <c r="U1361" s="13"/>
    </row>
    <row r="1362" spans="17:21" x14ac:dyDescent="0.2">
      <c r="Q1362" s="1"/>
      <c r="S1362" s="3"/>
      <c r="T1362" s="13"/>
      <c r="U1362" s="13"/>
    </row>
    <row r="1363" spans="17:21" x14ac:dyDescent="0.2">
      <c r="Q1363" s="1"/>
      <c r="S1363" s="3"/>
      <c r="T1363" s="13"/>
      <c r="U1363" s="13"/>
    </row>
    <row r="1364" spans="17:21" x14ac:dyDescent="0.2">
      <c r="Q1364" s="1"/>
      <c r="S1364" s="3"/>
      <c r="T1364" s="13"/>
      <c r="U1364" s="13"/>
    </row>
    <row r="1365" spans="17:21" x14ac:dyDescent="0.2">
      <c r="Q1365" s="1"/>
      <c r="S1365" s="3"/>
      <c r="T1365" s="13"/>
      <c r="U1365" s="13"/>
    </row>
    <row r="1366" spans="17:21" x14ac:dyDescent="0.2">
      <c r="Q1366" s="1"/>
      <c r="S1366" s="3"/>
      <c r="T1366" s="13"/>
      <c r="U1366" s="13"/>
    </row>
    <row r="1367" spans="17:21" x14ac:dyDescent="0.2">
      <c r="Q1367" s="1"/>
      <c r="S1367" s="3"/>
      <c r="T1367" s="13"/>
      <c r="U1367" s="13"/>
    </row>
    <row r="1368" spans="17:21" x14ac:dyDescent="0.2">
      <c r="Q1368" s="1"/>
      <c r="S1368" s="3"/>
      <c r="T1368" s="13"/>
      <c r="U1368" s="13"/>
    </row>
    <row r="1369" spans="17:21" x14ac:dyDescent="0.2">
      <c r="Q1369" s="1"/>
      <c r="S1369" s="3"/>
      <c r="T1369" s="13"/>
      <c r="U1369" s="13"/>
    </row>
    <row r="1370" spans="17:21" x14ac:dyDescent="0.2">
      <c r="Q1370" s="1"/>
      <c r="S1370" s="3"/>
      <c r="T1370" s="13"/>
      <c r="U1370" s="13"/>
    </row>
    <row r="1371" spans="17:21" x14ac:dyDescent="0.2">
      <c r="Q1371" s="1"/>
      <c r="S1371" s="3"/>
      <c r="T1371" s="13"/>
      <c r="U1371" s="13"/>
    </row>
    <row r="1372" spans="17:21" x14ac:dyDescent="0.2">
      <c r="Q1372" s="1"/>
      <c r="S1372" s="3"/>
      <c r="T1372" s="13"/>
      <c r="U1372" s="13"/>
    </row>
    <row r="1373" spans="17:21" x14ac:dyDescent="0.2">
      <c r="Q1373" s="1"/>
      <c r="S1373" s="3"/>
      <c r="T1373" s="13"/>
      <c r="U1373" s="13"/>
    </row>
    <row r="1374" spans="17:21" x14ac:dyDescent="0.2">
      <c r="Q1374" s="1"/>
      <c r="S1374" s="3"/>
      <c r="T1374" s="13"/>
      <c r="U1374" s="13"/>
    </row>
    <row r="1375" spans="17:21" x14ac:dyDescent="0.2">
      <c r="Q1375" s="1"/>
      <c r="S1375" s="3"/>
      <c r="T1375" s="13"/>
      <c r="U1375" s="13"/>
    </row>
    <row r="1376" spans="17:21" x14ac:dyDescent="0.2">
      <c r="Q1376" s="1"/>
      <c r="S1376" s="3"/>
      <c r="T1376" s="13"/>
      <c r="U1376" s="13"/>
    </row>
    <row r="1377" spans="17:21" x14ac:dyDescent="0.2">
      <c r="Q1377" s="1"/>
      <c r="S1377" s="3"/>
      <c r="T1377" s="13"/>
      <c r="U1377" s="13"/>
    </row>
    <row r="1378" spans="17:21" x14ac:dyDescent="0.2">
      <c r="Q1378" s="1"/>
      <c r="S1378" s="3"/>
      <c r="T1378" s="13"/>
      <c r="U1378" s="13"/>
    </row>
    <row r="1379" spans="17:21" x14ac:dyDescent="0.2">
      <c r="Q1379" s="1"/>
      <c r="S1379" s="3"/>
      <c r="T1379" s="13"/>
      <c r="U1379" s="13"/>
    </row>
    <row r="1380" spans="17:21" x14ac:dyDescent="0.2">
      <c r="Q1380" s="1"/>
      <c r="S1380" s="3"/>
      <c r="T1380" s="13"/>
      <c r="U1380" s="13"/>
    </row>
    <row r="1381" spans="17:21" x14ac:dyDescent="0.2">
      <c r="Q1381" s="1"/>
      <c r="S1381" s="3"/>
      <c r="T1381" s="13"/>
      <c r="U1381" s="13"/>
    </row>
    <row r="1382" spans="17:21" x14ac:dyDescent="0.2">
      <c r="Q1382" s="1"/>
      <c r="S1382" s="3"/>
      <c r="T1382" s="13"/>
      <c r="U1382" s="13"/>
    </row>
    <row r="1383" spans="17:21" x14ac:dyDescent="0.2">
      <c r="Q1383" s="1"/>
      <c r="S1383" s="3"/>
      <c r="T1383" s="13"/>
      <c r="U1383" s="13"/>
    </row>
    <row r="1384" spans="17:21" x14ac:dyDescent="0.2">
      <c r="Q1384" s="1"/>
      <c r="S1384" s="3"/>
      <c r="T1384" s="13"/>
      <c r="U1384" s="13"/>
    </row>
    <row r="1385" spans="17:21" x14ac:dyDescent="0.2">
      <c r="Q1385" s="1"/>
      <c r="S1385" s="3"/>
      <c r="T1385" s="13"/>
      <c r="U1385" s="13"/>
    </row>
    <row r="1386" spans="17:21" x14ac:dyDescent="0.2">
      <c r="Q1386" s="1"/>
      <c r="S1386" s="3"/>
      <c r="T1386" s="13"/>
      <c r="U1386" s="13"/>
    </row>
    <row r="1387" spans="17:21" x14ac:dyDescent="0.2">
      <c r="Q1387" s="1"/>
      <c r="S1387" s="3"/>
      <c r="T1387" s="13"/>
      <c r="U1387" s="13"/>
    </row>
    <row r="1388" spans="17:21" x14ac:dyDescent="0.2">
      <c r="Q1388" s="1"/>
      <c r="S1388" s="3"/>
      <c r="T1388" s="13"/>
      <c r="U1388" s="13"/>
    </row>
    <row r="1389" spans="17:21" x14ac:dyDescent="0.2">
      <c r="Q1389" s="1"/>
      <c r="S1389" s="3"/>
      <c r="T1389" s="13"/>
      <c r="U1389" s="13"/>
    </row>
    <row r="1390" spans="17:21" x14ac:dyDescent="0.2">
      <c r="Q1390" s="1"/>
      <c r="S1390" s="3"/>
      <c r="T1390" s="13"/>
      <c r="U1390" s="13"/>
    </row>
    <row r="1391" spans="17:21" x14ac:dyDescent="0.2">
      <c r="Q1391" s="1"/>
      <c r="S1391" s="3"/>
      <c r="T1391" s="13"/>
      <c r="U1391" s="13"/>
    </row>
    <row r="1392" spans="17:21" x14ac:dyDescent="0.2">
      <c r="Q1392" s="1"/>
      <c r="S1392" s="3"/>
      <c r="T1392" s="13"/>
      <c r="U1392" s="13"/>
    </row>
    <row r="1393" spans="17:21" x14ac:dyDescent="0.2">
      <c r="Q1393" s="1"/>
      <c r="S1393" s="3"/>
      <c r="T1393" s="13"/>
      <c r="U1393" s="13"/>
    </row>
    <row r="1394" spans="17:21" x14ac:dyDescent="0.2">
      <c r="Q1394" s="1"/>
      <c r="S1394" s="3"/>
      <c r="T1394" s="13"/>
      <c r="U1394" s="13"/>
    </row>
    <row r="1395" spans="17:21" x14ac:dyDescent="0.2">
      <c r="Q1395" s="1"/>
      <c r="S1395" s="3"/>
      <c r="T1395" s="13"/>
      <c r="U1395" s="13"/>
    </row>
    <row r="1396" spans="17:21" x14ac:dyDescent="0.2">
      <c r="Q1396" s="1"/>
      <c r="S1396" s="3"/>
      <c r="T1396" s="13"/>
      <c r="U1396" s="13"/>
    </row>
    <row r="1397" spans="17:21" x14ac:dyDescent="0.2">
      <c r="Q1397" s="1"/>
      <c r="S1397" s="3"/>
      <c r="T1397" s="13"/>
      <c r="U1397" s="13"/>
    </row>
    <row r="1398" spans="17:21" x14ac:dyDescent="0.2">
      <c r="Q1398" s="1"/>
      <c r="S1398" s="3"/>
      <c r="T1398" s="13"/>
      <c r="U1398" s="13"/>
    </row>
    <row r="1399" spans="17:21" x14ac:dyDescent="0.2">
      <c r="Q1399" s="1"/>
      <c r="S1399" s="3"/>
      <c r="T1399" s="13"/>
      <c r="U1399" s="13"/>
    </row>
    <row r="1400" spans="17:21" x14ac:dyDescent="0.2">
      <c r="Q1400" s="1"/>
      <c r="S1400" s="3"/>
      <c r="T1400" s="13"/>
      <c r="U1400" s="13"/>
    </row>
    <row r="1401" spans="17:21" x14ac:dyDescent="0.2">
      <c r="Q1401" s="1"/>
      <c r="S1401" s="3"/>
      <c r="T1401" s="13"/>
      <c r="U1401" s="13"/>
    </row>
    <row r="1402" spans="17:21" x14ac:dyDescent="0.2">
      <c r="Q1402" s="1"/>
      <c r="S1402" s="3"/>
      <c r="T1402" s="13"/>
      <c r="U1402" s="13"/>
    </row>
    <row r="1403" spans="17:21" x14ac:dyDescent="0.2">
      <c r="Q1403" s="1"/>
      <c r="S1403" s="3"/>
      <c r="T1403" s="13"/>
      <c r="U1403" s="13"/>
    </row>
    <row r="1404" spans="17:21" x14ac:dyDescent="0.2">
      <c r="Q1404" s="1"/>
      <c r="S1404" s="3"/>
      <c r="T1404" s="13"/>
      <c r="U1404" s="13"/>
    </row>
    <row r="1405" spans="17:21" x14ac:dyDescent="0.2">
      <c r="Q1405" s="1"/>
      <c r="S1405" s="3"/>
      <c r="T1405" s="13"/>
      <c r="U1405" s="13"/>
    </row>
    <row r="1406" spans="17:21" x14ac:dyDescent="0.2">
      <c r="Q1406" s="1"/>
      <c r="S1406" s="3"/>
      <c r="T1406" s="13"/>
      <c r="U1406" s="13"/>
    </row>
    <row r="1407" spans="17:21" x14ac:dyDescent="0.2">
      <c r="Q1407" s="1"/>
      <c r="S1407" s="3"/>
      <c r="T1407" s="13"/>
      <c r="U1407" s="13"/>
    </row>
    <row r="1408" spans="17:21" x14ac:dyDescent="0.2">
      <c r="Q1408" s="1"/>
      <c r="S1408" s="3"/>
      <c r="T1408" s="13"/>
      <c r="U1408" s="13"/>
    </row>
    <row r="1409" spans="17:21" x14ac:dyDescent="0.2">
      <c r="Q1409" s="1"/>
      <c r="S1409" s="3"/>
      <c r="T1409" s="13"/>
      <c r="U1409" s="13"/>
    </row>
    <row r="1410" spans="17:21" x14ac:dyDescent="0.2">
      <c r="Q1410" s="1"/>
      <c r="S1410" s="3"/>
      <c r="T1410" s="13"/>
      <c r="U1410" s="13"/>
    </row>
    <row r="1411" spans="17:21" x14ac:dyDescent="0.2">
      <c r="Q1411" s="1"/>
      <c r="S1411" s="3"/>
      <c r="T1411" s="13"/>
      <c r="U1411" s="13"/>
    </row>
    <row r="1412" spans="17:21" x14ac:dyDescent="0.2">
      <c r="Q1412" s="1"/>
      <c r="S1412" s="3"/>
      <c r="T1412" s="13"/>
      <c r="U1412" s="13"/>
    </row>
    <row r="1413" spans="17:21" x14ac:dyDescent="0.2">
      <c r="Q1413" s="1"/>
      <c r="S1413" s="3"/>
      <c r="T1413" s="13"/>
      <c r="U1413" s="13"/>
    </row>
    <row r="1414" spans="17:21" x14ac:dyDescent="0.2">
      <c r="Q1414" s="1"/>
      <c r="S1414" s="3"/>
      <c r="T1414" s="13"/>
      <c r="U1414" s="13"/>
    </row>
    <row r="1415" spans="17:21" x14ac:dyDescent="0.2">
      <c r="Q1415" s="1"/>
      <c r="S1415" s="3"/>
      <c r="T1415" s="13"/>
      <c r="U1415" s="13"/>
    </row>
    <row r="1416" spans="17:21" x14ac:dyDescent="0.2">
      <c r="Q1416" s="1"/>
      <c r="S1416" s="3"/>
      <c r="T1416" s="13"/>
      <c r="U1416" s="13"/>
    </row>
    <row r="1417" spans="17:21" x14ac:dyDescent="0.2">
      <c r="Q1417" s="1"/>
      <c r="S1417" s="3"/>
      <c r="T1417" s="13"/>
      <c r="U1417" s="13"/>
    </row>
    <row r="1418" spans="17:21" x14ac:dyDescent="0.2">
      <c r="Q1418" s="1"/>
      <c r="S1418" s="3"/>
      <c r="T1418" s="13"/>
      <c r="U1418" s="13"/>
    </row>
    <row r="1419" spans="17:21" x14ac:dyDescent="0.2">
      <c r="Q1419" s="1"/>
      <c r="S1419" s="3"/>
      <c r="T1419" s="13"/>
      <c r="U1419" s="13"/>
    </row>
    <row r="1420" spans="17:21" x14ac:dyDescent="0.2">
      <c r="Q1420" s="1"/>
      <c r="S1420" s="3"/>
      <c r="T1420" s="13"/>
      <c r="U1420" s="13"/>
    </row>
    <row r="1421" spans="17:21" x14ac:dyDescent="0.2">
      <c r="Q1421" s="1"/>
      <c r="S1421" s="3"/>
      <c r="T1421" s="13"/>
      <c r="U1421" s="13"/>
    </row>
    <row r="1422" spans="17:21" x14ac:dyDescent="0.2">
      <c r="Q1422" s="1"/>
      <c r="S1422" s="3"/>
      <c r="T1422" s="13"/>
      <c r="U1422" s="13"/>
    </row>
    <row r="1423" spans="17:21" x14ac:dyDescent="0.2">
      <c r="Q1423" s="1"/>
      <c r="S1423" s="3"/>
      <c r="T1423" s="13"/>
      <c r="U1423" s="13"/>
    </row>
    <row r="1424" spans="17:21" x14ac:dyDescent="0.2">
      <c r="Q1424" s="1"/>
      <c r="S1424" s="3"/>
      <c r="T1424" s="13"/>
      <c r="U1424" s="13"/>
    </row>
    <row r="1425" spans="17:21" x14ac:dyDescent="0.2">
      <c r="Q1425" s="1"/>
      <c r="S1425" s="3"/>
      <c r="T1425" s="13"/>
      <c r="U1425" s="13"/>
    </row>
    <row r="1426" spans="17:21" x14ac:dyDescent="0.2">
      <c r="Q1426" s="1"/>
      <c r="S1426" s="3"/>
      <c r="T1426" s="13"/>
      <c r="U1426" s="13"/>
    </row>
    <row r="1427" spans="17:21" x14ac:dyDescent="0.2">
      <c r="Q1427" s="1"/>
      <c r="S1427" s="3"/>
      <c r="T1427" s="13"/>
      <c r="U1427" s="13"/>
    </row>
    <row r="1428" spans="17:21" x14ac:dyDescent="0.2">
      <c r="Q1428" s="1"/>
      <c r="S1428" s="3"/>
      <c r="T1428" s="13"/>
      <c r="U1428" s="13"/>
    </row>
    <row r="1429" spans="17:21" x14ac:dyDescent="0.2">
      <c r="Q1429" s="1"/>
      <c r="S1429" s="3"/>
      <c r="T1429" s="13"/>
      <c r="U1429" s="13"/>
    </row>
    <row r="1430" spans="17:21" x14ac:dyDescent="0.2">
      <c r="Q1430" s="1"/>
      <c r="S1430" s="3"/>
      <c r="T1430" s="13"/>
      <c r="U1430" s="13"/>
    </row>
    <row r="1431" spans="17:21" x14ac:dyDescent="0.2">
      <c r="Q1431" s="1"/>
      <c r="S1431" s="3"/>
      <c r="T1431" s="13"/>
      <c r="U1431" s="13"/>
    </row>
    <row r="1432" spans="17:21" x14ac:dyDescent="0.2">
      <c r="Q1432" s="1"/>
      <c r="S1432" s="3"/>
      <c r="T1432" s="13"/>
      <c r="U1432" s="13"/>
    </row>
    <row r="1433" spans="17:21" x14ac:dyDescent="0.2">
      <c r="Q1433" s="1"/>
      <c r="S1433" s="3"/>
      <c r="T1433" s="13"/>
      <c r="U1433" s="13"/>
    </row>
    <row r="1434" spans="17:21" x14ac:dyDescent="0.2">
      <c r="Q1434" s="1"/>
      <c r="S1434" s="3"/>
      <c r="T1434" s="13"/>
      <c r="U1434" s="13"/>
    </row>
    <row r="1435" spans="17:21" x14ac:dyDescent="0.2">
      <c r="Q1435" s="1"/>
      <c r="S1435" s="3"/>
      <c r="T1435" s="13"/>
      <c r="U1435" s="13"/>
    </row>
    <row r="1436" spans="17:21" x14ac:dyDescent="0.2">
      <c r="Q1436" s="1"/>
      <c r="S1436" s="3"/>
      <c r="T1436" s="13"/>
      <c r="U1436" s="13"/>
    </row>
    <row r="1437" spans="17:21" x14ac:dyDescent="0.2">
      <c r="Q1437" s="1"/>
      <c r="S1437" s="3"/>
      <c r="T1437" s="13"/>
      <c r="U1437" s="13"/>
    </row>
    <row r="1438" spans="17:21" x14ac:dyDescent="0.2">
      <c r="Q1438" s="1"/>
      <c r="S1438" s="3"/>
      <c r="T1438" s="13"/>
      <c r="U1438" s="13"/>
    </row>
    <row r="1439" spans="17:21" x14ac:dyDescent="0.2">
      <c r="Q1439" s="1"/>
      <c r="S1439" s="3"/>
      <c r="T1439" s="13"/>
      <c r="U1439" s="13"/>
    </row>
    <row r="1440" spans="17:21" x14ac:dyDescent="0.2">
      <c r="Q1440" s="1"/>
      <c r="S1440" s="3"/>
      <c r="T1440" s="13"/>
      <c r="U1440" s="13"/>
    </row>
    <row r="1441" spans="17:21" x14ac:dyDescent="0.2">
      <c r="Q1441" s="1"/>
      <c r="S1441" s="3"/>
      <c r="T1441" s="13"/>
      <c r="U1441" s="13"/>
    </row>
    <row r="1442" spans="17:21" x14ac:dyDescent="0.2">
      <c r="Q1442" s="1"/>
      <c r="S1442" s="3"/>
      <c r="T1442" s="13"/>
      <c r="U1442" s="13"/>
    </row>
    <row r="1443" spans="17:21" x14ac:dyDescent="0.2">
      <c r="Q1443" s="1"/>
      <c r="S1443" s="3"/>
      <c r="T1443" s="13"/>
      <c r="U1443" s="13"/>
    </row>
    <row r="1444" spans="17:21" x14ac:dyDescent="0.2">
      <c r="Q1444" s="1"/>
      <c r="S1444" s="3"/>
      <c r="T1444" s="13"/>
      <c r="U1444" s="13"/>
    </row>
    <row r="1445" spans="17:21" x14ac:dyDescent="0.2">
      <c r="Q1445" s="1"/>
      <c r="S1445" s="3"/>
      <c r="T1445" s="13"/>
      <c r="U1445" s="13"/>
    </row>
    <row r="1446" spans="17:21" x14ac:dyDescent="0.2">
      <c r="Q1446" s="1"/>
      <c r="S1446" s="3"/>
      <c r="T1446" s="13"/>
      <c r="U1446" s="13"/>
    </row>
    <row r="1447" spans="17:21" x14ac:dyDescent="0.2">
      <c r="Q1447" s="1"/>
      <c r="S1447" s="3"/>
      <c r="T1447" s="13"/>
      <c r="U1447" s="13"/>
    </row>
    <row r="1448" spans="17:21" x14ac:dyDescent="0.2">
      <c r="Q1448" s="1"/>
      <c r="S1448" s="3"/>
      <c r="T1448" s="13"/>
      <c r="U1448" s="13"/>
    </row>
    <row r="1449" spans="17:21" x14ac:dyDescent="0.2">
      <c r="Q1449" s="1"/>
      <c r="S1449" s="3"/>
      <c r="T1449" s="13"/>
      <c r="U1449" s="13"/>
    </row>
    <row r="1450" spans="17:21" x14ac:dyDescent="0.2">
      <c r="Q1450" s="1"/>
      <c r="S1450" s="3"/>
      <c r="T1450" s="13"/>
      <c r="U1450" s="13"/>
    </row>
    <row r="1451" spans="17:21" x14ac:dyDescent="0.2">
      <c r="Q1451" s="1"/>
      <c r="S1451" s="3"/>
      <c r="T1451" s="13"/>
      <c r="U1451" s="13"/>
    </row>
    <row r="1452" spans="17:21" x14ac:dyDescent="0.2">
      <c r="Q1452" s="1"/>
      <c r="S1452" s="3"/>
      <c r="T1452" s="13"/>
      <c r="U1452" s="13"/>
    </row>
    <row r="1453" spans="17:21" x14ac:dyDescent="0.2">
      <c r="Q1453" s="1"/>
      <c r="S1453" s="3"/>
      <c r="T1453" s="13"/>
      <c r="U1453" s="13"/>
    </row>
    <row r="1454" spans="17:21" x14ac:dyDescent="0.2">
      <c r="Q1454" s="1"/>
      <c r="S1454" s="3"/>
      <c r="T1454" s="13"/>
      <c r="U1454" s="13"/>
    </row>
    <row r="1455" spans="17:21" x14ac:dyDescent="0.2">
      <c r="Q1455" s="1"/>
      <c r="S1455" s="3"/>
      <c r="T1455" s="13"/>
      <c r="U1455" s="13"/>
    </row>
    <row r="1456" spans="17:21" x14ac:dyDescent="0.2">
      <c r="Q1456" s="1"/>
      <c r="S1456" s="3"/>
      <c r="T1456" s="13"/>
      <c r="U1456" s="13"/>
    </row>
    <row r="1457" spans="17:21" x14ac:dyDescent="0.2">
      <c r="Q1457" s="1"/>
      <c r="S1457" s="3"/>
      <c r="T1457" s="13"/>
      <c r="U1457" s="13"/>
    </row>
    <row r="1458" spans="17:21" x14ac:dyDescent="0.2">
      <c r="Q1458" s="1"/>
      <c r="S1458" s="3"/>
      <c r="T1458" s="13"/>
      <c r="U1458" s="13"/>
    </row>
    <row r="1459" spans="17:21" x14ac:dyDescent="0.2">
      <c r="Q1459" s="1"/>
      <c r="S1459" s="3"/>
      <c r="T1459" s="13"/>
      <c r="U1459" s="13"/>
    </row>
    <row r="1460" spans="17:21" x14ac:dyDescent="0.2">
      <c r="Q1460" s="1"/>
      <c r="S1460" s="3"/>
      <c r="T1460" s="13"/>
      <c r="U1460" s="13"/>
    </row>
    <row r="1461" spans="17:21" x14ac:dyDescent="0.2">
      <c r="Q1461" s="1"/>
      <c r="S1461" s="3"/>
      <c r="T1461" s="13"/>
      <c r="U1461" s="13"/>
    </row>
    <row r="1462" spans="17:21" x14ac:dyDescent="0.2">
      <c r="Q1462" s="1"/>
      <c r="S1462" s="3"/>
      <c r="T1462" s="13"/>
      <c r="U1462" s="13"/>
    </row>
    <row r="1463" spans="17:21" x14ac:dyDescent="0.2">
      <c r="Q1463" s="1"/>
      <c r="S1463" s="3"/>
      <c r="T1463" s="13"/>
      <c r="U1463" s="13"/>
    </row>
    <row r="1464" spans="17:21" x14ac:dyDescent="0.2">
      <c r="Q1464" s="1"/>
      <c r="S1464" s="3"/>
      <c r="T1464" s="13"/>
      <c r="U1464" s="13"/>
    </row>
    <row r="1465" spans="17:21" x14ac:dyDescent="0.2">
      <c r="Q1465" s="1"/>
      <c r="S1465" s="3"/>
      <c r="T1465" s="13"/>
      <c r="U1465" s="13"/>
    </row>
    <row r="1466" spans="17:21" x14ac:dyDescent="0.2">
      <c r="Q1466" s="1"/>
      <c r="S1466" s="3"/>
      <c r="T1466" s="13"/>
      <c r="U1466" s="13"/>
    </row>
    <row r="1467" spans="17:21" x14ac:dyDescent="0.2">
      <c r="Q1467" s="1"/>
      <c r="S1467" s="3"/>
      <c r="T1467" s="13"/>
      <c r="U1467" s="13"/>
    </row>
    <row r="1468" spans="17:21" x14ac:dyDescent="0.2">
      <c r="Q1468" s="1"/>
      <c r="S1468" s="3"/>
      <c r="T1468" s="13"/>
      <c r="U1468" s="13"/>
    </row>
    <row r="1469" spans="17:21" x14ac:dyDescent="0.2">
      <c r="Q1469" s="1"/>
      <c r="S1469" s="3"/>
      <c r="T1469" s="13"/>
      <c r="U1469" s="13"/>
    </row>
    <row r="1470" spans="17:21" x14ac:dyDescent="0.2">
      <c r="Q1470" s="1"/>
      <c r="S1470" s="3"/>
      <c r="T1470" s="13"/>
      <c r="U1470" s="13"/>
    </row>
    <row r="1471" spans="17:21" x14ac:dyDescent="0.2">
      <c r="Q1471" s="1"/>
      <c r="S1471" s="3"/>
      <c r="T1471" s="13"/>
      <c r="U1471" s="13"/>
    </row>
    <row r="1472" spans="17:21" x14ac:dyDescent="0.2">
      <c r="Q1472" s="1"/>
      <c r="S1472" s="3"/>
      <c r="T1472" s="13"/>
      <c r="U1472" s="13"/>
    </row>
    <row r="1473" spans="17:21" x14ac:dyDescent="0.2">
      <c r="Q1473" s="1"/>
      <c r="S1473" s="3"/>
      <c r="T1473" s="13"/>
      <c r="U1473" s="13"/>
    </row>
    <row r="1474" spans="17:21" x14ac:dyDescent="0.2">
      <c r="Q1474" s="1"/>
      <c r="S1474" s="3"/>
      <c r="T1474" s="13"/>
      <c r="U1474" s="13"/>
    </row>
    <row r="1475" spans="17:21" x14ac:dyDescent="0.2">
      <c r="Q1475" s="1"/>
      <c r="S1475" s="3"/>
      <c r="T1475" s="13"/>
      <c r="U1475" s="13"/>
    </row>
    <row r="1476" spans="17:21" x14ac:dyDescent="0.2">
      <c r="Q1476" s="1"/>
      <c r="S1476" s="3"/>
      <c r="T1476" s="13"/>
      <c r="U1476" s="13"/>
    </row>
    <row r="1477" spans="17:21" x14ac:dyDescent="0.2">
      <c r="Q1477" s="1"/>
      <c r="S1477" s="3"/>
      <c r="T1477" s="13"/>
      <c r="U1477" s="13"/>
    </row>
    <row r="1478" spans="17:21" x14ac:dyDescent="0.2">
      <c r="Q1478" s="1"/>
      <c r="S1478" s="3"/>
      <c r="T1478" s="13"/>
      <c r="U1478" s="13"/>
    </row>
    <row r="1479" spans="17:21" x14ac:dyDescent="0.2">
      <c r="Q1479" s="1"/>
      <c r="S1479" s="3"/>
      <c r="T1479" s="13"/>
      <c r="U1479" s="13"/>
    </row>
    <row r="1480" spans="17:21" x14ac:dyDescent="0.2">
      <c r="Q1480" s="1"/>
      <c r="S1480" s="3"/>
      <c r="T1480" s="13"/>
      <c r="U1480" s="13"/>
    </row>
    <row r="1481" spans="17:21" x14ac:dyDescent="0.2">
      <c r="Q1481" s="1"/>
      <c r="S1481" s="3"/>
      <c r="T1481" s="13"/>
      <c r="U1481" s="13"/>
    </row>
    <row r="1482" spans="17:21" x14ac:dyDescent="0.2">
      <c r="Q1482" s="1"/>
      <c r="S1482" s="3"/>
      <c r="T1482" s="13"/>
      <c r="U1482" s="13"/>
    </row>
    <row r="1483" spans="17:21" x14ac:dyDescent="0.2">
      <c r="Q1483" s="1"/>
      <c r="S1483" s="3"/>
      <c r="T1483" s="13"/>
      <c r="U1483" s="13"/>
    </row>
    <row r="1484" spans="17:21" x14ac:dyDescent="0.2">
      <c r="Q1484" s="1"/>
      <c r="S1484" s="3"/>
      <c r="T1484" s="13"/>
      <c r="U1484" s="13"/>
    </row>
    <row r="1485" spans="17:21" x14ac:dyDescent="0.2">
      <c r="Q1485" s="1"/>
      <c r="S1485" s="3"/>
      <c r="T1485" s="13"/>
      <c r="U1485" s="13"/>
    </row>
    <row r="1486" spans="17:21" x14ac:dyDescent="0.2">
      <c r="Q1486" s="1"/>
      <c r="S1486" s="3"/>
      <c r="T1486" s="13"/>
      <c r="U1486" s="13"/>
    </row>
    <row r="1487" spans="17:21" x14ac:dyDescent="0.2">
      <c r="Q1487" s="1"/>
      <c r="S1487" s="3"/>
      <c r="T1487" s="13"/>
      <c r="U1487" s="13"/>
    </row>
    <row r="1488" spans="17:21" x14ac:dyDescent="0.2">
      <c r="Q1488" s="1"/>
      <c r="S1488" s="3"/>
      <c r="T1488" s="13"/>
      <c r="U1488" s="13"/>
    </row>
    <row r="1489" spans="17:21" x14ac:dyDescent="0.2">
      <c r="Q1489" s="1"/>
      <c r="S1489" s="3"/>
      <c r="T1489" s="13"/>
      <c r="U1489" s="13"/>
    </row>
    <row r="1490" spans="17:21" x14ac:dyDescent="0.2">
      <c r="Q1490" s="1"/>
      <c r="S1490" s="3"/>
      <c r="T1490" s="13"/>
      <c r="U1490" s="13"/>
    </row>
    <row r="1491" spans="17:21" x14ac:dyDescent="0.2">
      <c r="Q1491" s="1"/>
      <c r="S1491" s="3"/>
      <c r="T1491" s="13"/>
      <c r="U1491" s="13"/>
    </row>
    <row r="1492" spans="17:21" x14ac:dyDescent="0.2">
      <c r="Q1492" s="1"/>
      <c r="S1492" s="3"/>
      <c r="T1492" s="13"/>
      <c r="U1492" s="13"/>
    </row>
    <row r="1493" spans="17:21" x14ac:dyDescent="0.2">
      <c r="Q1493" s="1"/>
      <c r="S1493" s="3"/>
      <c r="T1493" s="13"/>
      <c r="U1493" s="13"/>
    </row>
    <row r="1494" spans="17:21" x14ac:dyDescent="0.2">
      <c r="Q1494" s="1"/>
      <c r="S1494" s="3"/>
      <c r="T1494" s="13"/>
      <c r="U1494" s="13"/>
    </row>
    <row r="1495" spans="17:21" x14ac:dyDescent="0.2">
      <c r="Q1495" s="1"/>
      <c r="S1495" s="3"/>
      <c r="T1495" s="13"/>
      <c r="U1495" s="13"/>
    </row>
    <row r="1496" spans="17:21" x14ac:dyDescent="0.2">
      <c r="Q1496" s="1"/>
      <c r="S1496" s="3"/>
      <c r="T1496" s="13"/>
      <c r="U1496" s="13"/>
    </row>
    <row r="1497" spans="17:21" x14ac:dyDescent="0.2">
      <c r="Q1497" s="1"/>
      <c r="S1497" s="3"/>
      <c r="T1497" s="13"/>
      <c r="U1497" s="13"/>
    </row>
    <row r="1498" spans="17:21" x14ac:dyDescent="0.2">
      <c r="Q1498" s="1"/>
      <c r="S1498" s="3"/>
      <c r="T1498" s="13"/>
      <c r="U1498" s="13"/>
    </row>
    <row r="1499" spans="17:21" x14ac:dyDescent="0.2">
      <c r="Q1499" s="1"/>
      <c r="S1499" s="3"/>
      <c r="T1499" s="13"/>
      <c r="U1499" s="13"/>
    </row>
    <row r="1500" spans="17:21" x14ac:dyDescent="0.2">
      <c r="Q1500" s="1"/>
      <c r="S1500" s="3"/>
      <c r="T1500" s="13"/>
      <c r="U1500" s="13"/>
    </row>
    <row r="1501" spans="17:21" x14ac:dyDescent="0.2">
      <c r="Q1501" s="1"/>
      <c r="S1501" s="3"/>
      <c r="T1501" s="13"/>
      <c r="U1501" s="13"/>
    </row>
    <row r="1502" spans="17:21" x14ac:dyDescent="0.2">
      <c r="Q1502" s="1"/>
      <c r="S1502" s="3"/>
      <c r="T1502" s="13"/>
      <c r="U1502" s="13"/>
    </row>
    <row r="1503" spans="17:21" x14ac:dyDescent="0.2">
      <c r="Q1503" s="1"/>
      <c r="S1503" s="3"/>
      <c r="T1503" s="13"/>
      <c r="U1503" s="13"/>
    </row>
    <row r="1504" spans="17:21" x14ac:dyDescent="0.2">
      <c r="Q1504" s="1"/>
      <c r="S1504" s="3"/>
      <c r="T1504" s="13"/>
      <c r="U1504" s="13"/>
    </row>
    <row r="1505" spans="17:21" x14ac:dyDescent="0.2">
      <c r="Q1505" s="1"/>
      <c r="S1505" s="3"/>
      <c r="T1505" s="13"/>
      <c r="U1505" s="13"/>
    </row>
    <row r="1506" spans="17:21" x14ac:dyDescent="0.2">
      <c r="Q1506" s="1"/>
      <c r="S1506" s="3"/>
      <c r="T1506" s="13"/>
      <c r="U1506" s="13"/>
    </row>
    <row r="1507" spans="17:21" x14ac:dyDescent="0.2">
      <c r="Q1507" s="1"/>
      <c r="S1507" s="3"/>
      <c r="T1507" s="13"/>
      <c r="U1507" s="13"/>
    </row>
    <row r="1508" spans="17:21" x14ac:dyDescent="0.2">
      <c r="Q1508" s="1"/>
      <c r="S1508" s="3"/>
      <c r="T1508" s="13"/>
      <c r="U1508" s="13"/>
    </row>
    <row r="1509" spans="17:21" x14ac:dyDescent="0.2">
      <c r="Q1509" s="1"/>
      <c r="S1509" s="3"/>
      <c r="T1509" s="13"/>
      <c r="U1509" s="13"/>
    </row>
    <row r="1510" spans="17:21" x14ac:dyDescent="0.2">
      <c r="Q1510" s="1"/>
      <c r="S1510" s="3"/>
      <c r="T1510" s="13"/>
      <c r="U1510" s="13"/>
    </row>
    <row r="1511" spans="17:21" x14ac:dyDescent="0.2">
      <c r="Q1511" s="1"/>
      <c r="S1511" s="3"/>
      <c r="T1511" s="13"/>
      <c r="U1511" s="13"/>
    </row>
    <row r="1512" spans="17:21" x14ac:dyDescent="0.2">
      <c r="Q1512" s="1"/>
      <c r="S1512" s="3"/>
      <c r="T1512" s="13"/>
      <c r="U1512" s="13"/>
    </row>
    <row r="1513" spans="17:21" x14ac:dyDescent="0.2">
      <c r="Q1513" s="1"/>
      <c r="S1513" s="3"/>
      <c r="T1513" s="13"/>
      <c r="U1513" s="13"/>
    </row>
    <row r="1514" spans="17:21" x14ac:dyDescent="0.2">
      <c r="Q1514" s="1"/>
      <c r="S1514" s="3"/>
      <c r="T1514" s="13"/>
      <c r="U1514" s="13"/>
    </row>
    <row r="1515" spans="17:21" x14ac:dyDescent="0.2">
      <c r="Q1515" s="1"/>
      <c r="S1515" s="3"/>
      <c r="T1515" s="13"/>
      <c r="U1515" s="13"/>
    </row>
    <row r="1516" spans="17:21" x14ac:dyDescent="0.2">
      <c r="Q1516" s="1"/>
      <c r="S1516" s="3"/>
      <c r="T1516" s="13"/>
      <c r="U1516" s="13"/>
    </row>
    <row r="1517" spans="17:21" x14ac:dyDescent="0.2">
      <c r="Q1517" s="1"/>
      <c r="S1517" s="3"/>
      <c r="T1517" s="13"/>
      <c r="U1517" s="13"/>
    </row>
    <row r="1518" spans="17:21" x14ac:dyDescent="0.2">
      <c r="Q1518" s="1"/>
      <c r="S1518" s="3"/>
      <c r="T1518" s="13"/>
      <c r="U1518" s="13"/>
    </row>
    <row r="1519" spans="17:21" x14ac:dyDescent="0.2">
      <c r="Q1519" s="1"/>
      <c r="S1519" s="3"/>
      <c r="T1519" s="13"/>
      <c r="U1519" s="13"/>
    </row>
    <row r="1520" spans="17:21" x14ac:dyDescent="0.2">
      <c r="Q1520" s="1"/>
      <c r="S1520" s="3"/>
      <c r="T1520" s="13"/>
      <c r="U1520" s="13"/>
    </row>
    <row r="1521" spans="17:21" x14ac:dyDescent="0.2">
      <c r="Q1521" s="1"/>
      <c r="S1521" s="3"/>
      <c r="T1521" s="13"/>
      <c r="U1521" s="13"/>
    </row>
    <row r="1522" spans="17:21" x14ac:dyDescent="0.2">
      <c r="Q1522" s="1"/>
      <c r="S1522" s="3"/>
      <c r="T1522" s="13"/>
      <c r="U1522" s="13"/>
    </row>
    <row r="1523" spans="17:21" x14ac:dyDescent="0.2">
      <c r="Q1523" s="1"/>
      <c r="S1523" s="3"/>
      <c r="T1523" s="13"/>
      <c r="U1523" s="13"/>
    </row>
    <row r="1524" spans="17:21" x14ac:dyDescent="0.2">
      <c r="Q1524" s="1"/>
      <c r="S1524" s="3"/>
      <c r="T1524" s="13"/>
      <c r="U1524" s="13"/>
    </row>
    <row r="1525" spans="17:21" x14ac:dyDescent="0.2">
      <c r="Q1525" s="1"/>
      <c r="S1525" s="3"/>
      <c r="T1525" s="13"/>
      <c r="U1525" s="13"/>
    </row>
    <row r="1526" spans="17:21" x14ac:dyDescent="0.2">
      <c r="Q1526" s="1"/>
      <c r="S1526" s="3"/>
      <c r="T1526" s="13"/>
      <c r="U1526" s="13"/>
    </row>
    <row r="1527" spans="17:21" x14ac:dyDescent="0.2">
      <c r="Q1527" s="1"/>
      <c r="S1527" s="3"/>
      <c r="T1527" s="13"/>
      <c r="U1527" s="13"/>
    </row>
    <row r="1528" spans="17:21" x14ac:dyDescent="0.2">
      <c r="Q1528" s="1"/>
      <c r="S1528" s="3"/>
      <c r="T1528" s="13"/>
      <c r="U1528" s="13"/>
    </row>
    <row r="1529" spans="17:21" x14ac:dyDescent="0.2">
      <c r="Q1529" s="1"/>
      <c r="S1529" s="3"/>
      <c r="T1529" s="13"/>
      <c r="U1529" s="13"/>
    </row>
    <row r="1530" spans="17:21" x14ac:dyDescent="0.2">
      <c r="Q1530" s="1"/>
      <c r="S1530" s="3"/>
      <c r="T1530" s="13"/>
      <c r="U1530" s="13"/>
    </row>
    <row r="1531" spans="17:21" x14ac:dyDescent="0.2">
      <c r="Q1531" s="1"/>
      <c r="S1531" s="3"/>
      <c r="T1531" s="13"/>
      <c r="U1531" s="13"/>
    </row>
    <row r="1532" spans="17:21" x14ac:dyDescent="0.2">
      <c r="Q1532" s="1"/>
      <c r="S1532" s="3"/>
      <c r="T1532" s="13"/>
      <c r="U1532" s="13"/>
    </row>
    <row r="1533" spans="17:21" x14ac:dyDescent="0.2">
      <c r="Q1533" s="1"/>
      <c r="S1533" s="3"/>
      <c r="T1533" s="13"/>
      <c r="U1533" s="13"/>
    </row>
    <row r="1534" spans="17:21" x14ac:dyDescent="0.2">
      <c r="Q1534" s="1"/>
      <c r="S1534" s="3"/>
      <c r="T1534" s="13"/>
      <c r="U1534" s="13"/>
    </row>
    <row r="1535" spans="17:21" x14ac:dyDescent="0.2">
      <c r="Q1535" s="1"/>
      <c r="S1535" s="3"/>
      <c r="T1535" s="13"/>
      <c r="U1535" s="13"/>
    </row>
    <row r="1536" spans="17:21" x14ac:dyDescent="0.2">
      <c r="Q1536" s="1"/>
      <c r="S1536" s="3"/>
      <c r="T1536" s="13"/>
      <c r="U1536" s="13"/>
    </row>
    <row r="1537" spans="17:21" x14ac:dyDescent="0.2">
      <c r="Q1537" s="1"/>
      <c r="S1537" s="3"/>
      <c r="T1537" s="13"/>
      <c r="U1537" s="13"/>
    </row>
    <row r="1538" spans="17:21" x14ac:dyDescent="0.2">
      <c r="Q1538" s="1"/>
      <c r="S1538" s="3"/>
      <c r="T1538" s="13"/>
      <c r="U1538" s="13"/>
    </row>
    <row r="1539" spans="17:21" x14ac:dyDescent="0.2">
      <c r="Q1539" s="1"/>
      <c r="S1539" s="3"/>
      <c r="T1539" s="13"/>
      <c r="U1539" s="13"/>
    </row>
    <row r="1540" spans="17:21" x14ac:dyDescent="0.2">
      <c r="Q1540" s="1"/>
      <c r="S1540" s="3"/>
      <c r="T1540" s="13"/>
      <c r="U1540" s="13"/>
    </row>
    <row r="1541" spans="17:21" x14ac:dyDescent="0.2">
      <c r="Q1541" s="1"/>
      <c r="S1541" s="3"/>
      <c r="T1541" s="13"/>
      <c r="U1541" s="13"/>
    </row>
    <row r="1542" spans="17:21" x14ac:dyDescent="0.2">
      <c r="Q1542" s="1"/>
      <c r="S1542" s="3"/>
      <c r="T1542" s="13"/>
      <c r="U1542" s="13"/>
    </row>
    <row r="1543" spans="17:21" x14ac:dyDescent="0.2">
      <c r="Q1543" s="1"/>
      <c r="S1543" s="3"/>
      <c r="T1543" s="13"/>
      <c r="U1543" s="13"/>
    </row>
    <row r="1544" spans="17:21" x14ac:dyDescent="0.2">
      <c r="Q1544" s="1"/>
      <c r="S1544" s="3"/>
      <c r="T1544" s="13"/>
      <c r="U1544" s="13"/>
    </row>
    <row r="1545" spans="17:21" x14ac:dyDescent="0.2">
      <c r="Q1545" s="1"/>
      <c r="S1545" s="3"/>
      <c r="T1545" s="13"/>
      <c r="U1545" s="13"/>
    </row>
    <row r="1546" spans="17:21" x14ac:dyDescent="0.2">
      <c r="Q1546" s="1"/>
      <c r="S1546" s="3"/>
      <c r="T1546" s="13"/>
      <c r="U1546" s="13"/>
    </row>
    <row r="1547" spans="17:21" x14ac:dyDescent="0.2">
      <c r="Q1547" s="1"/>
      <c r="S1547" s="3"/>
      <c r="T1547" s="13"/>
      <c r="U1547" s="13"/>
    </row>
    <row r="1548" spans="17:21" x14ac:dyDescent="0.2">
      <c r="Q1548" s="1"/>
      <c r="S1548" s="3"/>
      <c r="T1548" s="13"/>
      <c r="U1548" s="13"/>
    </row>
    <row r="1549" spans="17:21" x14ac:dyDescent="0.2">
      <c r="Q1549" s="1"/>
      <c r="S1549" s="3"/>
      <c r="T1549" s="13"/>
      <c r="U1549" s="13"/>
    </row>
    <row r="1550" spans="17:21" x14ac:dyDescent="0.2">
      <c r="Q1550" s="1"/>
      <c r="S1550" s="3"/>
      <c r="T1550" s="13"/>
      <c r="U1550" s="13"/>
    </row>
    <row r="1551" spans="17:21" x14ac:dyDescent="0.2">
      <c r="Q1551" s="1"/>
      <c r="S1551" s="3"/>
      <c r="T1551" s="13"/>
      <c r="U1551" s="13"/>
    </row>
    <row r="1552" spans="17:21" x14ac:dyDescent="0.2">
      <c r="Q1552" s="1"/>
      <c r="S1552" s="3"/>
      <c r="T1552" s="13"/>
      <c r="U1552" s="13"/>
    </row>
    <row r="1553" spans="17:21" x14ac:dyDescent="0.2">
      <c r="Q1553" s="1"/>
      <c r="S1553" s="3"/>
      <c r="T1553" s="13"/>
      <c r="U1553" s="13"/>
    </row>
    <row r="1554" spans="17:21" x14ac:dyDescent="0.2">
      <c r="Q1554" s="1"/>
      <c r="S1554" s="3"/>
      <c r="T1554" s="13"/>
      <c r="U1554" s="13"/>
    </row>
    <row r="1555" spans="17:21" x14ac:dyDescent="0.2">
      <c r="Q1555" s="1"/>
      <c r="S1555" s="3"/>
      <c r="T1555" s="13"/>
      <c r="U1555" s="13"/>
    </row>
    <row r="1556" spans="17:21" x14ac:dyDescent="0.2">
      <c r="Q1556" s="1"/>
      <c r="S1556" s="3"/>
      <c r="T1556" s="13"/>
      <c r="U1556" s="13"/>
    </row>
    <row r="1557" spans="17:21" x14ac:dyDescent="0.2">
      <c r="Q1557" s="1"/>
      <c r="S1557" s="3"/>
      <c r="T1557" s="13"/>
      <c r="U1557" s="13"/>
    </row>
    <row r="1558" spans="17:21" x14ac:dyDescent="0.2">
      <c r="Q1558" s="1"/>
      <c r="S1558" s="3"/>
      <c r="T1558" s="13"/>
      <c r="U1558" s="13"/>
    </row>
    <row r="1559" spans="17:21" x14ac:dyDescent="0.2">
      <c r="Q1559" s="1"/>
      <c r="S1559" s="3"/>
      <c r="T1559" s="13"/>
      <c r="U1559" s="13"/>
    </row>
    <row r="1560" spans="17:21" x14ac:dyDescent="0.2">
      <c r="Q1560" s="1"/>
      <c r="S1560" s="3"/>
      <c r="T1560" s="13"/>
      <c r="U1560" s="13"/>
    </row>
    <row r="1561" spans="17:21" x14ac:dyDescent="0.2">
      <c r="Q1561" s="1"/>
      <c r="S1561" s="3"/>
      <c r="T1561" s="13"/>
      <c r="U1561" s="13"/>
    </row>
    <row r="1562" spans="17:21" x14ac:dyDescent="0.2">
      <c r="Q1562" s="1"/>
      <c r="S1562" s="3"/>
      <c r="T1562" s="13"/>
      <c r="U1562" s="13"/>
    </row>
    <row r="1563" spans="17:21" x14ac:dyDescent="0.2">
      <c r="Q1563" s="1"/>
      <c r="S1563" s="3"/>
      <c r="T1563" s="13"/>
      <c r="U1563" s="13"/>
    </row>
    <row r="1564" spans="17:21" x14ac:dyDescent="0.2">
      <c r="Q1564" s="1"/>
      <c r="S1564" s="3"/>
      <c r="T1564" s="13"/>
      <c r="U1564" s="13"/>
    </row>
    <row r="1565" spans="17:21" x14ac:dyDescent="0.2">
      <c r="Q1565" s="1"/>
      <c r="S1565" s="3"/>
      <c r="T1565" s="13"/>
      <c r="U1565" s="13"/>
    </row>
    <row r="1566" spans="17:21" x14ac:dyDescent="0.2">
      <c r="Q1566" s="1"/>
      <c r="S1566" s="3"/>
      <c r="T1566" s="13"/>
      <c r="U1566" s="13"/>
    </row>
    <row r="1567" spans="17:21" x14ac:dyDescent="0.2">
      <c r="Q1567" s="1"/>
      <c r="S1567" s="3"/>
      <c r="T1567" s="13"/>
      <c r="U1567" s="13"/>
    </row>
    <row r="1568" spans="17:21" x14ac:dyDescent="0.2">
      <c r="Q1568" s="1"/>
      <c r="S1568" s="3"/>
      <c r="T1568" s="13"/>
      <c r="U1568" s="13"/>
    </row>
    <row r="1569" spans="17:21" x14ac:dyDescent="0.2">
      <c r="Q1569" s="1"/>
      <c r="S1569" s="3"/>
      <c r="T1569" s="13"/>
      <c r="U1569" s="13"/>
    </row>
    <row r="1570" spans="17:21" x14ac:dyDescent="0.2">
      <c r="Q1570" s="1"/>
      <c r="S1570" s="3"/>
      <c r="T1570" s="13"/>
      <c r="U1570" s="13"/>
    </row>
    <row r="1571" spans="17:21" x14ac:dyDescent="0.2">
      <c r="Q1571" s="1"/>
      <c r="S1571" s="3"/>
      <c r="T1571" s="13"/>
      <c r="U1571" s="13"/>
    </row>
    <row r="1572" spans="17:21" x14ac:dyDescent="0.2">
      <c r="Q1572" s="1"/>
      <c r="S1572" s="3"/>
      <c r="T1572" s="13"/>
      <c r="U1572" s="13"/>
    </row>
    <row r="1573" spans="17:21" x14ac:dyDescent="0.2">
      <c r="Q1573" s="1"/>
      <c r="S1573" s="3"/>
      <c r="T1573" s="13"/>
      <c r="U1573" s="13"/>
    </row>
    <row r="1574" spans="17:21" x14ac:dyDescent="0.2">
      <c r="Q1574" s="1"/>
      <c r="S1574" s="3"/>
      <c r="T1574" s="13"/>
      <c r="U1574" s="13"/>
    </row>
    <row r="1575" spans="17:21" x14ac:dyDescent="0.2">
      <c r="Q1575" s="1"/>
      <c r="S1575" s="3"/>
      <c r="T1575" s="13"/>
      <c r="U1575" s="13"/>
    </row>
    <row r="1576" spans="17:21" x14ac:dyDescent="0.2">
      <c r="Q1576" s="1"/>
      <c r="S1576" s="3"/>
      <c r="T1576" s="13"/>
      <c r="U1576" s="13"/>
    </row>
    <row r="1577" spans="17:21" x14ac:dyDescent="0.2">
      <c r="Q1577" s="1"/>
      <c r="S1577" s="3"/>
      <c r="T1577" s="13"/>
      <c r="U1577" s="13"/>
    </row>
    <row r="1578" spans="17:21" x14ac:dyDescent="0.2">
      <c r="Q1578" s="1"/>
      <c r="S1578" s="3"/>
      <c r="T1578" s="13"/>
      <c r="U1578" s="13"/>
    </row>
    <row r="1579" spans="17:21" x14ac:dyDescent="0.2">
      <c r="Q1579" s="1"/>
      <c r="S1579" s="3"/>
      <c r="T1579" s="13"/>
      <c r="U1579" s="13"/>
    </row>
    <row r="1580" spans="17:21" x14ac:dyDescent="0.2">
      <c r="Q1580" s="1"/>
      <c r="S1580" s="3"/>
      <c r="T1580" s="13"/>
      <c r="U1580" s="13"/>
    </row>
    <row r="1581" spans="17:21" x14ac:dyDescent="0.2">
      <c r="Q1581" s="1"/>
      <c r="S1581" s="3"/>
      <c r="T1581" s="13"/>
      <c r="U1581" s="13"/>
    </row>
    <row r="1582" spans="17:21" x14ac:dyDescent="0.2">
      <c r="Q1582" s="1"/>
      <c r="S1582" s="3"/>
      <c r="T1582" s="13"/>
      <c r="U1582" s="13"/>
    </row>
    <row r="1583" spans="17:21" x14ac:dyDescent="0.2">
      <c r="Q1583" s="1"/>
      <c r="S1583" s="3"/>
      <c r="T1583" s="13"/>
      <c r="U1583" s="13"/>
    </row>
    <row r="1584" spans="17:21" x14ac:dyDescent="0.2">
      <c r="Q1584" s="1"/>
      <c r="S1584" s="3"/>
      <c r="T1584" s="13"/>
      <c r="U1584" s="13"/>
    </row>
    <row r="1585" spans="17:21" x14ac:dyDescent="0.2">
      <c r="Q1585" s="1"/>
      <c r="S1585" s="3"/>
      <c r="T1585" s="13"/>
      <c r="U1585" s="13"/>
    </row>
    <row r="1586" spans="17:21" x14ac:dyDescent="0.2">
      <c r="Q1586" s="1"/>
      <c r="S1586" s="3"/>
      <c r="T1586" s="13"/>
      <c r="U1586" s="13"/>
    </row>
    <row r="1587" spans="17:21" x14ac:dyDescent="0.2">
      <c r="Q1587" s="1"/>
      <c r="S1587" s="3"/>
      <c r="T1587" s="13"/>
      <c r="U1587" s="13"/>
    </row>
    <row r="1588" spans="17:21" x14ac:dyDescent="0.2">
      <c r="Q1588" s="1"/>
      <c r="S1588" s="3"/>
      <c r="T1588" s="13"/>
      <c r="U1588" s="13"/>
    </row>
    <row r="1589" spans="17:21" x14ac:dyDescent="0.2">
      <c r="Q1589" s="1"/>
      <c r="S1589" s="3"/>
      <c r="T1589" s="13"/>
      <c r="U1589" s="13"/>
    </row>
    <row r="1590" spans="17:21" x14ac:dyDescent="0.2">
      <c r="Q1590" s="1"/>
      <c r="S1590" s="3"/>
      <c r="T1590" s="13"/>
      <c r="U1590" s="13"/>
    </row>
    <row r="1591" spans="17:21" x14ac:dyDescent="0.2">
      <c r="Q1591" s="1"/>
      <c r="S1591" s="3"/>
      <c r="T1591" s="13"/>
      <c r="U1591" s="13"/>
    </row>
    <row r="1592" spans="17:21" x14ac:dyDescent="0.2">
      <c r="Q1592" s="1"/>
      <c r="S1592" s="3"/>
      <c r="T1592" s="13"/>
      <c r="U1592" s="13"/>
    </row>
    <row r="1593" spans="17:21" x14ac:dyDescent="0.2">
      <c r="Q1593" s="1"/>
      <c r="S1593" s="3"/>
      <c r="T1593" s="13"/>
      <c r="U1593" s="13"/>
    </row>
    <row r="1594" spans="17:21" x14ac:dyDescent="0.2">
      <c r="Q1594" s="1"/>
      <c r="S1594" s="3"/>
      <c r="T1594" s="13"/>
      <c r="U1594" s="13"/>
    </row>
    <row r="1595" spans="17:21" x14ac:dyDescent="0.2">
      <c r="Q1595" s="1"/>
      <c r="S1595" s="3"/>
      <c r="T1595" s="13"/>
      <c r="U1595" s="13"/>
    </row>
    <row r="1596" spans="17:21" x14ac:dyDescent="0.2">
      <c r="Q1596" s="1"/>
      <c r="S1596" s="3"/>
      <c r="T1596" s="13"/>
      <c r="U1596" s="13"/>
    </row>
    <row r="1597" spans="17:21" x14ac:dyDescent="0.2">
      <c r="Q1597" s="1"/>
      <c r="S1597" s="3"/>
      <c r="T1597" s="13"/>
      <c r="U1597" s="13"/>
    </row>
    <row r="1598" spans="17:21" x14ac:dyDescent="0.2">
      <c r="Q1598" s="1"/>
      <c r="S1598" s="3"/>
      <c r="T1598" s="13"/>
      <c r="U1598" s="13"/>
    </row>
    <row r="1599" spans="17:21" x14ac:dyDescent="0.2">
      <c r="Q1599" s="1"/>
      <c r="S1599" s="3"/>
      <c r="T1599" s="13"/>
      <c r="U1599" s="13"/>
    </row>
    <row r="1600" spans="17:21" x14ac:dyDescent="0.2">
      <c r="Q1600" s="1"/>
      <c r="S1600" s="3"/>
      <c r="T1600" s="13"/>
      <c r="U1600" s="13"/>
    </row>
    <row r="1601" spans="17:21" x14ac:dyDescent="0.2">
      <c r="Q1601" s="1"/>
      <c r="S1601" s="3"/>
      <c r="T1601" s="13"/>
      <c r="U1601" s="13"/>
    </row>
    <row r="1602" spans="17:21" x14ac:dyDescent="0.2">
      <c r="Q1602" s="1"/>
      <c r="S1602" s="3"/>
      <c r="T1602" s="13"/>
      <c r="U1602" s="13"/>
    </row>
    <row r="1603" spans="17:21" x14ac:dyDescent="0.2">
      <c r="Q1603" s="1"/>
      <c r="S1603" s="3"/>
      <c r="T1603" s="13"/>
      <c r="U1603" s="13"/>
    </row>
    <row r="1604" spans="17:21" x14ac:dyDescent="0.2">
      <c r="Q1604" s="1"/>
      <c r="S1604" s="3"/>
      <c r="T1604" s="13"/>
      <c r="U1604" s="13"/>
    </row>
    <row r="1605" spans="17:21" x14ac:dyDescent="0.2">
      <c r="Q1605" s="1"/>
      <c r="S1605" s="3"/>
      <c r="T1605" s="13"/>
      <c r="U1605" s="13"/>
    </row>
    <row r="1606" spans="17:21" x14ac:dyDescent="0.2">
      <c r="Q1606" s="1"/>
      <c r="S1606" s="3"/>
      <c r="T1606" s="13"/>
      <c r="U1606" s="13"/>
    </row>
    <row r="1607" spans="17:21" x14ac:dyDescent="0.2">
      <c r="Q1607" s="1"/>
      <c r="S1607" s="3"/>
      <c r="T1607" s="13"/>
      <c r="U1607" s="13"/>
    </row>
    <row r="1608" spans="17:21" x14ac:dyDescent="0.2">
      <c r="Q1608" s="1"/>
      <c r="S1608" s="3"/>
      <c r="T1608" s="13"/>
      <c r="U1608" s="13"/>
    </row>
    <row r="1609" spans="17:21" x14ac:dyDescent="0.2">
      <c r="Q1609" s="1"/>
      <c r="S1609" s="3"/>
      <c r="T1609" s="13"/>
      <c r="U1609" s="13"/>
    </row>
    <row r="1610" spans="17:21" x14ac:dyDescent="0.2">
      <c r="Q1610" s="1"/>
      <c r="S1610" s="3"/>
      <c r="T1610" s="13"/>
      <c r="U1610" s="13"/>
    </row>
    <row r="1611" spans="17:21" x14ac:dyDescent="0.2">
      <c r="Q1611" s="1"/>
      <c r="S1611" s="3"/>
      <c r="T1611" s="13"/>
      <c r="U1611" s="13"/>
    </row>
    <row r="1612" spans="17:21" x14ac:dyDescent="0.2">
      <c r="Q1612" s="1"/>
      <c r="S1612" s="3"/>
      <c r="T1612" s="13"/>
      <c r="U1612" s="13"/>
    </row>
    <row r="1613" spans="17:21" x14ac:dyDescent="0.2">
      <c r="Q1613" s="1"/>
      <c r="S1613" s="3"/>
      <c r="T1613" s="13"/>
      <c r="U1613" s="13"/>
    </row>
    <row r="1614" spans="17:21" x14ac:dyDescent="0.2">
      <c r="Q1614" s="1"/>
      <c r="S1614" s="3"/>
      <c r="T1614" s="13"/>
      <c r="U1614" s="13"/>
    </row>
    <row r="1615" spans="17:21" x14ac:dyDescent="0.2">
      <c r="Q1615" s="1"/>
      <c r="S1615" s="3"/>
      <c r="T1615" s="13"/>
      <c r="U1615" s="13"/>
    </row>
    <row r="1616" spans="17:21" x14ac:dyDescent="0.2">
      <c r="Q1616" s="1"/>
      <c r="S1616" s="3"/>
      <c r="T1616" s="13"/>
      <c r="U1616" s="13"/>
    </row>
    <row r="1617" spans="17:21" x14ac:dyDescent="0.2">
      <c r="Q1617" s="1"/>
      <c r="S1617" s="3"/>
      <c r="T1617" s="13"/>
      <c r="U1617" s="13"/>
    </row>
    <row r="1618" spans="17:21" x14ac:dyDescent="0.2">
      <c r="Q1618" s="1"/>
      <c r="S1618" s="3"/>
      <c r="T1618" s="13"/>
      <c r="U1618" s="13"/>
    </row>
    <row r="1619" spans="17:21" x14ac:dyDescent="0.2">
      <c r="Q1619" s="1"/>
      <c r="S1619" s="3"/>
      <c r="T1619" s="13"/>
      <c r="U1619" s="13"/>
    </row>
    <row r="1620" spans="17:21" x14ac:dyDescent="0.2">
      <c r="Q1620" s="1"/>
      <c r="S1620" s="3"/>
      <c r="T1620" s="13"/>
      <c r="U1620" s="13"/>
    </row>
    <row r="1621" spans="17:21" x14ac:dyDescent="0.2">
      <c r="Q1621" s="1"/>
      <c r="S1621" s="3"/>
      <c r="T1621" s="13"/>
      <c r="U1621" s="13"/>
    </row>
    <row r="1622" spans="17:21" x14ac:dyDescent="0.2">
      <c r="Q1622" s="1"/>
      <c r="S1622" s="3"/>
      <c r="T1622" s="13"/>
      <c r="U1622" s="13"/>
    </row>
    <row r="1623" spans="17:21" x14ac:dyDescent="0.2">
      <c r="Q1623" s="1"/>
      <c r="S1623" s="3"/>
      <c r="T1623" s="13"/>
      <c r="U1623" s="13"/>
    </row>
    <row r="1624" spans="17:21" x14ac:dyDescent="0.2">
      <c r="Q1624" s="1"/>
      <c r="S1624" s="3"/>
      <c r="T1624" s="13"/>
      <c r="U1624" s="13"/>
    </row>
    <row r="1625" spans="17:21" x14ac:dyDescent="0.2">
      <c r="Q1625" s="1"/>
      <c r="S1625" s="3"/>
      <c r="T1625" s="13"/>
      <c r="U1625" s="13"/>
    </row>
    <row r="1626" spans="17:21" x14ac:dyDescent="0.2">
      <c r="Q1626" s="1"/>
      <c r="S1626" s="3"/>
      <c r="T1626" s="13"/>
      <c r="U1626" s="13"/>
    </row>
    <row r="1627" spans="17:21" x14ac:dyDescent="0.2">
      <c r="Q1627" s="1"/>
      <c r="S1627" s="3"/>
      <c r="T1627" s="13"/>
      <c r="U1627" s="13"/>
    </row>
    <row r="1628" spans="17:21" x14ac:dyDescent="0.2">
      <c r="Q1628" s="1"/>
      <c r="S1628" s="3"/>
      <c r="T1628" s="13"/>
      <c r="U1628" s="13"/>
    </row>
    <row r="1629" spans="17:21" x14ac:dyDescent="0.2">
      <c r="Q1629" s="1"/>
      <c r="S1629" s="3"/>
      <c r="T1629" s="13"/>
      <c r="U1629" s="13"/>
    </row>
    <row r="1630" spans="17:21" x14ac:dyDescent="0.2">
      <c r="Q1630" s="1"/>
      <c r="S1630" s="3"/>
      <c r="T1630" s="13"/>
      <c r="U1630" s="13"/>
    </row>
    <row r="1631" spans="17:21" x14ac:dyDescent="0.2">
      <c r="Q1631" s="1"/>
      <c r="S1631" s="3"/>
      <c r="T1631" s="13"/>
      <c r="U1631" s="13"/>
    </row>
    <row r="1632" spans="17:21" x14ac:dyDescent="0.2">
      <c r="Q1632" s="1"/>
      <c r="S1632" s="3"/>
      <c r="T1632" s="13"/>
      <c r="U1632" s="13"/>
    </row>
    <row r="1633" spans="17:21" x14ac:dyDescent="0.2">
      <c r="Q1633" s="1"/>
      <c r="S1633" s="3"/>
      <c r="T1633" s="13"/>
      <c r="U1633" s="13"/>
    </row>
    <row r="1634" spans="17:21" x14ac:dyDescent="0.2">
      <c r="Q1634" s="1"/>
      <c r="S1634" s="3"/>
      <c r="T1634" s="13"/>
      <c r="U1634" s="13"/>
    </row>
    <row r="1635" spans="17:21" x14ac:dyDescent="0.2">
      <c r="Q1635" s="1"/>
      <c r="S1635" s="3"/>
      <c r="T1635" s="13"/>
      <c r="U1635" s="13"/>
    </row>
    <row r="1636" spans="17:21" x14ac:dyDescent="0.2">
      <c r="Q1636" s="1"/>
      <c r="S1636" s="3"/>
      <c r="T1636" s="13"/>
      <c r="U1636" s="13"/>
    </row>
    <row r="1637" spans="17:21" x14ac:dyDescent="0.2">
      <c r="Q1637" s="1"/>
      <c r="S1637" s="3"/>
      <c r="T1637" s="13"/>
      <c r="U1637" s="13"/>
    </row>
    <row r="1638" spans="17:21" x14ac:dyDescent="0.2">
      <c r="Q1638" s="1"/>
      <c r="S1638" s="3"/>
      <c r="T1638" s="13"/>
      <c r="U1638" s="13"/>
    </row>
    <row r="1639" spans="17:21" x14ac:dyDescent="0.2">
      <c r="Q1639" s="1"/>
      <c r="S1639" s="3"/>
      <c r="T1639" s="13"/>
      <c r="U1639" s="13"/>
    </row>
    <row r="1640" spans="17:21" x14ac:dyDescent="0.2">
      <c r="Q1640" s="1"/>
      <c r="S1640" s="3"/>
      <c r="T1640" s="13"/>
      <c r="U1640" s="13"/>
    </row>
    <row r="1641" spans="17:21" x14ac:dyDescent="0.2">
      <c r="Q1641" s="1"/>
      <c r="S1641" s="3"/>
      <c r="T1641" s="13"/>
      <c r="U1641" s="13"/>
    </row>
    <row r="1642" spans="17:21" x14ac:dyDescent="0.2">
      <c r="Q1642" s="1"/>
      <c r="S1642" s="3"/>
      <c r="T1642" s="13"/>
      <c r="U1642" s="13"/>
    </row>
    <row r="1643" spans="17:21" x14ac:dyDescent="0.2">
      <c r="Q1643" s="1"/>
      <c r="S1643" s="3"/>
      <c r="T1643" s="13"/>
      <c r="U1643" s="13"/>
    </row>
    <row r="1644" spans="17:21" x14ac:dyDescent="0.2">
      <c r="Q1644" s="1"/>
      <c r="S1644" s="3"/>
      <c r="T1644" s="13"/>
      <c r="U1644" s="13"/>
    </row>
    <row r="1645" spans="17:21" x14ac:dyDescent="0.2">
      <c r="Q1645" s="1"/>
      <c r="S1645" s="3"/>
      <c r="T1645" s="13"/>
      <c r="U1645" s="13"/>
    </row>
    <row r="1646" spans="17:21" x14ac:dyDescent="0.2">
      <c r="Q1646" s="1"/>
      <c r="S1646" s="3"/>
      <c r="T1646" s="13"/>
      <c r="U1646" s="13"/>
    </row>
    <row r="1647" spans="17:21" x14ac:dyDescent="0.2">
      <c r="Q1647" s="1"/>
      <c r="S1647" s="3"/>
      <c r="T1647" s="13"/>
      <c r="U1647" s="13"/>
    </row>
    <row r="1648" spans="17:21" x14ac:dyDescent="0.2">
      <c r="Q1648" s="1"/>
      <c r="S1648" s="3"/>
      <c r="T1648" s="13"/>
      <c r="U1648" s="13"/>
    </row>
    <row r="1649" spans="17:21" x14ac:dyDescent="0.2">
      <c r="Q1649" s="1"/>
      <c r="S1649" s="3"/>
      <c r="T1649" s="13"/>
      <c r="U1649" s="13"/>
    </row>
    <row r="1650" spans="17:21" x14ac:dyDescent="0.2">
      <c r="Q1650" s="1"/>
      <c r="S1650" s="3"/>
      <c r="T1650" s="13"/>
      <c r="U1650" s="13"/>
    </row>
    <row r="1651" spans="17:21" x14ac:dyDescent="0.2">
      <c r="Q1651" s="1"/>
      <c r="S1651" s="3"/>
      <c r="T1651" s="13"/>
      <c r="U1651" s="13"/>
    </row>
    <row r="1652" spans="17:21" x14ac:dyDescent="0.2">
      <c r="Q1652" s="1"/>
      <c r="S1652" s="3"/>
      <c r="T1652" s="13"/>
      <c r="U1652" s="13"/>
    </row>
    <row r="1653" spans="17:21" x14ac:dyDescent="0.2">
      <c r="Q1653" s="1"/>
      <c r="S1653" s="3"/>
      <c r="T1653" s="13"/>
      <c r="U1653" s="13"/>
    </row>
    <row r="1654" spans="17:21" x14ac:dyDescent="0.2">
      <c r="Q1654" s="1"/>
      <c r="S1654" s="3"/>
      <c r="T1654" s="13"/>
      <c r="U1654" s="13"/>
    </row>
    <row r="1655" spans="17:21" x14ac:dyDescent="0.2">
      <c r="Q1655" s="1"/>
      <c r="S1655" s="3"/>
      <c r="T1655" s="13"/>
      <c r="U1655" s="13"/>
    </row>
    <row r="1656" spans="17:21" x14ac:dyDescent="0.2">
      <c r="Q1656" s="1"/>
      <c r="S1656" s="3"/>
      <c r="T1656" s="13"/>
      <c r="U1656" s="13"/>
    </row>
    <row r="1657" spans="17:21" x14ac:dyDescent="0.2">
      <c r="Q1657" s="1"/>
      <c r="S1657" s="3"/>
      <c r="T1657" s="13"/>
      <c r="U1657" s="13"/>
    </row>
    <row r="1658" spans="17:21" x14ac:dyDescent="0.2">
      <c r="Q1658" s="1"/>
      <c r="S1658" s="3"/>
      <c r="T1658" s="13"/>
      <c r="U1658" s="13"/>
    </row>
    <row r="1659" spans="17:21" x14ac:dyDescent="0.2">
      <c r="Q1659" s="1"/>
      <c r="S1659" s="3"/>
      <c r="T1659" s="13"/>
      <c r="U1659" s="13"/>
    </row>
    <row r="1660" spans="17:21" x14ac:dyDescent="0.2">
      <c r="Q1660" s="1"/>
      <c r="S1660" s="3"/>
      <c r="T1660" s="13"/>
      <c r="U1660" s="13"/>
    </row>
    <row r="1661" spans="17:21" x14ac:dyDescent="0.2">
      <c r="Q1661" s="1"/>
      <c r="S1661" s="3"/>
      <c r="T1661" s="13"/>
      <c r="U1661" s="13"/>
    </row>
    <row r="1662" spans="17:21" x14ac:dyDescent="0.2">
      <c r="Q1662" s="1"/>
      <c r="S1662" s="3"/>
      <c r="T1662" s="13"/>
      <c r="U1662" s="13"/>
    </row>
    <row r="1663" spans="17:21" x14ac:dyDescent="0.2">
      <c r="Q1663" s="1"/>
      <c r="S1663" s="3"/>
      <c r="T1663" s="13"/>
      <c r="U1663" s="13"/>
    </row>
    <row r="1664" spans="17:21" x14ac:dyDescent="0.2">
      <c r="Q1664" s="1"/>
      <c r="S1664" s="3"/>
      <c r="T1664" s="13"/>
      <c r="U1664" s="13"/>
    </row>
    <row r="1665" spans="17:21" x14ac:dyDescent="0.2">
      <c r="Q1665" s="1"/>
      <c r="S1665" s="3"/>
      <c r="T1665" s="13"/>
      <c r="U1665" s="13"/>
    </row>
    <row r="1666" spans="17:21" x14ac:dyDescent="0.2">
      <c r="Q1666" s="1"/>
      <c r="S1666" s="3"/>
      <c r="T1666" s="13"/>
      <c r="U1666" s="13"/>
    </row>
    <row r="1667" spans="17:21" x14ac:dyDescent="0.2">
      <c r="Q1667" s="1"/>
      <c r="S1667" s="3"/>
      <c r="T1667" s="13"/>
      <c r="U1667" s="13"/>
    </row>
    <row r="1668" spans="17:21" x14ac:dyDescent="0.2">
      <c r="Q1668" s="1"/>
      <c r="S1668" s="3"/>
      <c r="T1668" s="13"/>
      <c r="U1668" s="13"/>
    </row>
    <row r="1669" spans="17:21" x14ac:dyDescent="0.2">
      <c r="Q1669" s="1"/>
      <c r="S1669" s="3"/>
      <c r="T1669" s="13"/>
      <c r="U1669" s="13"/>
    </row>
    <row r="1670" spans="17:21" x14ac:dyDescent="0.2">
      <c r="Q1670" s="1"/>
      <c r="S1670" s="3"/>
      <c r="T1670" s="13"/>
      <c r="U1670" s="13"/>
    </row>
    <row r="1671" spans="17:21" x14ac:dyDescent="0.2">
      <c r="Q1671" s="1"/>
      <c r="S1671" s="3"/>
      <c r="T1671" s="13"/>
      <c r="U1671" s="13"/>
    </row>
    <row r="1672" spans="17:21" x14ac:dyDescent="0.2">
      <c r="Q1672" s="1"/>
      <c r="S1672" s="3"/>
      <c r="T1672" s="13"/>
      <c r="U1672" s="13"/>
    </row>
    <row r="1673" spans="17:21" x14ac:dyDescent="0.2">
      <c r="Q1673" s="1"/>
      <c r="S1673" s="3"/>
      <c r="T1673" s="13"/>
      <c r="U1673" s="13"/>
    </row>
    <row r="1674" spans="17:21" x14ac:dyDescent="0.2">
      <c r="Q1674" s="1"/>
      <c r="S1674" s="3"/>
      <c r="T1674" s="13"/>
      <c r="U1674" s="13"/>
    </row>
    <row r="1675" spans="17:21" x14ac:dyDescent="0.2">
      <c r="Q1675" s="1"/>
      <c r="S1675" s="3"/>
      <c r="T1675" s="13"/>
      <c r="U1675" s="13"/>
    </row>
    <row r="1676" spans="17:21" x14ac:dyDescent="0.2">
      <c r="Q1676" s="1"/>
      <c r="S1676" s="3"/>
      <c r="T1676" s="13"/>
      <c r="U1676" s="13"/>
    </row>
    <row r="1677" spans="17:21" x14ac:dyDescent="0.2">
      <c r="Q1677" s="1"/>
      <c r="S1677" s="3"/>
      <c r="T1677" s="13"/>
      <c r="U1677" s="13"/>
    </row>
    <row r="1678" spans="17:21" x14ac:dyDescent="0.2">
      <c r="Q1678" s="1"/>
      <c r="S1678" s="3"/>
      <c r="T1678" s="13"/>
      <c r="U1678" s="13"/>
    </row>
    <row r="1679" spans="17:21" x14ac:dyDescent="0.2">
      <c r="Q1679" s="1"/>
      <c r="S1679" s="3"/>
      <c r="T1679" s="13"/>
      <c r="U1679" s="13"/>
    </row>
    <row r="1680" spans="17:21" x14ac:dyDescent="0.2">
      <c r="Q1680" s="1"/>
      <c r="S1680" s="3"/>
      <c r="T1680" s="13"/>
      <c r="U1680" s="13"/>
    </row>
    <row r="1681" spans="17:21" x14ac:dyDescent="0.2">
      <c r="Q1681" s="1"/>
      <c r="S1681" s="3"/>
      <c r="T1681" s="13"/>
      <c r="U1681" s="13"/>
    </row>
    <row r="1682" spans="17:21" x14ac:dyDescent="0.2">
      <c r="Q1682" s="1"/>
      <c r="S1682" s="3"/>
      <c r="T1682" s="13"/>
      <c r="U1682" s="13"/>
    </row>
    <row r="1683" spans="17:21" x14ac:dyDescent="0.2">
      <c r="Q1683" s="1"/>
      <c r="S1683" s="3"/>
      <c r="T1683" s="13"/>
      <c r="U1683" s="13"/>
    </row>
    <row r="1684" spans="17:21" x14ac:dyDescent="0.2">
      <c r="Q1684" s="1"/>
      <c r="S1684" s="3"/>
      <c r="T1684" s="13"/>
      <c r="U1684" s="13"/>
    </row>
    <row r="1685" spans="17:21" x14ac:dyDescent="0.2">
      <c r="Q1685" s="1"/>
      <c r="S1685" s="3"/>
      <c r="T1685" s="13"/>
      <c r="U1685" s="13"/>
    </row>
    <row r="1686" spans="17:21" x14ac:dyDescent="0.2">
      <c r="Q1686" s="1"/>
      <c r="S1686" s="3"/>
      <c r="T1686" s="13"/>
      <c r="U1686" s="13"/>
    </row>
    <row r="1687" spans="17:21" x14ac:dyDescent="0.2">
      <c r="Q1687" s="1"/>
      <c r="S1687" s="3"/>
      <c r="T1687" s="13"/>
      <c r="U1687" s="13"/>
    </row>
    <row r="1688" spans="17:21" x14ac:dyDescent="0.2">
      <c r="Q1688" s="1"/>
      <c r="S1688" s="3"/>
      <c r="T1688" s="13"/>
      <c r="U1688" s="13"/>
    </row>
    <row r="1689" spans="17:21" x14ac:dyDescent="0.2">
      <c r="Q1689" s="1"/>
      <c r="S1689" s="3"/>
      <c r="T1689" s="13"/>
      <c r="U1689" s="13"/>
    </row>
    <row r="1690" spans="17:21" x14ac:dyDescent="0.2">
      <c r="Q1690" s="1"/>
      <c r="S1690" s="3"/>
      <c r="T1690" s="13"/>
      <c r="U1690" s="13"/>
    </row>
    <row r="1691" spans="17:21" x14ac:dyDescent="0.2">
      <c r="Q1691" s="1"/>
      <c r="S1691" s="3"/>
      <c r="T1691" s="13"/>
      <c r="U1691" s="13"/>
    </row>
    <row r="1692" spans="17:21" x14ac:dyDescent="0.2">
      <c r="Q1692" s="1"/>
      <c r="S1692" s="3"/>
      <c r="T1692" s="13"/>
      <c r="U1692" s="13"/>
    </row>
    <row r="1693" spans="17:21" x14ac:dyDescent="0.2">
      <c r="Q1693" s="1"/>
      <c r="S1693" s="3"/>
      <c r="T1693" s="13"/>
      <c r="U1693" s="13"/>
    </row>
    <row r="1694" spans="17:21" x14ac:dyDescent="0.2">
      <c r="Q1694" s="1"/>
      <c r="S1694" s="3"/>
      <c r="T1694" s="13"/>
      <c r="U1694" s="13"/>
    </row>
    <row r="1695" spans="17:21" x14ac:dyDescent="0.2">
      <c r="Q1695" s="1"/>
      <c r="S1695" s="3"/>
      <c r="T1695" s="13"/>
      <c r="U1695" s="13"/>
    </row>
    <row r="1696" spans="17:21" x14ac:dyDescent="0.2">
      <c r="Q1696" s="1"/>
      <c r="S1696" s="3"/>
      <c r="T1696" s="13"/>
      <c r="U1696" s="13"/>
    </row>
    <row r="1697" spans="17:21" x14ac:dyDescent="0.2">
      <c r="Q1697" s="1"/>
      <c r="S1697" s="3"/>
      <c r="T1697" s="13"/>
      <c r="U1697" s="13"/>
    </row>
    <row r="1698" spans="17:21" x14ac:dyDescent="0.2">
      <c r="Q1698" s="1"/>
      <c r="S1698" s="3"/>
      <c r="T1698" s="13"/>
      <c r="U1698" s="13"/>
    </row>
    <row r="1699" spans="17:21" x14ac:dyDescent="0.2">
      <c r="Q1699" s="1"/>
      <c r="S1699" s="3"/>
      <c r="T1699" s="13"/>
      <c r="U1699" s="13"/>
    </row>
    <row r="1700" spans="17:21" x14ac:dyDescent="0.2">
      <c r="Q1700" s="1"/>
      <c r="S1700" s="3"/>
      <c r="T1700" s="13"/>
      <c r="U1700" s="13"/>
    </row>
    <row r="1701" spans="17:21" x14ac:dyDescent="0.2">
      <c r="Q1701" s="1"/>
      <c r="S1701" s="3"/>
      <c r="T1701" s="13"/>
      <c r="U1701" s="13"/>
    </row>
    <row r="1702" spans="17:21" x14ac:dyDescent="0.2">
      <c r="Q1702" s="1"/>
      <c r="S1702" s="3"/>
      <c r="T1702" s="13"/>
      <c r="U1702" s="13"/>
    </row>
    <row r="1703" spans="17:21" x14ac:dyDescent="0.2">
      <c r="Q1703" s="1"/>
      <c r="S1703" s="3"/>
      <c r="T1703" s="13"/>
      <c r="U1703" s="13"/>
    </row>
    <row r="1704" spans="17:21" x14ac:dyDescent="0.2">
      <c r="Q1704" s="1"/>
      <c r="S1704" s="3"/>
      <c r="T1704" s="13"/>
      <c r="U1704" s="13"/>
    </row>
    <row r="1705" spans="17:21" x14ac:dyDescent="0.2">
      <c r="Q1705" s="1"/>
      <c r="S1705" s="3"/>
      <c r="T1705" s="13"/>
      <c r="U1705" s="13"/>
    </row>
    <row r="1706" spans="17:21" x14ac:dyDescent="0.2">
      <c r="Q1706" s="1"/>
      <c r="S1706" s="3"/>
      <c r="T1706" s="13"/>
      <c r="U1706" s="13"/>
    </row>
    <row r="1707" spans="17:21" x14ac:dyDescent="0.2">
      <c r="Q1707" s="1"/>
      <c r="S1707" s="3"/>
      <c r="T1707" s="13"/>
      <c r="U1707" s="13"/>
    </row>
    <row r="1708" spans="17:21" x14ac:dyDescent="0.2">
      <c r="Q1708" s="1"/>
      <c r="S1708" s="3"/>
      <c r="T1708" s="13"/>
      <c r="U1708" s="13"/>
    </row>
    <row r="1709" spans="17:21" x14ac:dyDescent="0.2">
      <c r="Q1709" s="1"/>
      <c r="S1709" s="3"/>
      <c r="T1709" s="13"/>
      <c r="U1709" s="13"/>
    </row>
    <row r="1710" spans="17:21" x14ac:dyDescent="0.2">
      <c r="Q1710" s="1"/>
      <c r="S1710" s="3"/>
      <c r="T1710" s="13"/>
      <c r="U1710" s="13"/>
    </row>
    <row r="1711" spans="17:21" x14ac:dyDescent="0.2">
      <c r="Q1711" s="1"/>
      <c r="S1711" s="3"/>
      <c r="T1711" s="13"/>
      <c r="U1711" s="13"/>
    </row>
    <row r="1712" spans="17:21" x14ac:dyDescent="0.2">
      <c r="Q1712" s="1"/>
      <c r="S1712" s="3"/>
      <c r="T1712" s="13"/>
      <c r="U1712" s="13"/>
    </row>
    <row r="1713" spans="17:21" x14ac:dyDescent="0.2">
      <c r="Q1713" s="1"/>
      <c r="S1713" s="3"/>
      <c r="T1713" s="13"/>
      <c r="U1713" s="13"/>
    </row>
    <row r="1714" spans="17:21" x14ac:dyDescent="0.2">
      <c r="Q1714" s="1"/>
      <c r="S1714" s="3"/>
      <c r="T1714" s="13"/>
      <c r="U1714" s="13"/>
    </row>
    <row r="1715" spans="17:21" x14ac:dyDescent="0.2">
      <c r="Q1715" s="1"/>
      <c r="S1715" s="3"/>
      <c r="T1715" s="13"/>
      <c r="U1715" s="13"/>
    </row>
    <row r="1716" spans="17:21" x14ac:dyDescent="0.2">
      <c r="Q1716" s="1"/>
      <c r="S1716" s="3"/>
      <c r="T1716" s="13"/>
      <c r="U1716" s="13"/>
    </row>
    <row r="1717" spans="17:21" x14ac:dyDescent="0.2">
      <c r="Q1717" s="1"/>
      <c r="S1717" s="3"/>
      <c r="T1717" s="13"/>
      <c r="U1717" s="13"/>
    </row>
    <row r="1718" spans="17:21" x14ac:dyDescent="0.2">
      <c r="Q1718" s="1"/>
      <c r="S1718" s="3"/>
      <c r="T1718" s="13"/>
      <c r="U1718" s="13"/>
    </row>
    <row r="1719" spans="17:21" x14ac:dyDescent="0.2">
      <c r="Q1719" s="1"/>
      <c r="S1719" s="3"/>
      <c r="T1719" s="13"/>
      <c r="U1719" s="13"/>
    </row>
    <row r="1720" spans="17:21" x14ac:dyDescent="0.2">
      <c r="Q1720" s="1"/>
      <c r="S1720" s="3"/>
      <c r="T1720" s="13"/>
      <c r="U1720" s="13"/>
    </row>
    <row r="1721" spans="17:21" x14ac:dyDescent="0.2">
      <c r="Q1721" s="1"/>
      <c r="S1721" s="3"/>
      <c r="T1721" s="13"/>
      <c r="U1721" s="13"/>
    </row>
    <row r="1722" spans="17:21" x14ac:dyDescent="0.2">
      <c r="Q1722" s="1"/>
      <c r="S1722" s="3"/>
      <c r="T1722" s="13"/>
      <c r="U1722" s="13"/>
    </row>
    <row r="1723" spans="17:21" x14ac:dyDescent="0.2">
      <c r="Q1723" s="1"/>
      <c r="S1723" s="3"/>
      <c r="T1723" s="13"/>
      <c r="U1723" s="13"/>
    </row>
    <row r="1724" spans="17:21" x14ac:dyDescent="0.2">
      <c r="Q1724" s="1"/>
      <c r="S1724" s="3"/>
      <c r="T1724" s="13"/>
      <c r="U1724" s="13"/>
    </row>
    <row r="1725" spans="17:21" x14ac:dyDescent="0.2">
      <c r="Q1725" s="1"/>
      <c r="S1725" s="3"/>
      <c r="T1725" s="13"/>
      <c r="U1725" s="13"/>
    </row>
    <row r="1726" spans="17:21" x14ac:dyDescent="0.2">
      <c r="Q1726" s="1"/>
      <c r="S1726" s="3"/>
      <c r="T1726" s="13"/>
      <c r="U1726" s="13"/>
    </row>
    <row r="1727" spans="17:21" x14ac:dyDescent="0.2">
      <c r="Q1727" s="1"/>
      <c r="S1727" s="3"/>
      <c r="T1727" s="13"/>
      <c r="U1727" s="13"/>
    </row>
    <row r="1728" spans="17:21" x14ac:dyDescent="0.2">
      <c r="Q1728" s="1"/>
      <c r="S1728" s="3"/>
      <c r="T1728" s="13"/>
      <c r="U1728" s="13"/>
    </row>
    <row r="1729" spans="17:21" x14ac:dyDescent="0.2">
      <c r="Q1729" s="1"/>
      <c r="S1729" s="3"/>
      <c r="T1729" s="13"/>
      <c r="U1729" s="13"/>
    </row>
    <row r="1730" spans="17:21" x14ac:dyDescent="0.2">
      <c r="Q1730" s="1"/>
      <c r="S1730" s="3"/>
      <c r="T1730" s="13"/>
      <c r="U1730" s="13"/>
    </row>
    <row r="1731" spans="17:21" x14ac:dyDescent="0.2">
      <c r="Q1731" s="1"/>
      <c r="S1731" s="3"/>
      <c r="T1731" s="13"/>
      <c r="U1731" s="13"/>
    </row>
    <row r="1732" spans="17:21" x14ac:dyDescent="0.2">
      <c r="Q1732" s="1"/>
      <c r="S1732" s="3"/>
      <c r="T1732" s="13"/>
      <c r="U1732" s="13"/>
    </row>
    <row r="1733" spans="17:21" x14ac:dyDescent="0.2">
      <c r="Q1733" s="1"/>
      <c r="S1733" s="3"/>
      <c r="T1733" s="13"/>
      <c r="U1733" s="13"/>
    </row>
    <row r="1734" spans="17:21" x14ac:dyDescent="0.2">
      <c r="Q1734" s="1"/>
      <c r="S1734" s="3"/>
      <c r="T1734" s="13"/>
      <c r="U1734" s="13"/>
    </row>
    <row r="1735" spans="17:21" x14ac:dyDescent="0.2">
      <c r="Q1735" s="1"/>
      <c r="S1735" s="3"/>
      <c r="T1735" s="13"/>
      <c r="U1735" s="13"/>
    </row>
    <row r="1736" spans="17:21" x14ac:dyDescent="0.2">
      <c r="Q1736" s="1"/>
      <c r="S1736" s="3"/>
      <c r="T1736" s="13"/>
      <c r="U1736" s="13"/>
    </row>
    <row r="1737" spans="17:21" x14ac:dyDescent="0.2">
      <c r="Q1737" s="1"/>
      <c r="S1737" s="3"/>
      <c r="T1737" s="13"/>
      <c r="U1737" s="13"/>
    </row>
    <row r="1738" spans="17:21" x14ac:dyDescent="0.2">
      <c r="Q1738" s="1"/>
      <c r="S1738" s="3"/>
      <c r="T1738" s="13"/>
      <c r="U1738" s="13"/>
    </row>
    <row r="1739" spans="17:21" x14ac:dyDescent="0.2">
      <c r="Q1739" s="1"/>
      <c r="S1739" s="3"/>
      <c r="T1739" s="13"/>
      <c r="U1739" s="13"/>
    </row>
    <row r="1740" spans="17:21" x14ac:dyDescent="0.2">
      <c r="Q1740" s="1"/>
      <c r="S1740" s="3"/>
      <c r="T1740" s="13"/>
      <c r="U1740" s="13"/>
    </row>
    <row r="1741" spans="17:21" x14ac:dyDescent="0.2">
      <c r="Q1741" s="1"/>
      <c r="S1741" s="3"/>
      <c r="T1741" s="13"/>
      <c r="U1741" s="13"/>
    </row>
    <row r="1742" spans="17:21" x14ac:dyDescent="0.2">
      <c r="Q1742" s="1"/>
      <c r="S1742" s="3"/>
      <c r="T1742" s="13"/>
      <c r="U1742" s="13"/>
    </row>
    <row r="1743" spans="17:21" x14ac:dyDescent="0.2">
      <c r="Q1743" s="1"/>
      <c r="S1743" s="3"/>
      <c r="T1743" s="13"/>
      <c r="U1743" s="13"/>
    </row>
    <row r="1744" spans="17:21" x14ac:dyDescent="0.2">
      <c r="Q1744" s="1"/>
      <c r="S1744" s="3"/>
      <c r="T1744" s="13"/>
      <c r="U1744" s="13"/>
    </row>
    <row r="1745" spans="17:21" x14ac:dyDescent="0.2">
      <c r="Q1745" s="1"/>
      <c r="S1745" s="3"/>
      <c r="T1745" s="13"/>
      <c r="U1745" s="13"/>
    </row>
    <row r="1746" spans="17:21" x14ac:dyDescent="0.2">
      <c r="Q1746" s="1"/>
      <c r="S1746" s="3"/>
      <c r="T1746" s="13"/>
      <c r="U1746" s="13"/>
    </row>
    <row r="1747" spans="17:21" x14ac:dyDescent="0.2">
      <c r="Q1747" s="1"/>
      <c r="S1747" s="3"/>
      <c r="T1747" s="13"/>
      <c r="U1747" s="13"/>
    </row>
    <row r="1748" spans="17:21" x14ac:dyDescent="0.2">
      <c r="Q1748" s="1"/>
      <c r="S1748" s="3"/>
      <c r="T1748" s="13"/>
      <c r="U1748" s="13"/>
    </row>
    <row r="1749" spans="17:21" x14ac:dyDescent="0.2">
      <c r="Q1749" s="1"/>
      <c r="S1749" s="3"/>
      <c r="T1749" s="13"/>
      <c r="U1749" s="13"/>
    </row>
    <row r="1750" spans="17:21" x14ac:dyDescent="0.2">
      <c r="Q1750" s="1"/>
      <c r="S1750" s="3"/>
      <c r="T1750" s="13"/>
      <c r="U1750" s="13"/>
    </row>
    <row r="1751" spans="17:21" x14ac:dyDescent="0.2">
      <c r="Q1751" s="1"/>
      <c r="S1751" s="3"/>
      <c r="T1751" s="13"/>
      <c r="U1751" s="13"/>
    </row>
    <row r="1752" spans="17:21" x14ac:dyDescent="0.2">
      <c r="Q1752" s="1"/>
      <c r="S1752" s="3"/>
      <c r="T1752" s="13"/>
      <c r="U1752" s="13"/>
    </row>
    <row r="1753" spans="17:21" x14ac:dyDescent="0.2">
      <c r="Q1753" s="1"/>
      <c r="S1753" s="3"/>
      <c r="T1753" s="13"/>
      <c r="U1753" s="13"/>
    </row>
    <row r="1754" spans="17:21" x14ac:dyDescent="0.2">
      <c r="Q1754" s="1"/>
      <c r="S1754" s="3"/>
      <c r="T1754" s="13"/>
      <c r="U1754" s="13"/>
    </row>
    <row r="1755" spans="17:21" x14ac:dyDescent="0.2">
      <c r="Q1755" s="1"/>
      <c r="S1755" s="3"/>
      <c r="T1755" s="13"/>
      <c r="U1755" s="13"/>
    </row>
    <row r="1756" spans="17:21" x14ac:dyDescent="0.2">
      <c r="Q1756" s="1"/>
      <c r="S1756" s="3"/>
      <c r="T1756" s="13"/>
      <c r="U1756" s="13"/>
    </row>
    <row r="1757" spans="17:21" x14ac:dyDescent="0.2">
      <c r="Q1757" s="1"/>
      <c r="S1757" s="3"/>
      <c r="T1757" s="13"/>
      <c r="U1757" s="13"/>
    </row>
    <row r="1758" spans="17:21" x14ac:dyDescent="0.2">
      <c r="Q1758" s="1"/>
      <c r="S1758" s="3"/>
      <c r="T1758" s="13"/>
      <c r="U1758" s="13"/>
    </row>
    <row r="1759" spans="17:21" x14ac:dyDescent="0.2">
      <c r="Q1759" s="1"/>
      <c r="S1759" s="3"/>
      <c r="T1759" s="13"/>
      <c r="U1759" s="13"/>
    </row>
    <row r="1760" spans="17:21" x14ac:dyDescent="0.2">
      <c r="Q1760" s="1"/>
      <c r="S1760" s="3"/>
      <c r="T1760" s="13"/>
      <c r="U1760" s="13"/>
    </row>
    <row r="1761" spans="17:21" x14ac:dyDescent="0.2">
      <c r="Q1761" s="1"/>
      <c r="S1761" s="3"/>
      <c r="T1761" s="13"/>
      <c r="U1761" s="13"/>
    </row>
    <row r="1762" spans="17:21" x14ac:dyDescent="0.2">
      <c r="Q1762" s="1"/>
      <c r="S1762" s="3"/>
      <c r="T1762" s="13"/>
      <c r="U1762" s="13"/>
    </row>
    <row r="1763" spans="17:21" x14ac:dyDescent="0.2">
      <c r="Q1763" s="1"/>
      <c r="S1763" s="3"/>
      <c r="T1763" s="13"/>
      <c r="U1763" s="13"/>
    </row>
    <row r="1764" spans="17:21" x14ac:dyDescent="0.2">
      <c r="Q1764" s="1"/>
      <c r="S1764" s="3"/>
      <c r="T1764" s="13"/>
      <c r="U1764" s="13"/>
    </row>
    <row r="1765" spans="17:21" x14ac:dyDescent="0.2">
      <c r="Q1765" s="1"/>
      <c r="S1765" s="3"/>
      <c r="T1765" s="13"/>
      <c r="U1765" s="13"/>
    </row>
    <row r="1766" spans="17:21" x14ac:dyDescent="0.2">
      <c r="Q1766" s="1"/>
      <c r="S1766" s="3"/>
      <c r="T1766" s="13"/>
      <c r="U1766" s="13"/>
    </row>
    <row r="1767" spans="17:21" x14ac:dyDescent="0.2">
      <c r="Q1767" s="1"/>
      <c r="S1767" s="3"/>
      <c r="T1767" s="13"/>
      <c r="U1767" s="13"/>
    </row>
    <row r="1768" spans="17:21" x14ac:dyDescent="0.2">
      <c r="Q1768" s="1"/>
      <c r="S1768" s="3"/>
      <c r="T1768" s="13"/>
      <c r="U1768" s="13"/>
    </row>
    <row r="1769" spans="17:21" x14ac:dyDescent="0.2">
      <c r="Q1769" s="1"/>
      <c r="S1769" s="3"/>
      <c r="T1769" s="13"/>
      <c r="U1769" s="13"/>
    </row>
    <row r="1770" spans="17:21" x14ac:dyDescent="0.2">
      <c r="Q1770" s="1"/>
      <c r="S1770" s="3"/>
      <c r="T1770" s="13"/>
      <c r="U1770" s="13"/>
    </row>
    <row r="1771" spans="17:21" x14ac:dyDescent="0.2">
      <c r="Q1771" s="1"/>
      <c r="S1771" s="3"/>
      <c r="T1771" s="13"/>
      <c r="U1771" s="13"/>
    </row>
    <row r="1772" spans="17:21" x14ac:dyDescent="0.2">
      <c r="Q1772" s="1"/>
      <c r="S1772" s="3"/>
      <c r="T1772" s="13"/>
      <c r="U1772" s="13"/>
    </row>
    <row r="1773" spans="17:21" x14ac:dyDescent="0.2">
      <c r="Q1773" s="1"/>
      <c r="S1773" s="3"/>
      <c r="T1773" s="13"/>
      <c r="U1773" s="13"/>
    </row>
    <row r="1774" spans="17:21" x14ac:dyDescent="0.2">
      <c r="Q1774" s="1"/>
      <c r="S1774" s="3"/>
      <c r="T1774" s="13"/>
      <c r="U1774" s="13"/>
    </row>
    <row r="1775" spans="17:21" x14ac:dyDescent="0.2">
      <c r="Q1775" s="1"/>
      <c r="S1775" s="3"/>
      <c r="T1775" s="13"/>
      <c r="U1775" s="13"/>
    </row>
    <row r="1776" spans="17:21" x14ac:dyDescent="0.2">
      <c r="Q1776" s="1"/>
      <c r="S1776" s="3"/>
      <c r="T1776" s="13"/>
      <c r="U1776" s="13"/>
    </row>
    <row r="1777" spans="17:21" x14ac:dyDescent="0.2">
      <c r="Q1777" s="1"/>
      <c r="S1777" s="3"/>
      <c r="T1777" s="13"/>
      <c r="U1777" s="13"/>
    </row>
    <row r="1778" spans="17:21" x14ac:dyDescent="0.2">
      <c r="Q1778" s="1"/>
      <c r="S1778" s="3"/>
      <c r="T1778" s="13"/>
      <c r="U1778" s="13"/>
    </row>
    <row r="1779" spans="17:21" x14ac:dyDescent="0.2">
      <c r="Q1779" s="1"/>
      <c r="S1779" s="3"/>
      <c r="T1779" s="13"/>
      <c r="U1779" s="13"/>
    </row>
    <row r="1780" spans="17:21" x14ac:dyDescent="0.2">
      <c r="Q1780" s="1"/>
      <c r="S1780" s="3"/>
      <c r="T1780" s="13"/>
      <c r="U1780" s="13"/>
    </row>
    <row r="1781" spans="17:21" x14ac:dyDescent="0.2">
      <c r="Q1781" s="1"/>
      <c r="S1781" s="3"/>
      <c r="T1781" s="13"/>
      <c r="U1781" s="13"/>
    </row>
    <row r="1782" spans="17:21" x14ac:dyDescent="0.2">
      <c r="Q1782" s="1"/>
      <c r="S1782" s="3"/>
      <c r="T1782" s="13"/>
      <c r="U1782" s="13"/>
    </row>
    <row r="1783" spans="17:21" x14ac:dyDescent="0.2">
      <c r="Q1783" s="1"/>
      <c r="S1783" s="3"/>
      <c r="T1783" s="13"/>
      <c r="U1783" s="13"/>
    </row>
    <row r="1784" spans="17:21" x14ac:dyDescent="0.2">
      <c r="Q1784" s="1"/>
      <c r="S1784" s="3"/>
      <c r="T1784" s="13"/>
      <c r="U1784" s="13"/>
    </row>
    <row r="1785" spans="17:21" x14ac:dyDescent="0.2">
      <c r="Q1785" s="1"/>
      <c r="S1785" s="3"/>
      <c r="T1785" s="13"/>
      <c r="U1785" s="13"/>
    </row>
    <row r="1786" spans="17:21" x14ac:dyDescent="0.2">
      <c r="Q1786" s="1"/>
      <c r="S1786" s="3"/>
      <c r="T1786" s="13"/>
      <c r="U1786" s="13"/>
    </row>
    <row r="1787" spans="17:21" x14ac:dyDescent="0.2">
      <c r="Q1787" s="1"/>
      <c r="S1787" s="3"/>
      <c r="T1787" s="13"/>
      <c r="U1787" s="13"/>
    </row>
    <row r="1788" spans="17:21" x14ac:dyDescent="0.2">
      <c r="Q1788" s="1"/>
      <c r="S1788" s="3"/>
      <c r="T1788" s="13"/>
      <c r="U1788" s="13"/>
    </row>
    <row r="1789" spans="17:21" x14ac:dyDescent="0.2">
      <c r="Q1789" s="1"/>
      <c r="S1789" s="3"/>
      <c r="T1789" s="13"/>
      <c r="U1789" s="13"/>
    </row>
    <row r="1790" spans="17:21" x14ac:dyDescent="0.2">
      <c r="Q1790" s="1"/>
      <c r="S1790" s="3"/>
      <c r="T1790" s="13"/>
      <c r="U1790" s="13"/>
    </row>
    <row r="1791" spans="17:21" x14ac:dyDescent="0.2">
      <c r="Q1791" s="1"/>
      <c r="S1791" s="3"/>
      <c r="T1791" s="13"/>
      <c r="U1791" s="13"/>
    </row>
    <row r="1792" spans="17:21" x14ac:dyDescent="0.2">
      <c r="Q1792" s="1"/>
      <c r="S1792" s="3"/>
      <c r="T1792" s="13"/>
      <c r="U1792" s="13"/>
    </row>
    <row r="1793" spans="17:21" x14ac:dyDescent="0.2">
      <c r="Q1793" s="1"/>
      <c r="S1793" s="3"/>
      <c r="T1793" s="13"/>
      <c r="U1793" s="13"/>
    </row>
    <row r="1794" spans="17:21" x14ac:dyDescent="0.2">
      <c r="Q1794" s="1"/>
      <c r="S1794" s="3"/>
      <c r="T1794" s="13"/>
      <c r="U1794" s="13"/>
    </row>
    <row r="1795" spans="17:21" x14ac:dyDescent="0.2">
      <c r="Q1795" s="1"/>
      <c r="S1795" s="3"/>
      <c r="T1795" s="13"/>
      <c r="U1795" s="13"/>
    </row>
    <row r="1796" spans="17:21" x14ac:dyDescent="0.2">
      <c r="Q1796" s="1"/>
      <c r="S1796" s="3"/>
      <c r="T1796" s="13"/>
      <c r="U1796" s="13"/>
    </row>
    <row r="1797" spans="17:21" x14ac:dyDescent="0.2">
      <c r="Q1797" s="1"/>
      <c r="S1797" s="3"/>
      <c r="T1797" s="13"/>
      <c r="U1797" s="13"/>
    </row>
    <row r="1798" spans="17:21" x14ac:dyDescent="0.2">
      <c r="Q1798" s="1"/>
      <c r="S1798" s="3"/>
      <c r="T1798" s="13"/>
      <c r="U1798" s="13"/>
    </row>
    <row r="1799" spans="17:21" x14ac:dyDescent="0.2">
      <c r="Q1799" s="1"/>
      <c r="S1799" s="3"/>
      <c r="T1799" s="13"/>
      <c r="U1799" s="13"/>
    </row>
    <row r="1800" spans="17:21" x14ac:dyDescent="0.2">
      <c r="Q1800" s="1"/>
      <c r="S1800" s="3"/>
      <c r="T1800" s="13"/>
      <c r="U1800" s="13"/>
    </row>
    <row r="1801" spans="17:21" x14ac:dyDescent="0.2">
      <c r="Q1801" s="1"/>
      <c r="S1801" s="3"/>
      <c r="T1801" s="13"/>
      <c r="U1801" s="13"/>
    </row>
    <row r="1802" spans="17:21" x14ac:dyDescent="0.2">
      <c r="Q1802" s="1"/>
      <c r="S1802" s="3"/>
      <c r="T1802" s="13"/>
      <c r="U1802" s="13"/>
    </row>
    <row r="1803" spans="17:21" x14ac:dyDescent="0.2">
      <c r="Q1803" s="1"/>
      <c r="S1803" s="3"/>
      <c r="T1803" s="13"/>
      <c r="U1803" s="13"/>
    </row>
    <row r="1804" spans="17:21" x14ac:dyDescent="0.2">
      <c r="Q1804" s="1"/>
      <c r="S1804" s="3"/>
      <c r="T1804" s="13"/>
      <c r="U1804" s="13"/>
    </row>
    <row r="1805" spans="17:21" x14ac:dyDescent="0.2">
      <c r="Q1805" s="1"/>
      <c r="S1805" s="3"/>
      <c r="T1805" s="13"/>
      <c r="U1805" s="13"/>
    </row>
    <row r="1806" spans="17:21" x14ac:dyDescent="0.2">
      <c r="Q1806" s="1"/>
      <c r="S1806" s="3"/>
      <c r="T1806" s="13"/>
      <c r="U1806" s="13"/>
    </row>
    <row r="1807" spans="17:21" x14ac:dyDescent="0.2">
      <c r="Q1807" s="1"/>
      <c r="S1807" s="3"/>
      <c r="T1807" s="13"/>
      <c r="U1807" s="13"/>
    </row>
    <row r="1808" spans="17:21" x14ac:dyDescent="0.2">
      <c r="Q1808" s="1"/>
      <c r="S1808" s="3"/>
      <c r="T1808" s="13"/>
      <c r="U1808" s="13"/>
    </row>
    <row r="1809" spans="17:21" x14ac:dyDescent="0.2">
      <c r="Q1809" s="1"/>
      <c r="S1809" s="3"/>
      <c r="T1809" s="13"/>
      <c r="U1809" s="13"/>
    </row>
    <row r="1810" spans="17:21" x14ac:dyDescent="0.2">
      <c r="Q1810" s="1"/>
      <c r="S1810" s="3"/>
      <c r="T1810" s="13"/>
      <c r="U1810" s="13"/>
    </row>
    <row r="1811" spans="17:21" x14ac:dyDescent="0.2">
      <c r="Q1811" s="1"/>
      <c r="S1811" s="3"/>
      <c r="T1811" s="13"/>
      <c r="U1811" s="13"/>
    </row>
    <row r="1812" spans="17:21" x14ac:dyDescent="0.2">
      <c r="Q1812" s="1"/>
      <c r="S1812" s="3"/>
      <c r="T1812" s="13"/>
      <c r="U1812" s="13"/>
    </row>
    <row r="1813" spans="17:21" x14ac:dyDescent="0.2">
      <c r="Q1813" s="1"/>
      <c r="S1813" s="3"/>
      <c r="T1813" s="13"/>
      <c r="U1813" s="13"/>
    </row>
    <row r="1814" spans="17:21" x14ac:dyDescent="0.2">
      <c r="Q1814" s="1"/>
      <c r="S1814" s="3"/>
      <c r="T1814" s="13"/>
      <c r="U1814" s="13"/>
    </row>
    <row r="1815" spans="17:21" x14ac:dyDescent="0.2">
      <c r="Q1815" s="1"/>
      <c r="S1815" s="3"/>
      <c r="T1815" s="13"/>
      <c r="U1815" s="13"/>
    </row>
    <row r="1816" spans="17:21" x14ac:dyDescent="0.2">
      <c r="Q1816" s="1"/>
      <c r="S1816" s="3"/>
      <c r="T1816" s="13"/>
      <c r="U1816" s="13"/>
    </row>
    <row r="1817" spans="17:21" x14ac:dyDescent="0.2">
      <c r="Q1817" s="1"/>
      <c r="S1817" s="3"/>
      <c r="T1817" s="13"/>
      <c r="U1817" s="13"/>
    </row>
    <row r="1818" spans="17:21" x14ac:dyDescent="0.2">
      <c r="Q1818" s="1"/>
      <c r="S1818" s="3"/>
      <c r="T1818" s="13"/>
      <c r="U1818" s="13"/>
    </row>
    <row r="1819" spans="17:21" x14ac:dyDescent="0.2">
      <c r="Q1819" s="1"/>
      <c r="S1819" s="3"/>
      <c r="T1819" s="13"/>
      <c r="U1819" s="13"/>
    </row>
    <row r="1820" spans="17:21" x14ac:dyDescent="0.2">
      <c r="Q1820" s="1"/>
      <c r="S1820" s="3"/>
      <c r="T1820" s="13"/>
      <c r="U1820" s="13"/>
    </row>
    <row r="1821" spans="17:21" x14ac:dyDescent="0.2">
      <c r="Q1821" s="1"/>
      <c r="S1821" s="3"/>
      <c r="T1821" s="13"/>
      <c r="U1821" s="13"/>
    </row>
    <row r="1822" spans="17:21" x14ac:dyDescent="0.2">
      <c r="Q1822" s="1"/>
      <c r="S1822" s="3"/>
      <c r="T1822" s="13"/>
      <c r="U1822" s="13"/>
    </row>
    <row r="1823" spans="17:21" x14ac:dyDescent="0.2">
      <c r="Q1823" s="1"/>
      <c r="S1823" s="3"/>
      <c r="T1823" s="13"/>
      <c r="U1823" s="13"/>
    </row>
    <row r="1824" spans="17:21" x14ac:dyDescent="0.2">
      <c r="Q1824" s="1"/>
      <c r="S1824" s="3"/>
      <c r="T1824" s="13"/>
      <c r="U1824" s="13"/>
    </row>
    <row r="1825" spans="17:21" x14ac:dyDescent="0.2">
      <c r="Q1825" s="1"/>
      <c r="S1825" s="3"/>
      <c r="T1825" s="13"/>
      <c r="U1825" s="13"/>
    </row>
    <row r="1826" spans="17:21" x14ac:dyDescent="0.2">
      <c r="Q1826" s="1"/>
      <c r="S1826" s="3"/>
      <c r="T1826" s="13"/>
      <c r="U1826" s="13"/>
    </row>
    <row r="1827" spans="17:21" x14ac:dyDescent="0.2">
      <c r="Q1827" s="1"/>
      <c r="S1827" s="3"/>
      <c r="T1827" s="13"/>
      <c r="U1827" s="13"/>
    </row>
    <row r="1828" spans="17:21" x14ac:dyDescent="0.2">
      <c r="Q1828" s="1"/>
      <c r="S1828" s="3"/>
      <c r="T1828" s="13"/>
      <c r="U1828" s="13"/>
    </row>
    <row r="1829" spans="17:21" x14ac:dyDescent="0.2">
      <c r="Q1829" s="1"/>
      <c r="S1829" s="3"/>
      <c r="T1829" s="13"/>
      <c r="U1829" s="13"/>
    </row>
    <row r="1830" spans="17:21" x14ac:dyDescent="0.2">
      <c r="Q1830" s="1"/>
      <c r="S1830" s="3"/>
      <c r="T1830" s="13"/>
      <c r="U1830" s="13"/>
    </row>
    <row r="1831" spans="17:21" x14ac:dyDescent="0.2">
      <c r="Q1831" s="1"/>
      <c r="S1831" s="3"/>
      <c r="T1831" s="13"/>
      <c r="U1831" s="13"/>
    </row>
    <row r="1832" spans="17:21" x14ac:dyDescent="0.2">
      <c r="Q1832" s="1"/>
      <c r="S1832" s="3"/>
      <c r="T1832" s="13"/>
      <c r="U1832" s="13"/>
    </row>
    <row r="1833" spans="17:21" x14ac:dyDescent="0.2">
      <c r="Q1833" s="1"/>
      <c r="S1833" s="3"/>
      <c r="T1833" s="13"/>
      <c r="U1833" s="13"/>
    </row>
    <row r="1834" spans="17:21" x14ac:dyDescent="0.2">
      <c r="Q1834" s="1"/>
      <c r="S1834" s="3"/>
      <c r="T1834" s="13"/>
      <c r="U1834" s="13"/>
    </row>
    <row r="1835" spans="17:21" x14ac:dyDescent="0.2">
      <c r="Q1835" s="1"/>
      <c r="S1835" s="3"/>
      <c r="T1835" s="13"/>
      <c r="U1835" s="13"/>
    </row>
    <row r="1836" spans="17:21" x14ac:dyDescent="0.2">
      <c r="Q1836" s="1"/>
      <c r="S1836" s="3"/>
      <c r="T1836" s="13"/>
      <c r="U1836" s="13"/>
    </row>
    <row r="1837" spans="17:21" x14ac:dyDescent="0.2">
      <c r="Q1837" s="1"/>
      <c r="S1837" s="3"/>
      <c r="T1837" s="13"/>
      <c r="U1837" s="13"/>
    </row>
    <row r="1838" spans="17:21" x14ac:dyDescent="0.2">
      <c r="Q1838" s="1"/>
      <c r="S1838" s="3"/>
      <c r="T1838" s="13"/>
      <c r="U1838" s="13"/>
    </row>
    <row r="1839" spans="17:21" x14ac:dyDescent="0.2">
      <c r="Q1839" s="1"/>
      <c r="S1839" s="3"/>
      <c r="T1839" s="13"/>
      <c r="U1839" s="13"/>
    </row>
    <row r="1840" spans="17:21" x14ac:dyDescent="0.2">
      <c r="Q1840" s="1"/>
      <c r="S1840" s="3"/>
      <c r="T1840" s="13"/>
      <c r="U1840" s="13"/>
    </row>
    <row r="1841" spans="17:21" x14ac:dyDescent="0.2">
      <c r="Q1841" s="1"/>
      <c r="S1841" s="3"/>
      <c r="T1841" s="13"/>
      <c r="U1841" s="13"/>
    </row>
    <row r="1842" spans="17:21" x14ac:dyDescent="0.2">
      <c r="Q1842" s="1"/>
      <c r="S1842" s="3"/>
      <c r="T1842" s="13"/>
      <c r="U1842" s="13"/>
    </row>
    <row r="1843" spans="17:21" x14ac:dyDescent="0.2">
      <c r="Q1843" s="1"/>
      <c r="S1843" s="3"/>
      <c r="T1843" s="13"/>
      <c r="U1843" s="13"/>
    </row>
    <row r="1844" spans="17:21" x14ac:dyDescent="0.2">
      <c r="Q1844" s="1"/>
      <c r="S1844" s="3"/>
      <c r="T1844" s="13"/>
      <c r="U1844" s="13"/>
    </row>
    <row r="1845" spans="17:21" x14ac:dyDescent="0.2">
      <c r="Q1845" s="1"/>
      <c r="S1845" s="3"/>
      <c r="T1845" s="13"/>
      <c r="U1845" s="13"/>
    </row>
    <row r="1846" spans="17:21" x14ac:dyDescent="0.2">
      <c r="Q1846" s="1"/>
      <c r="S1846" s="3"/>
      <c r="T1846" s="13"/>
      <c r="U1846" s="13"/>
    </row>
    <row r="1847" spans="17:21" x14ac:dyDescent="0.2">
      <c r="Q1847" s="1"/>
      <c r="S1847" s="3"/>
      <c r="T1847" s="13"/>
      <c r="U1847" s="13"/>
    </row>
    <row r="1848" spans="17:21" x14ac:dyDescent="0.2">
      <c r="Q1848" s="1"/>
      <c r="S1848" s="3"/>
      <c r="T1848" s="13"/>
      <c r="U1848" s="13"/>
    </row>
    <row r="1849" spans="17:21" x14ac:dyDescent="0.2">
      <c r="Q1849" s="1"/>
      <c r="S1849" s="3"/>
      <c r="T1849" s="13"/>
      <c r="U1849" s="13"/>
    </row>
    <row r="1850" spans="17:21" x14ac:dyDescent="0.2">
      <c r="Q1850" s="1"/>
      <c r="S1850" s="3"/>
      <c r="T1850" s="13"/>
      <c r="U1850" s="13"/>
    </row>
    <row r="1851" spans="17:21" x14ac:dyDescent="0.2">
      <c r="Q1851" s="1"/>
      <c r="S1851" s="3"/>
      <c r="T1851" s="13"/>
      <c r="U1851" s="13"/>
    </row>
    <row r="1852" spans="17:21" x14ac:dyDescent="0.2">
      <c r="Q1852" s="1"/>
      <c r="S1852" s="3"/>
      <c r="T1852" s="13"/>
      <c r="U1852" s="13"/>
    </row>
    <row r="1853" spans="17:21" x14ac:dyDescent="0.2">
      <c r="Q1853" s="1"/>
      <c r="S1853" s="3"/>
      <c r="T1853" s="13"/>
      <c r="U1853" s="13"/>
    </row>
    <row r="1854" spans="17:21" x14ac:dyDescent="0.2">
      <c r="Q1854" s="1"/>
      <c r="S1854" s="3"/>
      <c r="T1854" s="13"/>
      <c r="U1854" s="13"/>
    </row>
    <row r="1855" spans="17:21" x14ac:dyDescent="0.2">
      <c r="Q1855" s="1"/>
      <c r="S1855" s="3"/>
      <c r="T1855" s="13"/>
      <c r="U1855" s="13"/>
    </row>
    <row r="1856" spans="17:21" x14ac:dyDescent="0.2">
      <c r="Q1856" s="1"/>
      <c r="S1856" s="3"/>
      <c r="T1856" s="13"/>
      <c r="U1856" s="13"/>
    </row>
    <row r="1857" spans="17:21" x14ac:dyDescent="0.2">
      <c r="Q1857" s="1"/>
      <c r="S1857" s="3"/>
      <c r="T1857" s="13"/>
      <c r="U1857" s="13"/>
    </row>
    <row r="1858" spans="17:21" x14ac:dyDescent="0.2">
      <c r="Q1858" s="1"/>
      <c r="S1858" s="3"/>
      <c r="T1858" s="13"/>
      <c r="U1858" s="13"/>
    </row>
    <row r="1859" spans="17:21" x14ac:dyDescent="0.2">
      <c r="Q1859" s="1"/>
      <c r="S1859" s="3"/>
      <c r="T1859" s="13"/>
      <c r="U1859" s="13"/>
    </row>
    <row r="1860" spans="17:21" x14ac:dyDescent="0.2">
      <c r="Q1860" s="1"/>
      <c r="S1860" s="3"/>
      <c r="T1860" s="13"/>
      <c r="U1860" s="13"/>
    </row>
    <row r="1861" spans="17:21" x14ac:dyDescent="0.2">
      <c r="Q1861" s="1"/>
      <c r="S1861" s="3"/>
      <c r="T1861" s="13"/>
      <c r="U1861" s="13"/>
    </row>
    <row r="1862" spans="17:21" x14ac:dyDescent="0.2">
      <c r="Q1862" s="1"/>
      <c r="S1862" s="3"/>
      <c r="T1862" s="13"/>
      <c r="U1862" s="13"/>
    </row>
    <row r="1863" spans="17:21" x14ac:dyDescent="0.2">
      <c r="Q1863" s="1"/>
      <c r="S1863" s="3"/>
      <c r="T1863" s="13"/>
      <c r="U1863" s="13"/>
    </row>
    <row r="1864" spans="17:21" x14ac:dyDescent="0.2">
      <c r="Q1864" s="1"/>
      <c r="S1864" s="3"/>
      <c r="T1864" s="13"/>
      <c r="U1864" s="13"/>
    </row>
    <row r="1865" spans="17:21" x14ac:dyDescent="0.2">
      <c r="Q1865" s="1"/>
      <c r="S1865" s="3"/>
      <c r="T1865" s="13"/>
      <c r="U1865" s="13"/>
    </row>
    <row r="1866" spans="17:21" x14ac:dyDescent="0.2">
      <c r="Q1866" s="1"/>
      <c r="S1866" s="3"/>
      <c r="T1866" s="13"/>
      <c r="U1866" s="13"/>
    </row>
    <row r="1867" spans="17:21" x14ac:dyDescent="0.2">
      <c r="Q1867" s="1"/>
      <c r="S1867" s="3"/>
      <c r="T1867" s="13"/>
      <c r="U1867" s="13"/>
    </row>
    <row r="1868" spans="17:21" x14ac:dyDescent="0.2">
      <c r="Q1868" s="1"/>
      <c r="S1868" s="3"/>
      <c r="T1868" s="13"/>
      <c r="U1868" s="13"/>
    </row>
    <row r="1869" spans="17:21" x14ac:dyDescent="0.2">
      <c r="Q1869" s="1"/>
      <c r="S1869" s="3"/>
      <c r="T1869" s="13"/>
      <c r="U1869" s="13"/>
    </row>
    <row r="1870" spans="17:21" x14ac:dyDescent="0.2">
      <c r="Q1870" s="1"/>
      <c r="S1870" s="3"/>
      <c r="T1870" s="13"/>
      <c r="U1870" s="13"/>
    </row>
    <row r="1871" spans="17:21" x14ac:dyDescent="0.2">
      <c r="Q1871" s="1"/>
      <c r="S1871" s="3"/>
      <c r="T1871" s="13"/>
      <c r="U1871" s="13"/>
    </row>
    <row r="1872" spans="17:21" x14ac:dyDescent="0.2">
      <c r="Q1872" s="1"/>
      <c r="S1872" s="3"/>
      <c r="T1872" s="13"/>
      <c r="U1872" s="13"/>
    </row>
    <row r="1873" spans="17:21" x14ac:dyDescent="0.2">
      <c r="Q1873" s="1"/>
      <c r="S1873" s="3"/>
      <c r="T1873" s="13"/>
      <c r="U1873" s="13"/>
    </row>
    <row r="1874" spans="17:21" x14ac:dyDescent="0.2">
      <c r="Q1874" s="1"/>
      <c r="S1874" s="3"/>
      <c r="T1874" s="13"/>
      <c r="U1874" s="13"/>
    </row>
    <row r="1875" spans="17:21" x14ac:dyDescent="0.2">
      <c r="Q1875" s="1"/>
      <c r="S1875" s="3"/>
      <c r="T1875" s="13"/>
      <c r="U1875" s="13"/>
    </row>
    <row r="1876" spans="17:21" x14ac:dyDescent="0.2">
      <c r="Q1876" s="1"/>
      <c r="S1876" s="3"/>
      <c r="T1876" s="13"/>
      <c r="U1876" s="13"/>
    </row>
    <row r="1877" spans="17:21" x14ac:dyDescent="0.2">
      <c r="Q1877" s="1"/>
      <c r="S1877" s="3"/>
      <c r="T1877" s="13"/>
      <c r="U1877" s="13"/>
    </row>
    <row r="1878" spans="17:21" x14ac:dyDescent="0.2">
      <c r="Q1878" s="1"/>
      <c r="S1878" s="3"/>
      <c r="T1878" s="13"/>
      <c r="U1878" s="13"/>
    </row>
    <row r="1879" spans="17:21" x14ac:dyDescent="0.2">
      <c r="Q1879" s="1"/>
      <c r="S1879" s="3"/>
      <c r="T1879" s="13"/>
      <c r="U1879" s="13"/>
    </row>
    <row r="1880" spans="17:21" x14ac:dyDescent="0.2">
      <c r="Q1880" s="1"/>
      <c r="S1880" s="3"/>
      <c r="T1880" s="13"/>
      <c r="U1880" s="13"/>
    </row>
    <row r="1881" spans="17:21" x14ac:dyDescent="0.2">
      <c r="Q1881" s="1"/>
      <c r="S1881" s="3"/>
      <c r="T1881" s="13"/>
      <c r="U1881" s="13"/>
    </row>
    <row r="1882" spans="17:21" x14ac:dyDescent="0.2">
      <c r="Q1882" s="1"/>
      <c r="S1882" s="3"/>
      <c r="T1882" s="13"/>
      <c r="U1882" s="13"/>
    </row>
    <row r="1883" spans="17:21" x14ac:dyDescent="0.2">
      <c r="Q1883" s="1"/>
      <c r="S1883" s="3"/>
      <c r="T1883" s="13"/>
      <c r="U1883" s="13"/>
    </row>
    <row r="1884" spans="17:21" x14ac:dyDescent="0.2">
      <c r="Q1884" s="1"/>
      <c r="S1884" s="3"/>
      <c r="T1884" s="13"/>
      <c r="U1884" s="13"/>
    </row>
    <row r="1885" spans="17:21" x14ac:dyDescent="0.2">
      <c r="Q1885" s="1"/>
      <c r="S1885" s="3"/>
      <c r="T1885" s="13"/>
      <c r="U1885" s="13"/>
    </row>
    <row r="1886" spans="17:21" x14ac:dyDescent="0.2">
      <c r="Q1886" s="1"/>
      <c r="S1886" s="3"/>
      <c r="T1886" s="13"/>
      <c r="U1886" s="13"/>
    </row>
    <row r="1887" spans="17:21" x14ac:dyDescent="0.2">
      <c r="Q1887" s="1"/>
      <c r="S1887" s="3"/>
      <c r="T1887" s="13"/>
      <c r="U1887" s="13"/>
    </row>
    <row r="1888" spans="17:21" x14ac:dyDescent="0.2">
      <c r="Q1888" s="1"/>
      <c r="S1888" s="3"/>
      <c r="T1888" s="13"/>
      <c r="U1888" s="13"/>
    </row>
    <row r="1889" spans="17:21" x14ac:dyDescent="0.2">
      <c r="Q1889" s="1"/>
      <c r="S1889" s="3"/>
      <c r="T1889" s="13"/>
      <c r="U1889" s="13"/>
    </row>
    <row r="1890" spans="17:21" x14ac:dyDescent="0.2">
      <c r="Q1890" s="1"/>
      <c r="S1890" s="3"/>
      <c r="T1890" s="13"/>
      <c r="U1890" s="13"/>
    </row>
    <row r="1891" spans="17:21" x14ac:dyDescent="0.2">
      <c r="Q1891" s="1"/>
      <c r="S1891" s="3"/>
      <c r="T1891" s="13"/>
      <c r="U1891" s="13"/>
    </row>
    <row r="1892" spans="17:21" x14ac:dyDescent="0.2">
      <c r="Q1892" s="1"/>
      <c r="S1892" s="3"/>
      <c r="T1892" s="13"/>
      <c r="U1892" s="13"/>
    </row>
    <row r="1893" spans="17:21" x14ac:dyDescent="0.2">
      <c r="Q1893" s="1"/>
      <c r="S1893" s="3"/>
      <c r="T1893" s="13"/>
      <c r="U1893" s="13"/>
    </row>
    <row r="1894" spans="17:21" x14ac:dyDescent="0.2">
      <c r="Q1894" s="1"/>
      <c r="S1894" s="3"/>
      <c r="T1894" s="13"/>
      <c r="U1894" s="13"/>
    </row>
    <row r="1895" spans="17:21" x14ac:dyDescent="0.2">
      <c r="Q1895" s="1"/>
      <c r="S1895" s="3"/>
      <c r="T1895" s="13"/>
      <c r="U1895" s="13"/>
    </row>
    <row r="1896" spans="17:21" x14ac:dyDescent="0.2">
      <c r="Q1896" s="1"/>
      <c r="S1896" s="3"/>
      <c r="T1896" s="13"/>
      <c r="U1896" s="13"/>
    </row>
    <row r="1897" spans="17:21" x14ac:dyDescent="0.2">
      <c r="Q1897" s="1"/>
      <c r="S1897" s="3"/>
      <c r="T1897" s="13"/>
      <c r="U1897" s="13"/>
    </row>
    <row r="1898" spans="17:21" x14ac:dyDescent="0.2">
      <c r="Q1898" s="1"/>
      <c r="S1898" s="3"/>
      <c r="T1898" s="13"/>
      <c r="U1898" s="13"/>
    </row>
    <row r="1899" spans="17:21" x14ac:dyDescent="0.2">
      <c r="Q1899" s="1"/>
      <c r="S1899" s="3"/>
      <c r="T1899" s="13"/>
      <c r="U1899" s="13"/>
    </row>
    <row r="1900" spans="17:21" x14ac:dyDescent="0.2">
      <c r="Q1900" s="1"/>
      <c r="S1900" s="3"/>
      <c r="T1900" s="13"/>
      <c r="U1900" s="13"/>
    </row>
    <row r="1901" spans="17:21" x14ac:dyDescent="0.2">
      <c r="Q1901" s="1"/>
      <c r="S1901" s="3"/>
      <c r="T1901" s="13"/>
      <c r="U1901" s="13"/>
    </row>
    <row r="1902" spans="17:21" x14ac:dyDescent="0.2">
      <c r="Q1902" s="1"/>
      <c r="S1902" s="3"/>
      <c r="T1902" s="13"/>
      <c r="U1902" s="13"/>
    </row>
    <row r="1903" spans="17:21" x14ac:dyDescent="0.2">
      <c r="Q1903" s="1"/>
      <c r="S1903" s="3"/>
      <c r="T1903" s="13"/>
      <c r="U1903" s="13"/>
    </row>
    <row r="1904" spans="17:21" x14ac:dyDescent="0.2">
      <c r="Q1904" s="1"/>
      <c r="S1904" s="3"/>
      <c r="T1904" s="13"/>
      <c r="U1904" s="13"/>
    </row>
    <row r="1905" spans="17:21" x14ac:dyDescent="0.2">
      <c r="Q1905" s="1"/>
      <c r="S1905" s="3"/>
      <c r="T1905" s="13"/>
      <c r="U1905" s="13"/>
    </row>
    <row r="1906" spans="17:21" x14ac:dyDescent="0.2">
      <c r="Q1906" s="1"/>
      <c r="S1906" s="3"/>
      <c r="T1906" s="13"/>
      <c r="U1906" s="13"/>
    </row>
    <row r="1907" spans="17:21" x14ac:dyDescent="0.2">
      <c r="Q1907" s="1"/>
      <c r="S1907" s="3"/>
      <c r="T1907" s="13"/>
      <c r="U1907" s="13"/>
    </row>
    <row r="1908" spans="17:21" x14ac:dyDescent="0.2">
      <c r="Q1908" s="1"/>
      <c r="S1908" s="3"/>
      <c r="T1908" s="13"/>
      <c r="U1908" s="13"/>
    </row>
    <row r="1909" spans="17:21" x14ac:dyDescent="0.2">
      <c r="Q1909" s="1"/>
      <c r="S1909" s="3"/>
      <c r="T1909" s="13"/>
      <c r="U1909" s="13"/>
    </row>
    <row r="1910" spans="17:21" x14ac:dyDescent="0.2">
      <c r="Q1910" s="1"/>
      <c r="S1910" s="3"/>
      <c r="T1910" s="13"/>
      <c r="U1910" s="13"/>
    </row>
    <row r="1911" spans="17:21" x14ac:dyDescent="0.2">
      <c r="Q1911" s="1"/>
      <c r="S1911" s="3"/>
      <c r="T1911" s="13"/>
      <c r="U1911" s="13"/>
    </row>
    <row r="1912" spans="17:21" x14ac:dyDescent="0.2">
      <c r="Q1912" s="1"/>
      <c r="S1912" s="3"/>
      <c r="T1912" s="13"/>
      <c r="U1912" s="13"/>
    </row>
    <row r="1913" spans="17:21" x14ac:dyDescent="0.2">
      <c r="Q1913" s="1"/>
      <c r="S1913" s="3"/>
      <c r="T1913" s="13"/>
      <c r="U1913" s="13"/>
    </row>
    <row r="1914" spans="17:21" x14ac:dyDescent="0.2">
      <c r="Q1914" s="1"/>
      <c r="S1914" s="3"/>
      <c r="T1914" s="13"/>
      <c r="U1914" s="13"/>
    </row>
    <row r="1915" spans="17:21" x14ac:dyDescent="0.2">
      <c r="Q1915" s="1"/>
      <c r="S1915" s="3"/>
      <c r="T1915" s="13"/>
      <c r="U1915" s="13"/>
    </row>
    <row r="1916" spans="17:21" x14ac:dyDescent="0.2">
      <c r="Q1916" s="1"/>
      <c r="S1916" s="3"/>
      <c r="T1916" s="13"/>
      <c r="U1916" s="13"/>
    </row>
    <row r="1917" spans="17:21" x14ac:dyDescent="0.2">
      <c r="Q1917" s="1"/>
      <c r="S1917" s="3"/>
      <c r="T1917" s="13"/>
      <c r="U1917" s="13"/>
    </row>
    <row r="1918" spans="17:21" x14ac:dyDescent="0.2">
      <c r="Q1918" s="1"/>
      <c r="S1918" s="3"/>
      <c r="T1918" s="13"/>
      <c r="U1918" s="13"/>
    </row>
    <row r="1919" spans="17:21" x14ac:dyDescent="0.2">
      <c r="Q1919" s="1"/>
      <c r="S1919" s="3"/>
      <c r="T1919" s="13"/>
      <c r="U1919" s="13"/>
    </row>
    <row r="1920" spans="17:21" x14ac:dyDescent="0.2">
      <c r="Q1920" s="1"/>
      <c r="S1920" s="3"/>
      <c r="T1920" s="13"/>
      <c r="U1920" s="13"/>
    </row>
    <row r="1921" spans="17:21" x14ac:dyDescent="0.2">
      <c r="Q1921" s="1"/>
      <c r="S1921" s="3"/>
      <c r="T1921" s="13"/>
      <c r="U1921" s="13"/>
    </row>
    <row r="1922" spans="17:21" x14ac:dyDescent="0.2">
      <c r="Q1922" s="1"/>
      <c r="S1922" s="3"/>
      <c r="T1922" s="13"/>
      <c r="U1922" s="13"/>
    </row>
    <row r="1923" spans="17:21" x14ac:dyDescent="0.2">
      <c r="Q1923" s="1"/>
      <c r="S1923" s="3"/>
      <c r="T1923" s="13"/>
      <c r="U1923" s="13"/>
    </row>
    <row r="1924" spans="17:21" x14ac:dyDescent="0.2">
      <c r="Q1924" s="1"/>
      <c r="S1924" s="3"/>
      <c r="T1924" s="13"/>
      <c r="U1924" s="13"/>
    </row>
    <row r="1925" spans="17:21" x14ac:dyDescent="0.2">
      <c r="Q1925" s="1"/>
      <c r="S1925" s="3"/>
      <c r="T1925" s="13"/>
      <c r="U1925" s="13"/>
    </row>
    <row r="1926" spans="17:21" x14ac:dyDescent="0.2">
      <c r="Q1926" s="1"/>
      <c r="S1926" s="3"/>
      <c r="T1926" s="13"/>
      <c r="U1926" s="13"/>
    </row>
    <row r="1927" spans="17:21" x14ac:dyDescent="0.2">
      <c r="Q1927" s="1"/>
      <c r="S1927" s="3"/>
      <c r="T1927" s="13"/>
      <c r="U1927" s="13"/>
    </row>
    <row r="1928" spans="17:21" x14ac:dyDescent="0.2">
      <c r="Q1928" s="1"/>
      <c r="S1928" s="3"/>
      <c r="T1928" s="13"/>
      <c r="U1928" s="13"/>
    </row>
    <row r="1929" spans="17:21" x14ac:dyDescent="0.2">
      <c r="Q1929" s="1"/>
      <c r="S1929" s="3"/>
      <c r="T1929" s="13"/>
      <c r="U1929" s="13"/>
    </row>
    <row r="1930" spans="17:21" x14ac:dyDescent="0.2">
      <c r="Q1930" s="1"/>
      <c r="S1930" s="3"/>
      <c r="T1930" s="13"/>
      <c r="U1930" s="13"/>
    </row>
    <row r="1931" spans="17:21" x14ac:dyDescent="0.2">
      <c r="Q1931" s="1"/>
      <c r="S1931" s="3"/>
      <c r="T1931" s="13"/>
      <c r="U1931" s="13"/>
    </row>
    <row r="1932" spans="17:21" x14ac:dyDescent="0.2">
      <c r="Q1932" s="1"/>
      <c r="S1932" s="3"/>
      <c r="T1932" s="13"/>
      <c r="U1932" s="13"/>
    </row>
    <row r="1933" spans="17:21" x14ac:dyDescent="0.2">
      <c r="Q1933" s="1"/>
      <c r="S1933" s="3"/>
      <c r="T1933" s="13"/>
      <c r="U1933" s="13"/>
    </row>
    <row r="1934" spans="17:21" x14ac:dyDescent="0.2">
      <c r="Q1934" s="1"/>
      <c r="S1934" s="3"/>
      <c r="T1934" s="13"/>
      <c r="U1934" s="13"/>
    </row>
    <row r="1935" spans="17:21" x14ac:dyDescent="0.2">
      <c r="Q1935" s="1"/>
      <c r="S1935" s="3"/>
      <c r="T1935" s="13"/>
      <c r="U1935" s="13"/>
    </row>
    <row r="1936" spans="17:21" x14ac:dyDescent="0.2">
      <c r="Q1936" s="1"/>
      <c r="S1936" s="3"/>
      <c r="T1936" s="13"/>
      <c r="U1936" s="13"/>
    </row>
    <row r="1937" spans="17:21" x14ac:dyDescent="0.2">
      <c r="Q1937" s="1"/>
      <c r="S1937" s="3"/>
      <c r="T1937" s="13"/>
      <c r="U1937" s="13"/>
    </row>
    <row r="1938" spans="17:21" x14ac:dyDescent="0.2">
      <c r="Q1938" s="1"/>
      <c r="S1938" s="3"/>
      <c r="T1938" s="13"/>
      <c r="U1938" s="13"/>
    </row>
    <row r="1939" spans="17:21" x14ac:dyDescent="0.2">
      <c r="Q1939" s="1"/>
      <c r="S1939" s="3"/>
      <c r="T1939" s="13"/>
      <c r="U1939" s="13"/>
    </row>
    <row r="1940" spans="17:21" x14ac:dyDescent="0.2">
      <c r="Q1940" s="1"/>
      <c r="S1940" s="3"/>
      <c r="T1940" s="13"/>
      <c r="U1940" s="13"/>
    </row>
    <row r="1941" spans="17:21" x14ac:dyDescent="0.2">
      <c r="Q1941" s="1"/>
      <c r="S1941" s="3"/>
      <c r="T1941" s="13"/>
      <c r="U1941" s="13"/>
    </row>
    <row r="1942" spans="17:21" x14ac:dyDescent="0.2">
      <c r="Q1942" s="1"/>
      <c r="S1942" s="3"/>
      <c r="T1942" s="13"/>
      <c r="U1942" s="13"/>
    </row>
    <row r="1943" spans="17:21" x14ac:dyDescent="0.2">
      <c r="Q1943" s="1"/>
      <c r="S1943" s="3"/>
      <c r="T1943" s="13"/>
      <c r="U1943" s="13"/>
    </row>
    <row r="1944" spans="17:21" x14ac:dyDescent="0.2">
      <c r="Q1944" s="1"/>
      <c r="S1944" s="3"/>
      <c r="T1944" s="13"/>
      <c r="U1944" s="13"/>
    </row>
    <row r="1945" spans="17:21" x14ac:dyDescent="0.2">
      <c r="Q1945" s="1"/>
      <c r="S1945" s="3"/>
      <c r="T1945" s="13"/>
      <c r="U1945" s="13"/>
    </row>
    <row r="1946" spans="17:21" x14ac:dyDescent="0.2">
      <c r="Q1946" s="1"/>
      <c r="S1946" s="3"/>
      <c r="T1946" s="13"/>
      <c r="U1946" s="13"/>
    </row>
    <row r="1947" spans="17:21" x14ac:dyDescent="0.2">
      <c r="Q1947" s="1"/>
      <c r="S1947" s="3"/>
      <c r="T1947" s="13"/>
      <c r="U1947" s="13"/>
    </row>
    <row r="1948" spans="17:21" x14ac:dyDescent="0.2">
      <c r="Q1948" s="1"/>
      <c r="S1948" s="3"/>
      <c r="T1948" s="13"/>
      <c r="U1948" s="13"/>
    </row>
    <row r="1949" spans="17:21" x14ac:dyDescent="0.2">
      <c r="Q1949" s="1"/>
      <c r="S1949" s="3"/>
      <c r="T1949" s="13"/>
      <c r="U1949" s="13"/>
    </row>
    <row r="1950" spans="17:21" x14ac:dyDescent="0.2">
      <c r="Q1950" s="1"/>
      <c r="S1950" s="3"/>
      <c r="T1950" s="13"/>
      <c r="U1950" s="13"/>
    </row>
    <row r="1951" spans="17:21" x14ac:dyDescent="0.2">
      <c r="Q1951" s="1"/>
      <c r="S1951" s="3"/>
      <c r="T1951" s="13"/>
      <c r="U1951" s="13"/>
    </row>
    <row r="1952" spans="17:21" x14ac:dyDescent="0.2">
      <c r="Q1952" s="1"/>
      <c r="S1952" s="3"/>
      <c r="T1952" s="13"/>
      <c r="U1952" s="13"/>
    </row>
    <row r="1953" spans="17:21" x14ac:dyDescent="0.2">
      <c r="Q1953" s="1"/>
      <c r="S1953" s="3"/>
      <c r="T1953" s="13"/>
      <c r="U1953" s="13"/>
    </row>
    <row r="1954" spans="17:21" x14ac:dyDescent="0.2">
      <c r="Q1954" s="1"/>
      <c r="S1954" s="3"/>
      <c r="T1954" s="13"/>
      <c r="U1954" s="13"/>
    </row>
    <row r="1955" spans="17:21" x14ac:dyDescent="0.2">
      <c r="Q1955" s="1"/>
      <c r="S1955" s="3"/>
      <c r="T1955" s="13"/>
      <c r="U1955" s="13"/>
    </row>
    <row r="1956" spans="17:21" x14ac:dyDescent="0.2">
      <c r="Q1956" s="1"/>
      <c r="S1956" s="3"/>
      <c r="T1956" s="13"/>
      <c r="U1956" s="13"/>
    </row>
    <row r="1957" spans="17:21" x14ac:dyDescent="0.2">
      <c r="Q1957" s="1"/>
      <c r="S1957" s="3"/>
      <c r="T1957" s="13"/>
      <c r="U1957" s="13"/>
    </row>
    <row r="1958" spans="17:21" x14ac:dyDescent="0.2">
      <c r="Q1958" s="1"/>
      <c r="S1958" s="3"/>
      <c r="T1958" s="13"/>
      <c r="U1958" s="13"/>
    </row>
    <row r="1959" spans="17:21" x14ac:dyDescent="0.2">
      <c r="Q1959" s="1"/>
      <c r="S1959" s="3"/>
      <c r="T1959" s="13"/>
      <c r="U1959" s="13"/>
    </row>
    <row r="1960" spans="17:21" x14ac:dyDescent="0.2">
      <c r="Q1960" s="1"/>
      <c r="S1960" s="3"/>
      <c r="T1960" s="13"/>
      <c r="U1960" s="13"/>
    </row>
    <row r="1961" spans="17:21" x14ac:dyDescent="0.2">
      <c r="Q1961" s="1"/>
      <c r="S1961" s="3"/>
      <c r="T1961" s="13"/>
      <c r="U1961" s="13"/>
    </row>
    <row r="1962" spans="17:21" x14ac:dyDescent="0.2">
      <c r="Q1962" s="1"/>
      <c r="S1962" s="3"/>
      <c r="T1962" s="13"/>
      <c r="U1962" s="13"/>
    </row>
    <row r="1963" spans="17:21" x14ac:dyDescent="0.2">
      <c r="Q1963" s="1"/>
      <c r="S1963" s="3"/>
      <c r="T1963" s="13"/>
      <c r="U1963" s="13"/>
    </row>
    <row r="1964" spans="17:21" x14ac:dyDescent="0.2">
      <c r="Q1964" s="1"/>
      <c r="S1964" s="3"/>
      <c r="T1964" s="13"/>
      <c r="U1964" s="13"/>
    </row>
    <row r="1965" spans="17:21" x14ac:dyDescent="0.2">
      <c r="Q1965" s="1"/>
      <c r="S1965" s="3"/>
      <c r="T1965" s="13"/>
      <c r="U1965" s="13"/>
    </row>
    <row r="1966" spans="17:21" x14ac:dyDescent="0.2">
      <c r="Q1966" s="1"/>
      <c r="S1966" s="3"/>
      <c r="T1966" s="13"/>
      <c r="U1966" s="13"/>
    </row>
    <row r="1967" spans="17:21" x14ac:dyDescent="0.2">
      <c r="Q1967" s="1"/>
      <c r="S1967" s="3"/>
      <c r="T1967" s="13"/>
      <c r="U1967" s="13"/>
    </row>
    <row r="1968" spans="17:21" x14ac:dyDescent="0.2">
      <c r="Q1968" s="1"/>
      <c r="S1968" s="3"/>
      <c r="T1968" s="13"/>
      <c r="U1968" s="13"/>
    </row>
    <row r="1969" spans="17:21" x14ac:dyDescent="0.2">
      <c r="Q1969" s="1"/>
      <c r="S1969" s="3"/>
      <c r="T1969" s="13"/>
      <c r="U1969" s="13"/>
    </row>
    <row r="1970" spans="17:21" x14ac:dyDescent="0.2">
      <c r="Q1970" s="1"/>
      <c r="S1970" s="3"/>
      <c r="T1970" s="13"/>
      <c r="U1970" s="13"/>
    </row>
    <row r="1971" spans="17:21" x14ac:dyDescent="0.2">
      <c r="Q1971" s="1"/>
      <c r="S1971" s="3"/>
      <c r="T1971" s="13"/>
      <c r="U1971" s="13"/>
    </row>
    <row r="1972" spans="17:21" x14ac:dyDescent="0.2">
      <c r="Q1972" s="1"/>
      <c r="S1972" s="3"/>
      <c r="T1972" s="13"/>
      <c r="U1972" s="13"/>
    </row>
    <row r="1973" spans="17:21" x14ac:dyDescent="0.2">
      <c r="Q1973" s="1"/>
      <c r="S1973" s="3"/>
      <c r="T1973" s="13"/>
      <c r="U1973" s="13"/>
    </row>
    <row r="1974" spans="17:21" x14ac:dyDescent="0.2">
      <c r="Q1974" s="1"/>
      <c r="S1974" s="3"/>
      <c r="T1974" s="13"/>
      <c r="U1974" s="13"/>
    </row>
    <row r="1975" spans="17:21" x14ac:dyDescent="0.2">
      <c r="Q1975" s="1"/>
      <c r="S1975" s="3"/>
      <c r="T1975" s="13"/>
      <c r="U1975" s="13"/>
    </row>
    <row r="1976" spans="17:21" x14ac:dyDescent="0.2">
      <c r="Q1976" s="1"/>
      <c r="S1976" s="3"/>
      <c r="T1976" s="13"/>
      <c r="U1976" s="13"/>
    </row>
    <row r="1977" spans="17:21" x14ac:dyDescent="0.2">
      <c r="Q1977" s="1"/>
      <c r="S1977" s="3"/>
      <c r="T1977" s="13"/>
      <c r="U1977" s="13"/>
    </row>
    <row r="1978" spans="17:21" x14ac:dyDescent="0.2">
      <c r="Q1978" s="1"/>
      <c r="S1978" s="3"/>
      <c r="T1978" s="13"/>
      <c r="U1978" s="13"/>
    </row>
    <row r="1979" spans="17:21" x14ac:dyDescent="0.2">
      <c r="Q1979" s="1"/>
      <c r="S1979" s="3"/>
      <c r="T1979" s="13"/>
      <c r="U1979" s="13"/>
    </row>
    <row r="1980" spans="17:21" x14ac:dyDescent="0.2">
      <c r="Q1980" s="1"/>
      <c r="S1980" s="3"/>
      <c r="T1980" s="13"/>
      <c r="U1980" s="13"/>
    </row>
    <row r="1981" spans="17:21" x14ac:dyDescent="0.2">
      <c r="Q1981" s="1"/>
      <c r="S1981" s="3"/>
      <c r="T1981" s="13"/>
      <c r="U1981" s="13"/>
    </row>
    <row r="1982" spans="17:21" x14ac:dyDescent="0.2">
      <c r="Q1982" s="1"/>
      <c r="S1982" s="3"/>
      <c r="T1982" s="13"/>
      <c r="U1982" s="13"/>
    </row>
    <row r="1983" spans="17:21" x14ac:dyDescent="0.2">
      <c r="Q1983" s="1"/>
      <c r="S1983" s="3"/>
      <c r="T1983" s="13"/>
      <c r="U1983" s="13"/>
    </row>
    <row r="1984" spans="17:21" x14ac:dyDescent="0.2">
      <c r="Q1984" s="1"/>
      <c r="S1984" s="3"/>
      <c r="T1984" s="13"/>
      <c r="U1984" s="13"/>
    </row>
    <row r="1985" spans="17:21" x14ac:dyDescent="0.2">
      <c r="Q1985" s="1"/>
      <c r="S1985" s="3"/>
      <c r="T1985" s="13"/>
      <c r="U1985" s="13"/>
    </row>
    <row r="1986" spans="17:21" x14ac:dyDescent="0.2">
      <c r="Q1986" s="1"/>
      <c r="S1986" s="3"/>
      <c r="T1986" s="13"/>
      <c r="U1986" s="13"/>
    </row>
    <row r="1987" spans="17:21" x14ac:dyDescent="0.2">
      <c r="Q1987" s="1"/>
      <c r="S1987" s="3"/>
      <c r="T1987" s="13"/>
      <c r="U1987" s="13"/>
    </row>
    <row r="1988" spans="17:21" x14ac:dyDescent="0.2">
      <c r="Q1988" s="1"/>
      <c r="S1988" s="3"/>
      <c r="T1988" s="13"/>
      <c r="U1988" s="13"/>
    </row>
    <row r="1989" spans="17:21" x14ac:dyDescent="0.2">
      <c r="Q1989" s="1"/>
      <c r="S1989" s="3"/>
      <c r="T1989" s="13"/>
      <c r="U1989" s="13"/>
    </row>
    <row r="1990" spans="17:21" x14ac:dyDescent="0.2">
      <c r="Q1990" s="1"/>
      <c r="S1990" s="3"/>
      <c r="T1990" s="13"/>
      <c r="U1990" s="13"/>
    </row>
    <row r="1991" spans="17:21" x14ac:dyDescent="0.2">
      <c r="Q1991" s="1"/>
      <c r="S1991" s="3"/>
      <c r="T1991" s="13"/>
      <c r="U1991" s="13"/>
    </row>
    <row r="1992" spans="17:21" x14ac:dyDescent="0.2">
      <c r="Q1992" s="1"/>
      <c r="S1992" s="3"/>
      <c r="T1992" s="13"/>
      <c r="U1992" s="13"/>
    </row>
    <row r="1993" spans="17:21" x14ac:dyDescent="0.2">
      <c r="Q1993" s="1"/>
      <c r="S1993" s="3"/>
      <c r="T1993" s="13"/>
      <c r="U1993" s="13"/>
    </row>
    <row r="1994" spans="17:21" x14ac:dyDescent="0.2">
      <c r="Q1994" s="1"/>
      <c r="S1994" s="3"/>
      <c r="T1994" s="13"/>
      <c r="U1994" s="13"/>
    </row>
    <row r="1995" spans="17:21" x14ac:dyDescent="0.2">
      <c r="Q1995" s="1"/>
      <c r="S1995" s="3"/>
      <c r="T1995" s="13"/>
      <c r="U1995" s="13"/>
    </row>
    <row r="1996" spans="17:21" x14ac:dyDescent="0.2">
      <c r="Q1996" s="1"/>
      <c r="S1996" s="3"/>
      <c r="T1996" s="13"/>
      <c r="U1996" s="13"/>
    </row>
    <row r="1997" spans="17:21" x14ac:dyDescent="0.2">
      <c r="Q1997" s="1"/>
      <c r="S1997" s="3"/>
      <c r="T1997" s="13"/>
      <c r="U1997" s="13"/>
    </row>
    <row r="1998" spans="17:21" x14ac:dyDescent="0.2">
      <c r="Q1998" s="1"/>
      <c r="S1998" s="3"/>
      <c r="T1998" s="13"/>
      <c r="U1998" s="13"/>
    </row>
    <row r="1999" spans="17:21" x14ac:dyDescent="0.2">
      <c r="Q1999" s="1"/>
      <c r="S1999" s="3"/>
      <c r="T1999" s="13"/>
      <c r="U1999" s="13"/>
    </row>
    <row r="2000" spans="17:21" x14ac:dyDescent="0.2">
      <c r="Q2000" s="1"/>
      <c r="S2000" s="3"/>
      <c r="T2000" s="13"/>
      <c r="U2000" s="13"/>
    </row>
    <row r="2001" spans="17:21" x14ac:dyDescent="0.2">
      <c r="Q2001" s="1"/>
      <c r="S2001" s="3"/>
      <c r="T2001" s="13"/>
      <c r="U2001" s="13"/>
    </row>
    <row r="2002" spans="17:21" x14ac:dyDescent="0.2">
      <c r="Q2002" s="1"/>
      <c r="S2002" s="3"/>
      <c r="T2002" s="13"/>
      <c r="U2002" s="13"/>
    </row>
    <row r="2003" spans="17:21" x14ac:dyDescent="0.2">
      <c r="Q2003" s="1"/>
      <c r="S2003" s="3"/>
      <c r="T2003" s="13"/>
      <c r="U2003" s="13"/>
    </row>
    <row r="2004" spans="17:21" x14ac:dyDescent="0.2">
      <c r="Q2004" s="1"/>
      <c r="S2004" s="3"/>
      <c r="T2004" s="13"/>
      <c r="U2004" s="13"/>
    </row>
    <row r="2005" spans="17:21" x14ac:dyDescent="0.2">
      <c r="Q2005" s="1"/>
      <c r="S2005" s="3"/>
      <c r="T2005" s="13"/>
      <c r="U2005" s="13"/>
    </row>
    <row r="2006" spans="17:21" x14ac:dyDescent="0.2">
      <c r="Q2006" s="1"/>
      <c r="S2006" s="3"/>
      <c r="T2006" s="13"/>
      <c r="U2006" s="13"/>
    </row>
    <row r="2007" spans="17:21" x14ac:dyDescent="0.2">
      <c r="Q2007" s="1"/>
      <c r="S2007" s="3"/>
      <c r="T2007" s="13"/>
      <c r="U2007" s="13"/>
    </row>
    <row r="2008" spans="17:21" x14ac:dyDescent="0.2">
      <c r="Q2008" s="1"/>
      <c r="S2008" s="3"/>
      <c r="T2008" s="13"/>
      <c r="U2008" s="13"/>
    </row>
    <row r="2009" spans="17:21" x14ac:dyDescent="0.2">
      <c r="Q2009" s="1"/>
      <c r="S2009" s="3"/>
      <c r="T2009" s="13"/>
      <c r="U2009" s="13"/>
    </row>
    <row r="2010" spans="17:21" x14ac:dyDescent="0.2">
      <c r="Q2010" s="1"/>
      <c r="S2010" s="3"/>
      <c r="T2010" s="13"/>
      <c r="U2010" s="13"/>
    </row>
    <row r="2011" spans="17:21" x14ac:dyDescent="0.2">
      <c r="Q2011" s="1"/>
      <c r="S2011" s="3"/>
      <c r="T2011" s="13"/>
      <c r="U2011" s="13"/>
    </row>
    <row r="2012" spans="17:21" x14ac:dyDescent="0.2">
      <c r="Q2012" s="1"/>
      <c r="S2012" s="3"/>
      <c r="T2012" s="13"/>
      <c r="U2012" s="13"/>
    </row>
    <row r="2013" spans="17:21" x14ac:dyDescent="0.2">
      <c r="Q2013" s="1"/>
      <c r="S2013" s="3"/>
      <c r="T2013" s="13"/>
      <c r="U2013" s="13"/>
    </row>
    <row r="2014" spans="17:21" x14ac:dyDescent="0.2">
      <c r="Q2014" s="1"/>
      <c r="S2014" s="3"/>
      <c r="T2014" s="13"/>
      <c r="U2014" s="13"/>
    </row>
    <row r="2015" spans="17:21" x14ac:dyDescent="0.2">
      <c r="Q2015" s="1"/>
      <c r="S2015" s="3"/>
      <c r="T2015" s="13"/>
      <c r="U2015" s="13"/>
    </row>
    <row r="2016" spans="17:21" x14ac:dyDescent="0.2">
      <c r="Q2016" s="1"/>
      <c r="S2016" s="3"/>
      <c r="T2016" s="13"/>
      <c r="U2016" s="13"/>
    </row>
    <row r="2017" spans="17:21" x14ac:dyDescent="0.2">
      <c r="Q2017" s="1"/>
      <c r="S2017" s="3"/>
      <c r="T2017" s="13"/>
      <c r="U2017" s="13"/>
    </row>
    <row r="2018" spans="17:21" x14ac:dyDescent="0.2">
      <c r="Q2018" s="1"/>
      <c r="S2018" s="3"/>
      <c r="T2018" s="13"/>
      <c r="U2018" s="13"/>
    </row>
    <row r="2019" spans="17:21" x14ac:dyDescent="0.2">
      <c r="Q2019" s="1"/>
      <c r="S2019" s="3"/>
      <c r="T2019" s="13"/>
      <c r="U2019" s="13"/>
    </row>
    <row r="2020" spans="17:21" x14ac:dyDescent="0.2">
      <c r="Q2020" s="1"/>
      <c r="S2020" s="3"/>
      <c r="T2020" s="13"/>
      <c r="U2020" s="13"/>
    </row>
    <row r="2021" spans="17:21" x14ac:dyDescent="0.2">
      <c r="Q2021" s="1"/>
      <c r="S2021" s="3"/>
      <c r="T2021" s="13"/>
      <c r="U2021" s="13"/>
    </row>
    <row r="2022" spans="17:21" x14ac:dyDescent="0.2">
      <c r="Q2022" s="1"/>
      <c r="S2022" s="3"/>
      <c r="T2022" s="13"/>
      <c r="U2022" s="13"/>
    </row>
    <row r="2023" spans="17:21" x14ac:dyDescent="0.2">
      <c r="Q2023" s="1"/>
      <c r="S2023" s="3"/>
      <c r="T2023" s="13"/>
      <c r="U2023" s="13"/>
    </row>
    <row r="2024" spans="17:21" x14ac:dyDescent="0.2">
      <c r="Q2024" s="1"/>
      <c r="S2024" s="3"/>
      <c r="T2024" s="13"/>
      <c r="U2024" s="13"/>
    </row>
    <row r="2025" spans="17:21" x14ac:dyDescent="0.2">
      <c r="Q2025" s="1"/>
      <c r="S2025" s="3"/>
      <c r="T2025" s="13"/>
      <c r="U2025" s="13"/>
    </row>
    <row r="2026" spans="17:21" x14ac:dyDescent="0.2">
      <c r="Q2026" s="1"/>
      <c r="S2026" s="3"/>
      <c r="T2026" s="13"/>
      <c r="U2026" s="13"/>
    </row>
    <row r="2027" spans="17:21" x14ac:dyDescent="0.2">
      <c r="Q2027" s="1"/>
      <c r="S2027" s="3"/>
      <c r="T2027" s="13"/>
      <c r="U2027" s="13"/>
    </row>
    <row r="2028" spans="17:21" x14ac:dyDescent="0.2">
      <c r="Q2028" s="1"/>
      <c r="S2028" s="3"/>
      <c r="T2028" s="13"/>
      <c r="U2028" s="13"/>
    </row>
    <row r="2029" spans="17:21" x14ac:dyDescent="0.2">
      <c r="Q2029" s="1"/>
      <c r="S2029" s="3"/>
      <c r="T2029" s="13"/>
      <c r="U2029" s="13"/>
    </row>
    <row r="2030" spans="17:21" x14ac:dyDescent="0.2">
      <c r="Q2030" s="1"/>
      <c r="S2030" s="3"/>
      <c r="T2030" s="13"/>
      <c r="U2030" s="13"/>
    </row>
    <row r="2031" spans="17:21" x14ac:dyDescent="0.2">
      <c r="Q2031" s="1"/>
      <c r="S2031" s="3"/>
      <c r="T2031" s="13"/>
      <c r="U2031" s="13"/>
    </row>
    <row r="2032" spans="17:21" x14ac:dyDescent="0.2">
      <c r="Q2032" s="1"/>
      <c r="S2032" s="3"/>
      <c r="T2032" s="13"/>
      <c r="U2032" s="13"/>
    </row>
    <row r="2033" spans="17:21" x14ac:dyDescent="0.2">
      <c r="Q2033" s="1"/>
      <c r="S2033" s="3"/>
      <c r="T2033" s="13"/>
      <c r="U2033" s="13"/>
    </row>
    <row r="2034" spans="17:21" x14ac:dyDescent="0.2">
      <c r="Q2034" s="1"/>
      <c r="S2034" s="3"/>
      <c r="T2034" s="13"/>
      <c r="U2034" s="13"/>
    </row>
    <row r="2035" spans="17:21" x14ac:dyDescent="0.2">
      <c r="Q2035" s="1"/>
      <c r="S2035" s="3"/>
      <c r="T2035" s="13"/>
      <c r="U2035" s="13"/>
    </row>
    <row r="2036" spans="17:21" x14ac:dyDescent="0.2">
      <c r="Q2036" s="1"/>
      <c r="S2036" s="3"/>
      <c r="T2036" s="13"/>
      <c r="U2036" s="13"/>
    </row>
    <row r="2037" spans="17:21" x14ac:dyDescent="0.2">
      <c r="Q2037" s="1"/>
      <c r="S2037" s="3"/>
      <c r="T2037" s="13"/>
      <c r="U2037" s="13"/>
    </row>
    <row r="2038" spans="17:21" x14ac:dyDescent="0.2">
      <c r="Q2038" s="1"/>
      <c r="S2038" s="3"/>
      <c r="T2038" s="13"/>
      <c r="U2038" s="13"/>
    </row>
    <row r="2039" spans="17:21" x14ac:dyDescent="0.2">
      <c r="Q2039" s="1"/>
      <c r="S2039" s="3"/>
      <c r="T2039" s="13"/>
      <c r="U2039" s="13"/>
    </row>
    <row r="2040" spans="17:21" x14ac:dyDescent="0.2">
      <c r="Q2040" s="1"/>
      <c r="S2040" s="3"/>
      <c r="T2040" s="13"/>
      <c r="U2040" s="13"/>
    </row>
    <row r="2041" spans="17:21" x14ac:dyDescent="0.2">
      <c r="Q2041" s="1"/>
      <c r="S2041" s="3"/>
      <c r="T2041" s="13"/>
      <c r="U2041" s="13"/>
    </row>
    <row r="2042" spans="17:21" x14ac:dyDescent="0.2">
      <c r="Q2042" s="1"/>
      <c r="S2042" s="3"/>
      <c r="T2042" s="13"/>
      <c r="U2042" s="13"/>
    </row>
    <row r="2043" spans="17:21" x14ac:dyDescent="0.2">
      <c r="Q2043" s="1"/>
      <c r="S2043" s="3"/>
      <c r="T2043" s="13"/>
      <c r="U2043" s="13"/>
    </row>
    <row r="2044" spans="17:21" x14ac:dyDescent="0.2">
      <c r="Q2044" s="1"/>
      <c r="S2044" s="3"/>
      <c r="T2044" s="13"/>
      <c r="U2044" s="13"/>
    </row>
    <row r="2045" spans="17:21" x14ac:dyDescent="0.2">
      <c r="Q2045" s="1"/>
      <c r="S2045" s="3"/>
      <c r="T2045" s="13"/>
      <c r="U2045" s="13"/>
    </row>
    <row r="2046" spans="17:21" x14ac:dyDescent="0.2">
      <c r="Q2046" s="1"/>
      <c r="S2046" s="3"/>
      <c r="T2046" s="13"/>
      <c r="U2046" s="13"/>
    </row>
    <row r="2047" spans="17:21" x14ac:dyDescent="0.2">
      <c r="Q2047" s="1"/>
      <c r="S2047" s="3"/>
      <c r="T2047" s="13"/>
      <c r="U2047" s="13"/>
    </row>
    <row r="2048" spans="17:21" x14ac:dyDescent="0.2">
      <c r="Q2048" s="1"/>
      <c r="S2048" s="3"/>
      <c r="T2048" s="13"/>
      <c r="U2048" s="13"/>
    </row>
    <row r="2049" spans="17:21" x14ac:dyDescent="0.2">
      <c r="Q2049" s="1"/>
      <c r="S2049" s="3"/>
      <c r="T2049" s="13"/>
      <c r="U2049" s="13"/>
    </row>
    <row r="2050" spans="17:21" x14ac:dyDescent="0.2">
      <c r="Q2050" s="1"/>
      <c r="S2050" s="3"/>
      <c r="T2050" s="13"/>
      <c r="U2050" s="13"/>
    </row>
    <row r="2051" spans="17:21" x14ac:dyDescent="0.2">
      <c r="Q2051" s="1"/>
      <c r="S2051" s="3"/>
      <c r="T2051" s="13"/>
      <c r="U2051" s="13"/>
    </row>
    <row r="2052" spans="17:21" x14ac:dyDescent="0.2">
      <c r="Q2052" s="1"/>
      <c r="S2052" s="3"/>
      <c r="T2052" s="13"/>
      <c r="U2052" s="13"/>
    </row>
    <row r="2053" spans="17:21" x14ac:dyDescent="0.2">
      <c r="Q2053" s="1"/>
      <c r="S2053" s="3"/>
      <c r="T2053" s="13"/>
      <c r="U2053" s="13"/>
    </row>
    <row r="2054" spans="17:21" x14ac:dyDescent="0.2">
      <c r="Q2054" s="1"/>
      <c r="S2054" s="3"/>
      <c r="T2054" s="13"/>
      <c r="U2054" s="13"/>
    </row>
    <row r="2055" spans="17:21" x14ac:dyDescent="0.2">
      <c r="Q2055" s="1"/>
      <c r="S2055" s="3"/>
      <c r="T2055" s="13"/>
      <c r="U2055" s="13"/>
    </row>
    <row r="2056" spans="17:21" x14ac:dyDescent="0.2">
      <c r="Q2056" s="1"/>
      <c r="S2056" s="3"/>
      <c r="T2056" s="13"/>
      <c r="U2056" s="13"/>
    </row>
    <row r="2057" spans="17:21" x14ac:dyDescent="0.2">
      <c r="Q2057" s="1"/>
      <c r="S2057" s="3"/>
      <c r="T2057" s="13"/>
      <c r="U2057" s="13"/>
    </row>
    <row r="2058" spans="17:21" x14ac:dyDescent="0.2">
      <c r="Q2058" s="1"/>
      <c r="S2058" s="3"/>
      <c r="T2058" s="13"/>
      <c r="U2058" s="13"/>
    </row>
    <row r="2059" spans="17:21" x14ac:dyDescent="0.2">
      <c r="Q2059" s="1"/>
      <c r="S2059" s="3"/>
      <c r="T2059" s="13"/>
      <c r="U2059" s="13"/>
    </row>
    <row r="2060" spans="17:21" x14ac:dyDescent="0.2">
      <c r="Q2060" s="1"/>
      <c r="S2060" s="3"/>
      <c r="T2060" s="13"/>
      <c r="U2060" s="13"/>
    </row>
    <row r="2061" spans="17:21" x14ac:dyDescent="0.2">
      <c r="Q2061" s="1"/>
      <c r="S2061" s="3"/>
      <c r="T2061" s="13"/>
      <c r="U2061" s="13"/>
    </row>
    <row r="2062" spans="17:21" x14ac:dyDescent="0.2">
      <c r="Q2062" s="1"/>
      <c r="S2062" s="3"/>
      <c r="T2062" s="13"/>
      <c r="U2062" s="13"/>
    </row>
    <row r="2063" spans="17:21" x14ac:dyDescent="0.2">
      <c r="Q2063" s="1"/>
      <c r="S2063" s="3"/>
      <c r="T2063" s="13"/>
      <c r="U2063" s="13"/>
    </row>
    <row r="2064" spans="17:21" x14ac:dyDescent="0.2">
      <c r="Q2064" s="1"/>
      <c r="S2064" s="3"/>
      <c r="T2064" s="13"/>
      <c r="U2064" s="13"/>
    </row>
    <row r="2065" spans="17:21" x14ac:dyDescent="0.2">
      <c r="Q2065" s="1"/>
      <c r="S2065" s="3"/>
      <c r="T2065" s="13"/>
      <c r="U2065" s="13"/>
    </row>
    <row r="2066" spans="17:21" x14ac:dyDescent="0.2">
      <c r="Q2066" s="1"/>
      <c r="S2066" s="3"/>
      <c r="T2066" s="13"/>
      <c r="U2066" s="13"/>
    </row>
    <row r="2067" spans="17:21" x14ac:dyDescent="0.2">
      <c r="Q2067" s="1"/>
      <c r="S2067" s="3"/>
      <c r="T2067" s="13"/>
      <c r="U2067" s="13"/>
    </row>
    <row r="2068" spans="17:21" x14ac:dyDescent="0.2">
      <c r="Q2068" s="1"/>
      <c r="S2068" s="3"/>
      <c r="T2068" s="13"/>
      <c r="U2068" s="13"/>
    </row>
    <row r="2069" spans="17:21" x14ac:dyDescent="0.2">
      <c r="Q2069" s="1"/>
      <c r="S2069" s="3"/>
      <c r="T2069" s="13"/>
      <c r="U2069" s="13"/>
    </row>
    <row r="2070" spans="17:21" x14ac:dyDescent="0.2">
      <c r="Q2070" s="1"/>
      <c r="S2070" s="3"/>
      <c r="T2070" s="13"/>
      <c r="U2070" s="13"/>
    </row>
    <row r="2071" spans="17:21" x14ac:dyDescent="0.2">
      <c r="Q2071" s="1"/>
      <c r="S2071" s="3"/>
      <c r="T2071" s="13"/>
      <c r="U2071" s="13"/>
    </row>
    <row r="2072" spans="17:21" x14ac:dyDescent="0.2">
      <c r="Q2072" s="1"/>
      <c r="S2072" s="3"/>
      <c r="T2072" s="13"/>
      <c r="U2072" s="13"/>
    </row>
    <row r="2073" spans="17:21" x14ac:dyDescent="0.2">
      <c r="Q2073" s="1"/>
      <c r="S2073" s="3"/>
      <c r="T2073" s="13"/>
      <c r="U2073" s="13"/>
    </row>
    <row r="2074" spans="17:21" x14ac:dyDescent="0.2">
      <c r="Q2074" s="1"/>
      <c r="S2074" s="3"/>
      <c r="T2074" s="13"/>
      <c r="U2074" s="13"/>
    </row>
    <row r="2075" spans="17:21" x14ac:dyDescent="0.2">
      <c r="Q2075" s="1"/>
      <c r="S2075" s="3"/>
      <c r="T2075" s="13"/>
      <c r="U2075" s="13"/>
    </row>
    <row r="2076" spans="17:21" x14ac:dyDescent="0.2">
      <c r="Q2076" s="1"/>
      <c r="S2076" s="3"/>
      <c r="T2076" s="13"/>
      <c r="U2076" s="13"/>
    </row>
    <row r="2077" spans="17:21" x14ac:dyDescent="0.2">
      <c r="Q2077" s="1"/>
      <c r="S2077" s="3"/>
      <c r="T2077" s="13"/>
      <c r="U2077" s="13"/>
    </row>
    <row r="2078" spans="17:21" x14ac:dyDescent="0.2">
      <c r="Q2078" s="1"/>
      <c r="S2078" s="3"/>
      <c r="T2078" s="13"/>
      <c r="U2078" s="13"/>
    </row>
    <row r="2079" spans="17:21" x14ac:dyDescent="0.2">
      <c r="Q2079" s="1"/>
      <c r="S2079" s="3"/>
      <c r="T2079" s="13"/>
      <c r="U2079" s="13"/>
    </row>
    <row r="2080" spans="17:21" x14ac:dyDescent="0.2">
      <c r="Q2080" s="1"/>
      <c r="S2080" s="3"/>
      <c r="T2080" s="13"/>
      <c r="U2080" s="13"/>
    </row>
    <row r="2081" spans="17:21" x14ac:dyDescent="0.2">
      <c r="Q2081" s="1"/>
      <c r="S2081" s="3"/>
      <c r="T2081" s="13"/>
      <c r="U2081" s="13"/>
    </row>
    <row r="2082" spans="17:21" x14ac:dyDescent="0.2">
      <c r="Q2082" s="1"/>
      <c r="S2082" s="3"/>
      <c r="T2082" s="13"/>
      <c r="U2082" s="13"/>
    </row>
    <row r="2083" spans="17:21" x14ac:dyDescent="0.2">
      <c r="Q2083" s="1"/>
      <c r="S2083" s="3"/>
      <c r="T2083" s="13"/>
      <c r="U2083" s="13"/>
    </row>
    <row r="2084" spans="17:21" x14ac:dyDescent="0.2">
      <c r="Q2084" s="1"/>
      <c r="S2084" s="3"/>
      <c r="T2084" s="13"/>
      <c r="U2084" s="13"/>
    </row>
    <row r="2085" spans="17:21" x14ac:dyDescent="0.2">
      <c r="Q2085" s="1"/>
      <c r="S2085" s="3"/>
      <c r="T2085" s="13"/>
      <c r="U2085" s="13"/>
    </row>
    <row r="2086" spans="17:21" x14ac:dyDescent="0.2">
      <c r="Q2086" s="1"/>
      <c r="S2086" s="3"/>
      <c r="T2086" s="13"/>
      <c r="U2086" s="13"/>
    </row>
    <row r="2087" spans="17:21" x14ac:dyDescent="0.2">
      <c r="Q2087" s="1"/>
      <c r="S2087" s="3"/>
      <c r="T2087" s="13"/>
      <c r="U2087" s="13"/>
    </row>
    <row r="2088" spans="17:21" x14ac:dyDescent="0.2">
      <c r="Q2088" s="1"/>
      <c r="S2088" s="3"/>
      <c r="T2088" s="13"/>
      <c r="U2088" s="13"/>
    </row>
    <row r="2089" spans="17:21" x14ac:dyDescent="0.2">
      <c r="Q2089" s="1"/>
      <c r="S2089" s="3"/>
      <c r="T2089" s="13"/>
      <c r="U2089" s="13"/>
    </row>
    <row r="2090" spans="17:21" x14ac:dyDescent="0.2">
      <c r="Q2090" s="1"/>
      <c r="S2090" s="3"/>
      <c r="T2090" s="13"/>
      <c r="U2090" s="13"/>
    </row>
    <row r="2091" spans="17:21" x14ac:dyDescent="0.2">
      <c r="Q2091" s="1"/>
      <c r="S2091" s="3"/>
      <c r="T2091" s="13"/>
      <c r="U2091" s="13"/>
    </row>
    <row r="2092" spans="17:21" x14ac:dyDescent="0.2">
      <c r="Q2092" s="1"/>
      <c r="S2092" s="3"/>
      <c r="T2092" s="13"/>
      <c r="U2092" s="13"/>
    </row>
    <row r="2093" spans="17:21" x14ac:dyDescent="0.2">
      <c r="Q2093" s="1"/>
      <c r="S2093" s="3"/>
      <c r="T2093" s="13"/>
      <c r="U2093" s="13"/>
    </row>
    <row r="2094" spans="17:21" x14ac:dyDescent="0.2">
      <c r="Q2094" s="1"/>
      <c r="S2094" s="3"/>
      <c r="T2094" s="13"/>
      <c r="U2094" s="13"/>
    </row>
    <row r="2095" spans="17:21" x14ac:dyDescent="0.2">
      <c r="Q2095" s="1"/>
      <c r="S2095" s="3"/>
      <c r="T2095" s="13"/>
      <c r="U2095" s="13"/>
    </row>
    <row r="2096" spans="17:21" x14ac:dyDescent="0.2">
      <c r="Q2096" s="1"/>
      <c r="S2096" s="3"/>
      <c r="T2096" s="13"/>
      <c r="U2096" s="13"/>
    </row>
    <row r="2097" spans="17:21" x14ac:dyDescent="0.2">
      <c r="Q2097" s="1"/>
      <c r="S2097" s="3"/>
      <c r="T2097" s="13"/>
      <c r="U2097" s="13"/>
    </row>
    <row r="2098" spans="17:21" x14ac:dyDescent="0.2">
      <c r="Q2098" s="1"/>
      <c r="S2098" s="3"/>
      <c r="T2098" s="13"/>
      <c r="U2098" s="13"/>
    </row>
    <row r="2099" spans="17:21" x14ac:dyDescent="0.2">
      <c r="Q2099" s="1"/>
      <c r="S2099" s="3"/>
      <c r="T2099" s="13"/>
      <c r="U2099" s="13"/>
    </row>
    <row r="2100" spans="17:21" x14ac:dyDescent="0.2">
      <c r="Q2100" s="1"/>
      <c r="S2100" s="3"/>
      <c r="T2100" s="13"/>
      <c r="U2100" s="13"/>
    </row>
    <row r="2101" spans="17:21" x14ac:dyDescent="0.2">
      <c r="Q2101" s="1"/>
      <c r="S2101" s="3"/>
      <c r="T2101" s="13"/>
      <c r="U2101" s="13"/>
    </row>
    <row r="2102" spans="17:21" x14ac:dyDescent="0.2">
      <c r="Q2102" s="1"/>
      <c r="S2102" s="3"/>
      <c r="T2102" s="13"/>
      <c r="U2102" s="13"/>
    </row>
    <row r="2103" spans="17:21" x14ac:dyDescent="0.2">
      <c r="Q2103" s="1"/>
      <c r="S2103" s="3"/>
      <c r="T2103" s="13"/>
      <c r="U2103" s="13"/>
    </row>
    <row r="2104" spans="17:21" x14ac:dyDescent="0.2">
      <c r="Q2104" s="1"/>
      <c r="S2104" s="3"/>
      <c r="T2104" s="13"/>
      <c r="U2104" s="13"/>
    </row>
    <row r="2105" spans="17:21" x14ac:dyDescent="0.2">
      <c r="Q2105" s="1"/>
      <c r="S2105" s="3"/>
      <c r="T2105" s="13"/>
      <c r="U2105" s="13"/>
    </row>
    <row r="2106" spans="17:21" x14ac:dyDescent="0.2">
      <c r="Q2106" s="1"/>
      <c r="S2106" s="3"/>
      <c r="T2106" s="13"/>
      <c r="U2106" s="13"/>
    </row>
    <row r="2107" spans="17:21" x14ac:dyDescent="0.2">
      <c r="Q2107" s="1"/>
      <c r="S2107" s="3"/>
      <c r="T2107" s="13"/>
      <c r="U2107" s="13"/>
    </row>
    <row r="2108" spans="17:21" x14ac:dyDescent="0.2">
      <c r="Q2108" s="1"/>
      <c r="S2108" s="3"/>
      <c r="T2108" s="13"/>
      <c r="U2108" s="13"/>
    </row>
    <row r="2109" spans="17:21" x14ac:dyDescent="0.2">
      <c r="Q2109" s="1"/>
      <c r="S2109" s="3"/>
      <c r="T2109" s="13"/>
      <c r="U2109" s="13"/>
    </row>
    <row r="2110" spans="17:21" x14ac:dyDescent="0.2">
      <c r="Q2110" s="1"/>
      <c r="S2110" s="3"/>
      <c r="T2110" s="13"/>
      <c r="U2110" s="13"/>
    </row>
    <row r="2111" spans="17:21" x14ac:dyDescent="0.2">
      <c r="Q2111" s="1"/>
      <c r="S2111" s="3"/>
      <c r="T2111" s="13"/>
      <c r="U2111" s="13"/>
    </row>
    <row r="2112" spans="17:21" x14ac:dyDescent="0.2">
      <c r="Q2112" s="1"/>
      <c r="S2112" s="3"/>
      <c r="T2112" s="13"/>
      <c r="U2112" s="13"/>
    </row>
    <row r="2113" spans="17:21" x14ac:dyDescent="0.2">
      <c r="Q2113" s="1"/>
      <c r="S2113" s="3"/>
      <c r="T2113" s="13"/>
      <c r="U2113" s="13"/>
    </row>
    <row r="2114" spans="17:21" x14ac:dyDescent="0.2">
      <c r="Q2114" s="1"/>
      <c r="S2114" s="3"/>
      <c r="T2114" s="13"/>
      <c r="U2114" s="13"/>
    </row>
    <row r="2115" spans="17:21" x14ac:dyDescent="0.2">
      <c r="Q2115" s="1"/>
      <c r="S2115" s="3"/>
      <c r="T2115" s="13"/>
      <c r="U2115" s="13"/>
    </row>
    <row r="2116" spans="17:21" x14ac:dyDescent="0.2">
      <c r="Q2116" s="1"/>
      <c r="S2116" s="3"/>
      <c r="T2116" s="13"/>
      <c r="U2116" s="13"/>
    </row>
    <row r="2117" spans="17:21" x14ac:dyDescent="0.2">
      <c r="Q2117" s="1"/>
      <c r="S2117" s="3"/>
      <c r="T2117" s="13"/>
      <c r="U2117" s="13"/>
    </row>
    <row r="2118" spans="17:21" x14ac:dyDescent="0.2">
      <c r="Q2118" s="1"/>
      <c r="S2118" s="3"/>
      <c r="T2118" s="13"/>
      <c r="U2118" s="13"/>
    </row>
    <row r="2119" spans="17:21" x14ac:dyDescent="0.2">
      <c r="Q2119" s="1"/>
      <c r="S2119" s="3"/>
      <c r="T2119" s="13"/>
      <c r="U2119" s="13"/>
    </row>
    <row r="2120" spans="17:21" x14ac:dyDescent="0.2">
      <c r="Q2120" s="1"/>
      <c r="S2120" s="3"/>
      <c r="T2120" s="13"/>
      <c r="U2120" s="13"/>
    </row>
    <row r="2121" spans="17:21" x14ac:dyDescent="0.2">
      <c r="Q2121" s="1"/>
      <c r="S2121" s="3"/>
      <c r="T2121" s="13"/>
      <c r="U2121" s="13"/>
    </row>
    <row r="2122" spans="17:21" x14ac:dyDescent="0.2">
      <c r="Q2122" s="1"/>
      <c r="S2122" s="3"/>
      <c r="T2122" s="13"/>
      <c r="U2122" s="13"/>
    </row>
    <row r="2123" spans="17:21" x14ac:dyDescent="0.2">
      <c r="Q2123" s="1"/>
      <c r="S2123" s="3"/>
      <c r="T2123" s="13"/>
      <c r="U2123" s="13"/>
    </row>
    <row r="2124" spans="17:21" x14ac:dyDescent="0.2">
      <c r="Q2124" s="1"/>
      <c r="S2124" s="3"/>
      <c r="T2124" s="13"/>
      <c r="U2124" s="13"/>
    </row>
    <row r="2125" spans="17:21" x14ac:dyDescent="0.2">
      <c r="Q2125" s="1"/>
      <c r="S2125" s="3"/>
      <c r="T2125" s="13"/>
      <c r="U2125" s="13"/>
    </row>
    <row r="2126" spans="17:21" x14ac:dyDescent="0.2">
      <c r="Q2126" s="1"/>
      <c r="S2126" s="3"/>
      <c r="T2126" s="13"/>
      <c r="U2126" s="13"/>
    </row>
    <row r="2127" spans="17:21" x14ac:dyDescent="0.2">
      <c r="Q2127" s="1"/>
      <c r="S2127" s="3"/>
      <c r="T2127" s="13"/>
      <c r="U2127" s="13"/>
    </row>
    <row r="2128" spans="17:21" x14ac:dyDescent="0.2">
      <c r="Q2128" s="1"/>
      <c r="S2128" s="3"/>
      <c r="T2128" s="13"/>
      <c r="U2128" s="13"/>
    </row>
    <row r="2129" spans="17:21" x14ac:dyDescent="0.2">
      <c r="Q2129" s="1"/>
      <c r="S2129" s="3"/>
      <c r="T2129" s="13"/>
      <c r="U2129" s="13"/>
    </row>
    <row r="2130" spans="17:21" x14ac:dyDescent="0.2">
      <c r="Q2130" s="1"/>
      <c r="S2130" s="3"/>
      <c r="T2130" s="13"/>
      <c r="U2130" s="13"/>
    </row>
    <row r="2131" spans="17:21" x14ac:dyDescent="0.2">
      <c r="Q2131" s="1"/>
      <c r="S2131" s="3"/>
      <c r="T2131" s="13"/>
      <c r="U2131" s="13"/>
    </row>
    <row r="2132" spans="17:21" x14ac:dyDescent="0.2">
      <c r="Q2132" s="1"/>
      <c r="S2132" s="3"/>
      <c r="T2132" s="13"/>
      <c r="U2132" s="13"/>
    </row>
    <row r="2133" spans="17:21" x14ac:dyDescent="0.2">
      <c r="Q2133" s="1"/>
      <c r="S2133" s="3"/>
      <c r="T2133" s="13"/>
      <c r="U2133" s="13"/>
    </row>
    <row r="2134" spans="17:21" x14ac:dyDescent="0.2">
      <c r="Q2134" s="1"/>
      <c r="S2134" s="3"/>
      <c r="T2134" s="13"/>
      <c r="U2134" s="13"/>
    </row>
    <row r="2135" spans="17:21" x14ac:dyDescent="0.2">
      <c r="Q2135" s="1"/>
      <c r="S2135" s="3"/>
      <c r="T2135" s="13"/>
      <c r="U2135" s="13"/>
    </row>
    <row r="2136" spans="17:21" x14ac:dyDescent="0.2">
      <c r="Q2136" s="1"/>
      <c r="S2136" s="3"/>
      <c r="T2136" s="13"/>
      <c r="U2136" s="13"/>
    </row>
    <row r="2137" spans="17:21" x14ac:dyDescent="0.2">
      <c r="Q2137" s="1"/>
      <c r="S2137" s="3"/>
      <c r="T2137" s="13"/>
      <c r="U2137" s="13"/>
    </row>
    <row r="2138" spans="17:21" x14ac:dyDescent="0.2">
      <c r="Q2138" s="1"/>
      <c r="S2138" s="3"/>
      <c r="T2138" s="13"/>
      <c r="U2138" s="13"/>
    </row>
    <row r="2139" spans="17:21" x14ac:dyDescent="0.2">
      <c r="Q2139" s="1"/>
      <c r="S2139" s="3"/>
      <c r="T2139" s="13"/>
      <c r="U2139" s="13"/>
    </row>
    <row r="2140" spans="17:21" x14ac:dyDescent="0.2">
      <c r="Q2140" s="1"/>
      <c r="S2140" s="3"/>
      <c r="T2140" s="13"/>
      <c r="U2140" s="13"/>
    </row>
    <row r="2141" spans="17:21" x14ac:dyDescent="0.2">
      <c r="Q2141" s="1"/>
      <c r="S2141" s="3"/>
      <c r="T2141" s="13"/>
      <c r="U2141" s="13"/>
    </row>
    <row r="2142" spans="17:21" x14ac:dyDescent="0.2">
      <c r="Q2142" s="1"/>
      <c r="S2142" s="3"/>
      <c r="T2142" s="13"/>
      <c r="U2142" s="13"/>
    </row>
    <row r="2143" spans="17:21" x14ac:dyDescent="0.2">
      <c r="Q2143" s="1"/>
      <c r="S2143" s="3"/>
      <c r="T2143" s="13"/>
      <c r="U2143" s="13"/>
    </row>
    <row r="2144" spans="17:21" x14ac:dyDescent="0.2">
      <c r="Q2144" s="1"/>
      <c r="S2144" s="3"/>
      <c r="T2144" s="13"/>
      <c r="U2144" s="13"/>
    </row>
    <row r="2145" spans="17:21" x14ac:dyDescent="0.2">
      <c r="Q2145" s="1"/>
      <c r="S2145" s="3"/>
      <c r="T2145" s="13"/>
      <c r="U2145" s="13"/>
    </row>
    <row r="2146" spans="17:21" x14ac:dyDescent="0.2">
      <c r="Q2146" s="1"/>
      <c r="S2146" s="3"/>
      <c r="T2146" s="13"/>
      <c r="U2146" s="13"/>
    </row>
    <row r="2147" spans="17:21" x14ac:dyDescent="0.2">
      <c r="Q2147" s="1"/>
      <c r="S2147" s="3"/>
      <c r="T2147" s="13"/>
      <c r="U2147" s="13"/>
    </row>
    <row r="2148" spans="17:21" x14ac:dyDescent="0.2">
      <c r="Q2148" s="1"/>
      <c r="S2148" s="3"/>
      <c r="T2148" s="13"/>
      <c r="U2148" s="13"/>
    </row>
    <row r="2149" spans="17:21" x14ac:dyDescent="0.2">
      <c r="Q2149" s="1"/>
      <c r="S2149" s="3"/>
      <c r="T2149" s="13"/>
      <c r="U2149" s="13"/>
    </row>
    <row r="2150" spans="17:21" x14ac:dyDescent="0.2">
      <c r="Q2150" s="1"/>
      <c r="S2150" s="3"/>
      <c r="T2150" s="13"/>
      <c r="U2150" s="13"/>
    </row>
    <row r="2151" spans="17:21" x14ac:dyDescent="0.2">
      <c r="Q2151" s="1"/>
      <c r="S2151" s="3"/>
      <c r="T2151" s="13"/>
      <c r="U2151" s="13"/>
    </row>
    <row r="2152" spans="17:21" x14ac:dyDescent="0.2">
      <c r="Q2152" s="1"/>
      <c r="S2152" s="3"/>
      <c r="T2152" s="13"/>
      <c r="U2152" s="13"/>
    </row>
    <row r="2153" spans="17:21" x14ac:dyDescent="0.2">
      <c r="Q2153" s="1"/>
      <c r="S2153" s="3"/>
      <c r="T2153" s="13"/>
      <c r="U2153" s="13"/>
    </row>
    <row r="2154" spans="17:21" x14ac:dyDescent="0.2">
      <c r="Q2154" s="1"/>
      <c r="S2154" s="3"/>
      <c r="T2154" s="13"/>
      <c r="U2154" s="13"/>
    </row>
    <row r="2155" spans="17:21" x14ac:dyDescent="0.2">
      <c r="Q2155" s="1"/>
      <c r="S2155" s="3"/>
      <c r="T2155" s="13"/>
      <c r="U2155" s="13"/>
    </row>
    <row r="2156" spans="17:21" x14ac:dyDescent="0.2">
      <c r="Q2156" s="1"/>
      <c r="S2156" s="3"/>
      <c r="T2156" s="13"/>
      <c r="U2156" s="13"/>
    </row>
    <row r="2157" spans="17:21" x14ac:dyDescent="0.2">
      <c r="Q2157" s="1"/>
      <c r="S2157" s="3"/>
      <c r="T2157" s="13"/>
      <c r="U2157" s="13"/>
    </row>
    <row r="2158" spans="17:21" x14ac:dyDescent="0.2">
      <c r="Q2158" s="1"/>
      <c r="S2158" s="3"/>
      <c r="T2158" s="13"/>
      <c r="U2158" s="13"/>
    </row>
    <row r="2159" spans="17:21" x14ac:dyDescent="0.2">
      <c r="Q2159" s="1"/>
      <c r="S2159" s="3"/>
      <c r="T2159" s="13"/>
      <c r="U2159" s="13"/>
    </row>
    <row r="2160" spans="17:21" x14ac:dyDescent="0.2">
      <c r="Q2160" s="1"/>
      <c r="S2160" s="3"/>
      <c r="T2160" s="13"/>
      <c r="U2160" s="13"/>
    </row>
    <row r="2161" spans="17:21" x14ac:dyDescent="0.2">
      <c r="Q2161" s="1"/>
      <c r="S2161" s="3"/>
      <c r="T2161" s="13"/>
      <c r="U2161" s="13"/>
    </row>
    <row r="2162" spans="17:21" x14ac:dyDescent="0.2">
      <c r="Q2162" s="1"/>
      <c r="S2162" s="3"/>
      <c r="T2162" s="13"/>
      <c r="U2162" s="13"/>
    </row>
    <row r="2163" spans="17:21" x14ac:dyDescent="0.2">
      <c r="Q2163" s="1"/>
      <c r="S2163" s="3"/>
      <c r="T2163" s="13"/>
      <c r="U2163" s="13"/>
    </row>
    <row r="2164" spans="17:21" x14ac:dyDescent="0.2">
      <c r="Q2164" s="1"/>
      <c r="S2164" s="3"/>
      <c r="T2164" s="13"/>
      <c r="U2164" s="13"/>
    </row>
    <row r="2165" spans="17:21" x14ac:dyDescent="0.2">
      <c r="Q2165" s="1"/>
      <c r="S2165" s="3"/>
      <c r="T2165" s="13"/>
      <c r="U2165" s="13"/>
    </row>
    <row r="2166" spans="17:21" x14ac:dyDescent="0.2">
      <c r="Q2166" s="1"/>
      <c r="S2166" s="3"/>
      <c r="T2166" s="13"/>
      <c r="U2166" s="13"/>
    </row>
    <row r="2167" spans="17:21" x14ac:dyDescent="0.2">
      <c r="Q2167" s="1"/>
      <c r="S2167" s="3"/>
      <c r="T2167" s="13"/>
      <c r="U2167" s="13"/>
    </row>
    <row r="2168" spans="17:21" x14ac:dyDescent="0.2">
      <c r="Q2168" s="1"/>
      <c r="S2168" s="3"/>
      <c r="T2168" s="13"/>
      <c r="U2168" s="13"/>
    </row>
    <row r="2169" spans="17:21" x14ac:dyDescent="0.2">
      <c r="Q2169" s="1"/>
      <c r="S2169" s="3"/>
      <c r="T2169" s="13"/>
      <c r="U2169" s="13"/>
    </row>
    <row r="2170" spans="17:21" x14ac:dyDescent="0.2">
      <c r="Q2170" s="1"/>
      <c r="S2170" s="3"/>
      <c r="T2170" s="13"/>
      <c r="U2170" s="13"/>
    </row>
    <row r="2171" spans="17:21" x14ac:dyDescent="0.2">
      <c r="Q2171" s="1"/>
      <c r="S2171" s="3"/>
      <c r="T2171" s="13"/>
      <c r="U2171" s="13"/>
    </row>
    <row r="2172" spans="17:21" x14ac:dyDescent="0.2">
      <c r="Q2172" s="1"/>
      <c r="S2172" s="3"/>
      <c r="T2172" s="13"/>
      <c r="U2172" s="13"/>
    </row>
    <row r="2173" spans="17:21" x14ac:dyDescent="0.2">
      <c r="Q2173" s="1"/>
      <c r="S2173" s="3"/>
      <c r="T2173" s="13"/>
      <c r="U2173" s="13"/>
    </row>
    <row r="2174" spans="17:21" x14ac:dyDescent="0.2">
      <c r="Q2174" s="1"/>
      <c r="S2174" s="3"/>
      <c r="T2174" s="13"/>
      <c r="U2174" s="13"/>
    </row>
    <row r="2175" spans="17:21" x14ac:dyDescent="0.2">
      <c r="Q2175" s="1"/>
      <c r="S2175" s="3"/>
      <c r="T2175" s="13"/>
      <c r="U2175" s="13"/>
    </row>
    <row r="2176" spans="17:21" x14ac:dyDescent="0.2">
      <c r="Q2176" s="1"/>
      <c r="S2176" s="3"/>
      <c r="T2176" s="13"/>
      <c r="U2176" s="13"/>
    </row>
    <row r="2177" spans="17:21" x14ac:dyDescent="0.2">
      <c r="Q2177" s="1"/>
      <c r="S2177" s="3"/>
      <c r="T2177" s="13"/>
      <c r="U2177" s="13"/>
    </row>
    <row r="2178" spans="17:21" x14ac:dyDescent="0.2">
      <c r="Q2178" s="1"/>
      <c r="S2178" s="3"/>
      <c r="T2178" s="13"/>
      <c r="U2178" s="13"/>
    </row>
    <row r="2179" spans="17:21" x14ac:dyDescent="0.2">
      <c r="Q2179" s="1"/>
      <c r="S2179" s="3"/>
      <c r="T2179" s="13"/>
      <c r="U2179" s="13"/>
    </row>
    <row r="2180" spans="17:21" x14ac:dyDescent="0.2">
      <c r="Q2180" s="1"/>
      <c r="S2180" s="3"/>
      <c r="T2180" s="13"/>
      <c r="U2180" s="13"/>
    </row>
    <row r="2181" spans="17:21" x14ac:dyDescent="0.2">
      <c r="Q2181" s="1"/>
      <c r="S2181" s="3"/>
      <c r="T2181" s="13"/>
      <c r="U2181" s="13"/>
    </row>
    <row r="2182" spans="17:21" x14ac:dyDescent="0.2">
      <c r="Q2182" s="1"/>
      <c r="S2182" s="3"/>
      <c r="T2182" s="13"/>
      <c r="U2182" s="13"/>
    </row>
    <row r="2183" spans="17:21" x14ac:dyDescent="0.2">
      <c r="Q2183" s="1"/>
      <c r="S2183" s="3"/>
      <c r="T2183" s="13"/>
      <c r="U2183" s="13"/>
    </row>
    <row r="2184" spans="17:21" x14ac:dyDescent="0.2">
      <c r="Q2184" s="1"/>
      <c r="S2184" s="3"/>
      <c r="T2184" s="13"/>
      <c r="U2184" s="13"/>
    </row>
    <row r="2185" spans="17:21" x14ac:dyDescent="0.2">
      <c r="Q2185" s="1"/>
      <c r="S2185" s="3"/>
      <c r="T2185" s="13"/>
      <c r="U2185" s="13"/>
    </row>
    <row r="2186" spans="17:21" x14ac:dyDescent="0.2">
      <c r="Q2186" s="1"/>
      <c r="S2186" s="3"/>
      <c r="T2186" s="13"/>
      <c r="U2186" s="13"/>
    </row>
    <row r="2187" spans="17:21" x14ac:dyDescent="0.2">
      <c r="Q2187" s="1"/>
      <c r="S2187" s="3"/>
      <c r="T2187" s="13"/>
      <c r="U2187" s="13"/>
    </row>
    <row r="2188" spans="17:21" x14ac:dyDescent="0.2">
      <c r="Q2188" s="1"/>
      <c r="S2188" s="3"/>
      <c r="T2188" s="13"/>
      <c r="U2188" s="13"/>
    </row>
    <row r="2189" spans="17:21" x14ac:dyDescent="0.2">
      <c r="Q2189" s="1"/>
      <c r="S2189" s="3"/>
      <c r="T2189" s="13"/>
      <c r="U2189" s="13"/>
    </row>
    <row r="2190" spans="17:21" x14ac:dyDescent="0.2">
      <c r="Q2190" s="1"/>
      <c r="S2190" s="3"/>
      <c r="T2190" s="13"/>
      <c r="U2190" s="13"/>
    </row>
    <row r="2191" spans="17:21" x14ac:dyDescent="0.2">
      <c r="Q2191" s="1"/>
      <c r="S2191" s="3"/>
      <c r="T2191" s="13"/>
      <c r="U2191" s="13"/>
    </row>
    <row r="2192" spans="17:21" x14ac:dyDescent="0.2">
      <c r="Q2192" s="1"/>
      <c r="S2192" s="3"/>
      <c r="T2192" s="13"/>
      <c r="U2192" s="13"/>
    </row>
    <row r="2193" spans="17:21" x14ac:dyDescent="0.2">
      <c r="Q2193" s="1"/>
      <c r="S2193" s="3"/>
      <c r="T2193" s="13"/>
      <c r="U2193" s="13"/>
    </row>
    <row r="2194" spans="17:21" x14ac:dyDescent="0.2">
      <c r="Q2194" s="1"/>
      <c r="S2194" s="3"/>
      <c r="T2194" s="13"/>
      <c r="U2194" s="13"/>
    </row>
    <row r="2195" spans="17:21" x14ac:dyDescent="0.2">
      <c r="Q2195" s="1"/>
      <c r="S2195" s="3"/>
      <c r="T2195" s="13"/>
      <c r="U2195" s="13"/>
    </row>
    <row r="2196" spans="17:21" x14ac:dyDescent="0.2">
      <c r="Q2196" s="1"/>
      <c r="S2196" s="3"/>
      <c r="T2196" s="13"/>
      <c r="U2196" s="13"/>
    </row>
    <row r="2197" spans="17:21" x14ac:dyDescent="0.2">
      <c r="Q2197" s="1"/>
      <c r="S2197" s="3"/>
      <c r="T2197" s="13"/>
      <c r="U2197" s="13"/>
    </row>
    <row r="2198" spans="17:21" x14ac:dyDescent="0.2">
      <c r="Q2198" s="1"/>
      <c r="S2198" s="3"/>
      <c r="T2198" s="13"/>
      <c r="U2198" s="13"/>
    </row>
    <row r="2199" spans="17:21" x14ac:dyDescent="0.2">
      <c r="Q2199" s="1"/>
      <c r="S2199" s="3"/>
      <c r="T2199" s="13"/>
      <c r="U2199" s="13"/>
    </row>
    <row r="2200" spans="17:21" x14ac:dyDescent="0.2">
      <c r="Q2200" s="1"/>
      <c r="S2200" s="3"/>
      <c r="T2200" s="13"/>
      <c r="U2200" s="13"/>
    </row>
    <row r="2201" spans="17:21" x14ac:dyDescent="0.2">
      <c r="Q2201" s="1"/>
      <c r="S2201" s="3"/>
      <c r="T2201" s="13"/>
      <c r="U2201" s="13"/>
    </row>
    <row r="2202" spans="17:21" x14ac:dyDescent="0.2">
      <c r="Q2202" s="1"/>
      <c r="S2202" s="3"/>
      <c r="T2202" s="13"/>
      <c r="U2202" s="13"/>
    </row>
    <row r="2203" spans="17:21" x14ac:dyDescent="0.2">
      <c r="Q2203" s="1"/>
      <c r="S2203" s="3"/>
      <c r="T2203" s="13"/>
      <c r="U2203" s="13"/>
    </row>
    <row r="2204" spans="17:21" x14ac:dyDescent="0.2">
      <c r="Q2204" s="1"/>
      <c r="S2204" s="3"/>
      <c r="T2204" s="13"/>
      <c r="U2204" s="13"/>
    </row>
    <row r="2205" spans="17:21" x14ac:dyDescent="0.2">
      <c r="Q2205" s="1"/>
      <c r="S2205" s="3"/>
      <c r="T2205" s="13"/>
      <c r="U2205" s="13"/>
    </row>
    <row r="2206" spans="17:21" x14ac:dyDescent="0.2">
      <c r="Q2206" s="1"/>
      <c r="S2206" s="3"/>
      <c r="T2206" s="13"/>
      <c r="U2206" s="13"/>
    </row>
    <row r="2207" spans="17:21" x14ac:dyDescent="0.2">
      <c r="Q2207" s="1"/>
      <c r="S2207" s="3"/>
      <c r="T2207" s="13"/>
      <c r="U2207" s="13"/>
    </row>
    <row r="2208" spans="17:21" x14ac:dyDescent="0.2">
      <c r="Q2208" s="1"/>
      <c r="S2208" s="3"/>
      <c r="T2208" s="13"/>
      <c r="U2208" s="13"/>
    </row>
    <row r="2209" spans="17:21" x14ac:dyDescent="0.2">
      <c r="Q2209" s="1"/>
      <c r="S2209" s="3"/>
      <c r="T2209" s="13"/>
      <c r="U2209" s="13"/>
    </row>
    <row r="2210" spans="17:21" x14ac:dyDescent="0.2">
      <c r="Q2210" s="1"/>
      <c r="S2210" s="3"/>
      <c r="T2210" s="13"/>
      <c r="U2210" s="13"/>
    </row>
    <row r="2211" spans="17:21" x14ac:dyDescent="0.2">
      <c r="Q2211" s="1"/>
      <c r="S2211" s="3"/>
      <c r="T2211" s="13"/>
      <c r="U2211" s="13"/>
    </row>
    <row r="2212" spans="17:21" x14ac:dyDescent="0.2">
      <c r="Q2212" s="1"/>
      <c r="S2212" s="3"/>
      <c r="T2212" s="13"/>
      <c r="U2212" s="13"/>
    </row>
    <row r="2213" spans="17:21" x14ac:dyDescent="0.2">
      <c r="Q2213" s="1"/>
      <c r="S2213" s="3"/>
      <c r="T2213" s="13"/>
      <c r="U2213" s="13"/>
    </row>
    <row r="2214" spans="17:21" x14ac:dyDescent="0.2">
      <c r="Q2214" s="1"/>
      <c r="S2214" s="3"/>
      <c r="T2214" s="13"/>
      <c r="U2214" s="13"/>
    </row>
    <row r="2215" spans="17:21" x14ac:dyDescent="0.2">
      <c r="Q2215" s="1"/>
      <c r="S2215" s="3"/>
      <c r="T2215" s="13"/>
      <c r="U2215" s="13"/>
    </row>
    <row r="2216" spans="17:21" x14ac:dyDescent="0.2">
      <c r="Q2216" s="1"/>
      <c r="S2216" s="3"/>
      <c r="T2216" s="13"/>
      <c r="U2216" s="13"/>
    </row>
    <row r="2217" spans="17:21" x14ac:dyDescent="0.2">
      <c r="Q2217" s="1"/>
      <c r="S2217" s="3"/>
      <c r="T2217" s="13"/>
      <c r="U2217" s="13"/>
    </row>
    <row r="2218" spans="17:21" x14ac:dyDescent="0.2">
      <c r="Q2218" s="1"/>
      <c r="S2218" s="3"/>
      <c r="T2218" s="13"/>
      <c r="U2218" s="13"/>
    </row>
    <row r="2219" spans="17:21" x14ac:dyDescent="0.2">
      <c r="Q2219" s="1"/>
      <c r="S2219" s="3"/>
      <c r="T2219" s="13"/>
      <c r="U2219" s="13"/>
    </row>
    <row r="2220" spans="17:21" x14ac:dyDescent="0.2">
      <c r="Q2220" s="1"/>
      <c r="S2220" s="3"/>
      <c r="T2220" s="13"/>
      <c r="U2220" s="13"/>
    </row>
    <row r="2221" spans="17:21" x14ac:dyDescent="0.2">
      <c r="Q2221" s="1"/>
      <c r="S2221" s="3"/>
      <c r="T2221" s="13"/>
      <c r="U2221" s="13"/>
    </row>
    <row r="2222" spans="17:21" x14ac:dyDescent="0.2">
      <c r="Q2222" s="1"/>
      <c r="S2222" s="3"/>
      <c r="T2222" s="13"/>
      <c r="U2222" s="13"/>
    </row>
    <row r="2223" spans="17:21" x14ac:dyDescent="0.2">
      <c r="Q2223" s="1"/>
      <c r="S2223" s="3"/>
      <c r="T2223" s="13"/>
      <c r="U2223" s="13"/>
    </row>
    <row r="2224" spans="17:21" x14ac:dyDescent="0.2">
      <c r="Q2224" s="1"/>
      <c r="S2224" s="3"/>
      <c r="T2224" s="13"/>
      <c r="U2224" s="13"/>
    </row>
    <row r="2225" spans="17:21" x14ac:dyDescent="0.2">
      <c r="Q2225" s="1"/>
      <c r="S2225" s="3"/>
      <c r="T2225" s="13"/>
      <c r="U2225" s="13"/>
    </row>
    <row r="2226" spans="17:21" x14ac:dyDescent="0.2">
      <c r="Q2226" s="1"/>
      <c r="S2226" s="3"/>
      <c r="T2226" s="13"/>
      <c r="U2226" s="13"/>
    </row>
    <row r="2227" spans="17:21" x14ac:dyDescent="0.2">
      <c r="Q2227" s="1"/>
      <c r="S2227" s="3"/>
      <c r="T2227" s="13"/>
      <c r="U2227" s="13"/>
    </row>
    <row r="2228" spans="17:21" x14ac:dyDescent="0.2">
      <c r="Q2228" s="1"/>
      <c r="S2228" s="3"/>
      <c r="T2228" s="13"/>
      <c r="U2228" s="13"/>
    </row>
    <row r="2229" spans="17:21" x14ac:dyDescent="0.2">
      <c r="Q2229" s="1"/>
      <c r="S2229" s="3"/>
      <c r="T2229" s="13"/>
      <c r="U2229" s="13"/>
    </row>
    <row r="2230" spans="17:21" x14ac:dyDescent="0.2">
      <c r="Q2230" s="1"/>
      <c r="S2230" s="3"/>
      <c r="T2230" s="13"/>
      <c r="U2230" s="13"/>
    </row>
    <row r="2231" spans="17:21" x14ac:dyDescent="0.2">
      <c r="Q2231" s="1"/>
      <c r="S2231" s="3"/>
      <c r="T2231" s="13"/>
      <c r="U2231" s="13"/>
    </row>
    <row r="2232" spans="17:21" x14ac:dyDescent="0.2">
      <c r="Q2232" s="1"/>
      <c r="S2232" s="3"/>
      <c r="T2232" s="13"/>
      <c r="U2232" s="13"/>
    </row>
    <row r="2233" spans="17:21" x14ac:dyDescent="0.2">
      <c r="Q2233" s="1"/>
      <c r="S2233" s="3"/>
      <c r="T2233" s="13"/>
      <c r="U2233" s="13"/>
    </row>
    <row r="2234" spans="17:21" x14ac:dyDescent="0.2">
      <c r="Q2234" s="1"/>
      <c r="S2234" s="3"/>
      <c r="T2234" s="13"/>
      <c r="U2234" s="13"/>
    </row>
    <row r="2235" spans="17:21" x14ac:dyDescent="0.2">
      <c r="Q2235" s="1"/>
      <c r="S2235" s="3"/>
      <c r="T2235" s="13"/>
      <c r="U2235" s="13"/>
    </row>
    <row r="2236" spans="17:21" x14ac:dyDescent="0.2">
      <c r="Q2236" s="1"/>
      <c r="S2236" s="3"/>
      <c r="T2236" s="13"/>
      <c r="U2236" s="13"/>
    </row>
    <row r="2237" spans="17:21" x14ac:dyDescent="0.2">
      <c r="Q2237" s="1"/>
      <c r="S2237" s="3"/>
      <c r="T2237" s="13"/>
      <c r="U2237" s="13"/>
    </row>
    <row r="2238" spans="17:21" x14ac:dyDescent="0.2">
      <c r="Q2238" s="1"/>
      <c r="S2238" s="3"/>
      <c r="T2238" s="13"/>
      <c r="U2238" s="13"/>
    </row>
    <row r="2239" spans="17:21" x14ac:dyDescent="0.2">
      <c r="Q2239" s="1"/>
      <c r="S2239" s="3"/>
      <c r="T2239" s="13"/>
      <c r="U2239" s="13"/>
    </row>
    <row r="2240" spans="17:21" x14ac:dyDescent="0.2">
      <c r="Q2240" s="1"/>
      <c r="S2240" s="3"/>
      <c r="T2240" s="13"/>
      <c r="U2240" s="13"/>
    </row>
    <row r="2241" spans="17:21" x14ac:dyDescent="0.2">
      <c r="Q2241" s="1"/>
      <c r="S2241" s="3"/>
      <c r="T2241" s="13"/>
      <c r="U2241" s="13"/>
    </row>
    <row r="2242" spans="17:21" x14ac:dyDescent="0.2">
      <c r="Q2242" s="1"/>
      <c r="S2242" s="3"/>
      <c r="T2242" s="13"/>
      <c r="U2242" s="13"/>
    </row>
    <row r="2243" spans="17:21" x14ac:dyDescent="0.2">
      <c r="Q2243" s="1"/>
      <c r="S2243" s="3"/>
      <c r="T2243" s="13"/>
      <c r="U2243" s="13"/>
    </row>
    <row r="2244" spans="17:21" x14ac:dyDescent="0.2">
      <c r="Q2244" s="1"/>
      <c r="S2244" s="3"/>
      <c r="T2244" s="13"/>
      <c r="U2244" s="13"/>
    </row>
    <row r="2245" spans="17:21" x14ac:dyDescent="0.2">
      <c r="Q2245" s="1"/>
      <c r="S2245" s="3"/>
      <c r="T2245" s="13"/>
      <c r="U2245" s="13"/>
    </row>
    <row r="2246" spans="17:21" x14ac:dyDescent="0.2">
      <c r="Q2246" s="1"/>
      <c r="S2246" s="3"/>
      <c r="T2246" s="13"/>
      <c r="U2246" s="13"/>
    </row>
    <row r="2247" spans="17:21" x14ac:dyDescent="0.2">
      <c r="Q2247" s="1"/>
      <c r="S2247" s="3"/>
      <c r="T2247" s="13"/>
      <c r="U2247" s="13"/>
    </row>
    <row r="2248" spans="17:21" x14ac:dyDescent="0.2">
      <c r="Q2248" s="1"/>
      <c r="S2248" s="3"/>
      <c r="T2248" s="13"/>
      <c r="U2248" s="13"/>
    </row>
    <row r="2249" spans="17:21" x14ac:dyDescent="0.2">
      <c r="Q2249" s="1"/>
      <c r="S2249" s="3"/>
      <c r="T2249" s="13"/>
      <c r="U2249" s="13"/>
    </row>
    <row r="2250" spans="17:21" x14ac:dyDescent="0.2">
      <c r="Q2250" s="1"/>
      <c r="S2250" s="3"/>
      <c r="T2250" s="13"/>
      <c r="U2250" s="13"/>
    </row>
    <row r="2251" spans="17:21" x14ac:dyDescent="0.2">
      <c r="Q2251" s="1"/>
      <c r="S2251" s="3"/>
      <c r="T2251" s="13"/>
      <c r="U2251" s="13"/>
    </row>
    <row r="2252" spans="17:21" x14ac:dyDescent="0.2">
      <c r="Q2252" s="1"/>
      <c r="S2252" s="3"/>
      <c r="T2252" s="13"/>
      <c r="U2252" s="13"/>
    </row>
    <row r="2253" spans="17:21" x14ac:dyDescent="0.2">
      <c r="Q2253" s="1"/>
      <c r="S2253" s="3"/>
      <c r="T2253" s="13"/>
      <c r="U2253" s="13"/>
    </row>
    <row r="2254" spans="17:21" x14ac:dyDescent="0.2">
      <c r="Q2254" s="1"/>
      <c r="S2254" s="3"/>
      <c r="T2254" s="13"/>
      <c r="U2254" s="13"/>
    </row>
    <row r="2255" spans="17:21" x14ac:dyDescent="0.2">
      <c r="Q2255" s="1"/>
      <c r="S2255" s="3"/>
      <c r="T2255" s="13"/>
      <c r="U2255" s="13"/>
    </row>
    <row r="2256" spans="17:21" x14ac:dyDescent="0.2">
      <c r="Q2256" s="1"/>
      <c r="S2256" s="3"/>
      <c r="T2256" s="13"/>
      <c r="U2256" s="13"/>
    </row>
    <row r="2257" spans="17:21" x14ac:dyDescent="0.2">
      <c r="Q2257" s="1"/>
      <c r="S2257" s="3"/>
      <c r="T2257" s="13"/>
      <c r="U2257" s="13"/>
    </row>
    <row r="2258" spans="17:21" x14ac:dyDescent="0.2">
      <c r="Q2258" s="1"/>
      <c r="S2258" s="3"/>
      <c r="T2258" s="13"/>
      <c r="U2258" s="13"/>
    </row>
    <row r="2259" spans="17:21" x14ac:dyDescent="0.2">
      <c r="Q2259" s="1"/>
      <c r="S2259" s="3"/>
      <c r="T2259" s="13"/>
      <c r="U2259" s="13"/>
    </row>
    <row r="2260" spans="17:21" x14ac:dyDescent="0.2">
      <c r="Q2260" s="1"/>
      <c r="S2260" s="3"/>
      <c r="T2260" s="13"/>
      <c r="U2260" s="13"/>
    </row>
    <row r="2261" spans="17:21" x14ac:dyDescent="0.2">
      <c r="Q2261" s="1"/>
      <c r="S2261" s="3"/>
      <c r="T2261" s="13"/>
      <c r="U2261" s="13"/>
    </row>
    <row r="2262" spans="17:21" x14ac:dyDescent="0.2">
      <c r="Q2262" s="1"/>
      <c r="S2262" s="3"/>
      <c r="T2262" s="13"/>
      <c r="U2262" s="13"/>
    </row>
    <row r="2263" spans="17:21" x14ac:dyDescent="0.2">
      <c r="Q2263" s="1"/>
      <c r="S2263" s="3"/>
      <c r="T2263" s="13"/>
      <c r="U2263" s="13"/>
    </row>
    <row r="2264" spans="17:21" x14ac:dyDescent="0.2">
      <c r="Q2264" s="1"/>
      <c r="S2264" s="3"/>
      <c r="T2264" s="13"/>
      <c r="U2264" s="13"/>
    </row>
    <row r="2265" spans="17:21" x14ac:dyDescent="0.2">
      <c r="Q2265" s="1"/>
      <c r="S2265" s="3"/>
      <c r="T2265" s="13"/>
      <c r="U2265" s="13"/>
    </row>
    <row r="2266" spans="17:21" x14ac:dyDescent="0.2">
      <c r="Q2266" s="1"/>
      <c r="S2266" s="3"/>
      <c r="T2266" s="13"/>
      <c r="U2266" s="13"/>
    </row>
    <row r="2267" spans="17:21" x14ac:dyDescent="0.2">
      <c r="Q2267" s="1"/>
      <c r="S2267" s="3"/>
      <c r="T2267" s="13"/>
      <c r="U2267" s="13"/>
    </row>
    <row r="2268" spans="17:21" x14ac:dyDescent="0.2">
      <c r="Q2268" s="1"/>
      <c r="S2268" s="3"/>
      <c r="T2268" s="13"/>
      <c r="U2268" s="13"/>
    </row>
    <row r="2269" spans="17:21" x14ac:dyDescent="0.2">
      <c r="Q2269" s="1"/>
      <c r="S2269" s="3"/>
      <c r="T2269" s="13"/>
      <c r="U2269" s="13"/>
    </row>
    <row r="2270" spans="17:21" x14ac:dyDescent="0.2">
      <c r="Q2270" s="1"/>
      <c r="S2270" s="3"/>
      <c r="T2270" s="13"/>
      <c r="U2270" s="13"/>
    </row>
    <row r="2271" spans="17:21" x14ac:dyDescent="0.2">
      <c r="Q2271" s="1"/>
      <c r="S2271" s="3"/>
      <c r="T2271" s="13"/>
      <c r="U2271" s="13"/>
    </row>
    <row r="2272" spans="17:21" x14ac:dyDescent="0.2">
      <c r="Q2272" s="1"/>
      <c r="S2272" s="3"/>
      <c r="T2272" s="13"/>
      <c r="U2272" s="13"/>
    </row>
    <row r="2273" spans="17:21" x14ac:dyDescent="0.2">
      <c r="Q2273" s="1"/>
      <c r="S2273" s="3"/>
      <c r="T2273" s="13"/>
      <c r="U2273" s="13"/>
    </row>
    <row r="2274" spans="17:21" x14ac:dyDescent="0.2">
      <c r="Q2274" s="1"/>
      <c r="S2274" s="3"/>
      <c r="T2274" s="13"/>
      <c r="U2274" s="13"/>
    </row>
    <row r="2275" spans="17:21" x14ac:dyDescent="0.2">
      <c r="Q2275" s="1"/>
      <c r="S2275" s="3"/>
      <c r="T2275" s="13"/>
      <c r="U2275" s="13"/>
    </row>
    <row r="2276" spans="17:21" x14ac:dyDescent="0.2">
      <c r="Q2276" s="1"/>
      <c r="S2276" s="3"/>
      <c r="T2276" s="13"/>
      <c r="U2276" s="13"/>
    </row>
    <row r="2277" spans="17:21" x14ac:dyDescent="0.2">
      <c r="Q2277" s="1"/>
      <c r="S2277" s="3"/>
      <c r="T2277" s="13"/>
      <c r="U2277" s="13"/>
    </row>
    <row r="2278" spans="17:21" x14ac:dyDescent="0.2">
      <c r="Q2278" s="1"/>
      <c r="S2278" s="3"/>
      <c r="T2278" s="13"/>
      <c r="U2278" s="13"/>
    </row>
    <row r="2279" spans="17:21" x14ac:dyDescent="0.2">
      <c r="Q2279" s="1"/>
      <c r="S2279" s="3"/>
      <c r="T2279" s="13"/>
      <c r="U2279" s="13"/>
    </row>
    <row r="2280" spans="17:21" x14ac:dyDescent="0.2">
      <c r="Q2280" s="1"/>
      <c r="S2280" s="3"/>
      <c r="T2280" s="13"/>
      <c r="U2280" s="13"/>
    </row>
    <row r="2281" spans="17:21" x14ac:dyDescent="0.2">
      <c r="Q2281" s="1"/>
      <c r="S2281" s="3"/>
      <c r="T2281" s="13"/>
      <c r="U2281" s="13"/>
    </row>
    <row r="2282" spans="17:21" x14ac:dyDescent="0.2">
      <c r="Q2282" s="1"/>
      <c r="S2282" s="3"/>
      <c r="T2282" s="13"/>
      <c r="U2282" s="13"/>
    </row>
    <row r="2283" spans="17:21" x14ac:dyDescent="0.2">
      <c r="Q2283" s="1"/>
      <c r="S2283" s="3"/>
      <c r="T2283" s="13"/>
      <c r="U2283" s="13"/>
    </row>
    <row r="2284" spans="17:21" x14ac:dyDescent="0.2">
      <c r="Q2284" s="1"/>
      <c r="S2284" s="3"/>
      <c r="T2284" s="13"/>
      <c r="U2284" s="13"/>
    </row>
    <row r="2285" spans="17:21" x14ac:dyDescent="0.2">
      <c r="Q2285" s="1"/>
      <c r="S2285" s="3"/>
      <c r="T2285" s="13"/>
      <c r="U2285" s="13"/>
    </row>
    <row r="2286" spans="17:21" x14ac:dyDescent="0.2">
      <c r="Q2286" s="1"/>
      <c r="S2286" s="3"/>
      <c r="T2286" s="13"/>
      <c r="U2286" s="13"/>
    </row>
    <row r="2287" spans="17:21" x14ac:dyDescent="0.2">
      <c r="Q2287" s="1"/>
      <c r="S2287" s="3"/>
      <c r="T2287" s="13"/>
      <c r="U2287" s="13"/>
    </row>
    <row r="2288" spans="17:21" x14ac:dyDescent="0.2">
      <c r="Q2288" s="1"/>
      <c r="S2288" s="3"/>
      <c r="T2288" s="13"/>
      <c r="U2288" s="13"/>
    </row>
    <row r="2289" spans="17:21" x14ac:dyDescent="0.2">
      <c r="Q2289" s="1"/>
      <c r="S2289" s="3"/>
      <c r="T2289" s="13"/>
      <c r="U2289" s="13"/>
    </row>
    <row r="2290" spans="17:21" x14ac:dyDescent="0.2">
      <c r="Q2290" s="1"/>
      <c r="S2290" s="3"/>
      <c r="T2290" s="13"/>
      <c r="U2290" s="13"/>
    </row>
    <row r="2291" spans="17:21" x14ac:dyDescent="0.2">
      <c r="Q2291" s="1"/>
      <c r="S2291" s="3"/>
      <c r="T2291" s="13"/>
      <c r="U2291" s="13"/>
    </row>
    <row r="2292" spans="17:21" x14ac:dyDescent="0.2">
      <c r="Q2292" s="1"/>
      <c r="S2292" s="3"/>
      <c r="T2292" s="13"/>
      <c r="U2292" s="13"/>
    </row>
    <row r="2293" spans="17:21" x14ac:dyDescent="0.2">
      <c r="Q2293" s="1"/>
      <c r="S2293" s="3"/>
      <c r="T2293" s="13"/>
      <c r="U2293" s="13"/>
    </row>
    <row r="2294" spans="17:21" x14ac:dyDescent="0.2">
      <c r="Q2294" s="1"/>
      <c r="S2294" s="3"/>
      <c r="T2294" s="13"/>
      <c r="U2294" s="13"/>
    </row>
    <row r="2295" spans="17:21" x14ac:dyDescent="0.2">
      <c r="Q2295" s="1"/>
      <c r="S2295" s="3"/>
      <c r="T2295" s="13"/>
      <c r="U2295" s="13"/>
    </row>
    <row r="2296" spans="17:21" x14ac:dyDescent="0.2">
      <c r="Q2296" s="1"/>
      <c r="S2296" s="3"/>
      <c r="T2296" s="13"/>
      <c r="U2296" s="13"/>
    </row>
    <row r="2297" spans="17:21" x14ac:dyDescent="0.2">
      <c r="Q2297" s="1"/>
      <c r="S2297" s="3"/>
      <c r="T2297" s="13"/>
      <c r="U2297" s="13"/>
    </row>
    <row r="2298" spans="17:21" x14ac:dyDescent="0.2">
      <c r="Q2298" s="1"/>
      <c r="S2298" s="3"/>
      <c r="T2298" s="13"/>
      <c r="U2298" s="13"/>
    </row>
    <row r="2299" spans="17:21" x14ac:dyDescent="0.2">
      <c r="Q2299" s="1"/>
      <c r="S2299" s="3"/>
      <c r="T2299" s="13"/>
      <c r="U2299" s="13"/>
    </row>
    <row r="2300" spans="17:21" x14ac:dyDescent="0.2">
      <c r="Q2300" s="1"/>
      <c r="S2300" s="3"/>
      <c r="T2300" s="13"/>
      <c r="U2300" s="13"/>
    </row>
    <row r="2301" spans="17:21" x14ac:dyDescent="0.2">
      <c r="Q2301" s="1"/>
      <c r="S2301" s="3"/>
      <c r="T2301" s="13"/>
      <c r="U2301" s="13"/>
    </row>
    <row r="2302" spans="17:21" x14ac:dyDescent="0.2">
      <c r="Q2302" s="1"/>
      <c r="S2302" s="3"/>
      <c r="T2302" s="13"/>
      <c r="U2302" s="13"/>
    </row>
    <row r="2303" spans="17:21" x14ac:dyDescent="0.2">
      <c r="Q2303" s="1"/>
      <c r="S2303" s="3"/>
      <c r="T2303" s="13"/>
      <c r="U2303" s="13"/>
    </row>
    <row r="2304" spans="17:21" x14ac:dyDescent="0.2">
      <c r="Q2304" s="1"/>
      <c r="S2304" s="3"/>
      <c r="T2304" s="13"/>
      <c r="U2304" s="13"/>
    </row>
    <row r="2305" spans="17:21" x14ac:dyDescent="0.2">
      <c r="Q2305" s="1"/>
      <c r="S2305" s="3"/>
      <c r="T2305" s="13"/>
      <c r="U2305" s="13"/>
    </row>
    <row r="2306" spans="17:21" x14ac:dyDescent="0.2">
      <c r="Q2306" s="1"/>
      <c r="S2306" s="3"/>
      <c r="T2306" s="13"/>
      <c r="U2306" s="13"/>
    </row>
    <row r="2307" spans="17:21" x14ac:dyDescent="0.2">
      <c r="Q2307" s="1"/>
      <c r="S2307" s="3"/>
      <c r="T2307" s="13"/>
      <c r="U2307" s="13"/>
    </row>
    <row r="2308" spans="17:21" x14ac:dyDescent="0.2">
      <c r="Q2308" s="1"/>
      <c r="S2308" s="3"/>
      <c r="T2308" s="13"/>
      <c r="U2308" s="13"/>
    </row>
    <row r="2309" spans="17:21" x14ac:dyDescent="0.2">
      <c r="Q2309" s="1"/>
      <c r="S2309" s="3"/>
      <c r="T2309" s="13"/>
      <c r="U2309" s="13"/>
    </row>
    <row r="2310" spans="17:21" x14ac:dyDescent="0.2">
      <c r="Q2310" s="1"/>
      <c r="S2310" s="3"/>
      <c r="T2310" s="13"/>
      <c r="U2310" s="13"/>
    </row>
    <row r="2311" spans="17:21" x14ac:dyDescent="0.2">
      <c r="Q2311" s="1"/>
      <c r="S2311" s="3"/>
      <c r="T2311" s="13"/>
      <c r="U2311" s="13"/>
    </row>
    <row r="2312" spans="17:21" x14ac:dyDescent="0.2">
      <c r="Q2312" s="1"/>
      <c r="S2312" s="3"/>
      <c r="T2312" s="13"/>
      <c r="U2312" s="13"/>
    </row>
    <row r="2313" spans="17:21" x14ac:dyDescent="0.2">
      <c r="Q2313" s="1"/>
      <c r="S2313" s="3"/>
      <c r="T2313" s="13"/>
      <c r="U2313" s="13"/>
    </row>
    <row r="2314" spans="17:21" x14ac:dyDescent="0.2">
      <c r="Q2314" s="1"/>
      <c r="S2314" s="3"/>
      <c r="T2314" s="13"/>
      <c r="U2314" s="13"/>
    </row>
    <row r="2315" spans="17:21" x14ac:dyDescent="0.2">
      <c r="Q2315" s="1"/>
      <c r="S2315" s="3"/>
      <c r="T2315" s="13"/>
      <c r="U2315" s="13"/>
    </row>
    <row r="2316" spans="17:21" x14ac:dyDescent="0.2">
      <c r="Q2316" s="1"/>
      <c r="S2316" s="3"/>
      <c r="T2316" s="13"/>
      <c r="U2316" s="13"/>
    </row>
    <row r="2317" spans="17:21" x14ac:dyDescent="0.2">
      <c r="Q2317" s="1"/>
      <c r="S2317" s="3"/>
      <c r="T2317" s="13"/>
      <c r="U2317" s="13"/>
    </row>
    <row r="2318" spans="17:21" x14ac:dyDescent="0.2">
      <c r="Q2318" s="1"/>
      <c r="S2318" s="3"/>
      <c r="T2318" s="13"/>
      <c r="U2318" s="13"/>
    </row>
    <row r="2319" spans="17:21" x14ac:dyDescent="0.2">
      <c r="Q2319" s="1"/>
      <c r="S2319" s="3"/>
      <c r="T2319" s="13"/>
      <c r="U2319" s="13"/>
    </row>
    <row r="2320" spans="17:21" x14ac:dyDescent="0.2">
      <c r="Q2320" s="1"/>
      <c r="S2320" s="3"/>
      <c r="T2320" s="13"/>
      <c r="U2320" s="13"/>
    </row>
    <row r="2321" spans="17:21" x14ac:dyDescent="0.2">
      <c r="Q2321" s="1"/>
      <c r="S2321" s="3"/>
      <c r="T2321" s="13"/>
      <c r="U2321" s="13"/>
    </row>
    <row r="2322" spans="17:21" x14ac:dyDescent="0.2">
      <c r="Q2322" s="1"/>
      <c r="S2322" s="3"/>
      <c r="T2322" s="13"/>
      <c r="U2322" s="13"/>
    </row>
    <row r="2323" spans="17:21" x14ac:dyDescent="0.2">
      <c r="Q2323" s="1"/>
      <c r="S2323" s="3"/>
      <c r="T2323" s="13"/>
      <c r="U2323" s="13"/>
    </row>
    <row r="2324" spans="17:21" x14ac:dyDescent="0.2">
      <c r="Q2324" s="1"/>
      <c r="S2324" s="3"/>
      <c r="T2324" s="13"/>
      <c r="U2324" s="13"/>
    </row>
    <row r="2325" spans="17:21" x14ac:dyDescent="0.2">
      <c r="Q2325" s="1"/>
      <c r="S2325" s="3"/>
      <c r="T2325" s="13"/>
      <c r="U2325" s="13"/>
    </row>
    <row r="2326" spans="17:21" x14ac:dyDescent="0.2">
      <c r="Q2326" s="1"/>
      <c r="S2326" s="3"/>
      <c r="T2326" s="13"/>
      <c r="U2326" s="13"/>
    </row>
    <row r="2327" spans="17:21" x14ac:dyDescent="0.2">
      <c r="Q2327" s="1"/>
      <c r="S2327" s="3"/>
      <c r="T2327" s="13"/>
      <c r="U2327" s="13"/>
    </row>
    <row r="2328" spans="17:21" x14ac:dyDescent="0.2">
      <c r="Q2328" s="1"/>
      <c r="S2328" s="3"/>
      <c r="T2328" s="13"/>
      <c r="U2328" s="13"/>
    </row>
    <row r="2329" spans="17:21" x14ac:dyDescent="0.2">
      <c r="Q2329" s="1"/>
      <c r="S2329" s="3"/>
      <c r="T2329" s="13"/>
      <c r="U2329" s="13"/>
    </row>
    <row r="2330" spans="17:21" x14ac:dyDescent="0.2">
      <c r="Q2330" s="1"/>
      <c r="S2330" s="3"/>
      <c r="T2330" s="13"/>
      <c r="U2330" s="13"/>
    </row>
    <row r="2331" spans="17:21" x14ac:dyDescent="0.2">
      <c r="Q2331" s="1"/>
      <c r="S2331" s="3"/>
      <c r="T2331" s="13"/>
      <c r="U2331" s="13"/>
    </row>
    <row r="2332" spans="17:21" x14ac:dyDescent="0.2">
      <c r="Q2332" s="1"/>
      <c r="S2332" s="3"/>
      <c r="T2332" s="13"/>
      <c r="U2332" s="13"/>
    </row>
    <row r="2333" spans="17:21" x14ac:dyDescent="0.2">
      <c r="Q2333" s="1"/>
      <c r="S2333" s="3"/>
      <c r="T2333" s="13"/>
      <c r="U2333" s="13"/>
    </row>
    <row r="2334" spans="17:21" x14ac:dyDescent="0.2">
      <c r="Q2334" s="1"/>
      <c r="S2334" s="3"/>
      <c r="T2334" s="13"/>
      <c r="U2334" s="13"/>
    </row>
    <row r="2335" spans="17:21" x14ac:dyDescent="0.2">
      <c r="Q2335" s="1"/>
      <c r="S2335" s="3"/>
      <c r="T2335" s="13"/>
      <c r="U2335" s="13"/>
    </row>
    <row r="2336" spans="17:21" x14ac:dyDescent="0.2">
      <c r="Q2336" s="1"/>
      <c r="S2336" s="3"/>
      <c r="T2336" s="13"/>
      <c r="U2336" s="13"/>
    </row>
    <row r="2337" spans="17:21" x14ac:dyDescent="0.2">
      <c r="Q2337" s="1"/>
      <c r="S2337" s="3"/>
      <c r="T2337" s="13"/>
      <c r="U2337" s="13"/>
    </row>
    <row r="2338" spans="17:21" x14ac:dyDescent="0.2">
      <c r="Q2338" s="1"/>
      <c r="S2338" s="3"/>
      <c r="T2338" s="13"/>
      <c r="U2338" s="13"/>
    </row>
    <row r="2339" spans="17:21" x14ac:dyDescent="0.2">
      <c r="Q2339" s="1"/>
      <c r="S2339" s="3"/>
      <c r="T2339" s="13"/>
      <c r="U2339" s="13"/>
    </row>
    <row r="2340" spans="17:21" x14ac:dyDescent="0.2">
      <c r="Q2340" s="1"/>
      <c r="S2340" s="3"/>
      <c r="T2340" s="13"/>
      <c r="U2340" s="13"/>
    </row>
    <row r="2341" spans="17:21" x14ac:dyDescent="0.2">
      <c r="Q2341" s="1"/>
      <c r="S2341" s="3"/>
      <c r="T2341" s="13"/>
      <c r="U2341" s="13"/>
    </row>
    <row r="2342" spans="17:21" x14ac:dyDescent="0.2">
      <c r="Q2342" s="1"/>
      <c r="S2342" s="3"/>
      <c r="T2342" s="13"/>
      <c r="U2342" s="13"/>
    </row>
    <row r="2343" spans="17:21" x14ac:dyDescent="0.2">
      <c r="Q2343" s="1"/>
      <c r="S2343" s="3"/>
      <c r="T2343" s="13"/>
      <c r="U2343" s="13"/>
    </row>
    <row r="2344" spans="17:21" x14ac:dyDescent="0.2">
      <c r="Q2344" s="1"/>
      <c r="S2344" s="3"/>
      <c r="T2344" s="13"/>
      <c r="U2344" s="13"/>
    </row>
    <row r="2345" spans="17:21" x14ac:dyDescent="0.2">
      <c r="Q2345" s="1"/>
      <c r="S2345" s="3"/>
      <c r="T2345" s="13"/>
      <c r="U2345" s="13"/>
    </row>
    <row r="2346" spans="17:21" x14ac:dyDescent="0.2">
      <c r="Q2346" s="1"/>
      <c r="S2346" s="3"/>
      <c r="T2346" s="13"/>
      <c r="U2346" s="13"/>
    </row>
    <row r="2347" spans="17:21" x14ac:dyDescent="0.2">
      <c r="Q2347" s="1"/>
      <c r="S2347" s="3"/>
      <c r="T2347" s="13"/>
      <c r="U2347" s="13"/>
    </row>
    <row r="2348" spans="17:21" x14ac:dyDescent="0.2">
      <c r="Q2348" s="1"/>
      <c r="S2348" s="3"/>
      <c r="T2348" s="13"/>
      <c r="U2348" s="13"/>
    </row>
    <row r="2349" spans="17:21" x14ac:dyDescent="0.2">
      <c r="Q2349" s="1"/>
      <c r="S2349" s="3"/>
      <c r="T2349" s="13"/>
      <c r="U2349" s="13"/>
    </row>
    <row r="2350" spans="17:21" x14ac:dyDescent="0.2">
      <c r="Q2350" s="1"/>
      <c r="S2350" s="3"/>
      <c r="T2350" s="13"/>
      <c r="U2350" s="13"/>
    </row>
    <row r="2351" spans="17:21" x14ac:dyDescent="0.2">
      <c r="Q2351" s="1"/>
      <c r="S2351" s="3"/>
      <c r="T2351" s="13"/>
      <c r="U2351" s="13"/>
    </row>
    <row r="2352" spans="17:21" x14ac:dyDescent="0.2">
      <c r="Q2352" s="1"/>
      <c r="S2352" s="3"/>
      <c r="T2352" s="13"/>
      <c r="U2352" s="13"/>
    </row>
    <row r="2353" spans="17:21" x14ac:dyDescent="0.2">
      <c r="Q2353" s="1"/>
      <c r="S2353" s="3"/>
      <c r="T2353" s="13"/>
      <c r="U2353" s="13"/>
    </row>
    <row r="2354" spans="17:21" x14ac:dyDescent="0.2">
      <c r="Q2354" s="1"/>
      <c r="S2354" s="3"/>
      <c r="T2354" s="13"/>
      <c r="U2354" s="13"/>
    </row>
    <row r="2355" spans="17:21" x14ac:dyDescent="0.2">
      <c r="Q2355" s="1"/>
      <c r="S2355" s="3"/>
      <c r="T2355" s="13"/>
      <c r="U2355" s="13"/>
    </row>
    <row r="2356" spans="17:21" x14ac:dyDescent="0.2">
      <c r="Q2356" s="1"/>
      <c r="S2356" s="3"/>
      <c r="T2356" s="13"/>
      <c r="U2356" s="13"/>
    </row>
    <row r="2357" spans="17:21" x14ac:dyDescent="0.2">
      <c r="Q2357" s="1"/>
      <c r="S2357" s="3"/>
      <c r="T2357" s="13"/>
      <c r="U2357" s="13"/>
    </row>
    <row r="2358" spans="17:21" x14ac:dyDescent="0.2">
      <c r="Q2358" s="1"/>
      <c r="S2358" s="3"/>
      <c r="T2358" s="13"/>
      <c r="U2358" s="13"/>
    </row>
    <row r="2359" spans="17:21" x14ac:dyDescent="0.2">
      <c r="Q2359" s="1"/>
      <c r="S2359" s="3"/>
      <c r="T2359" s="13"/>
      <c r="U2359" s="13"/>
    </row>
    <row r="2360" spans="17:21" x14ac:dyDescent="0.2">
      <c r="Q2360" s="1"/>
      <c r="S2360" s="3"/>
      <c r="T2360" s="13"/>
      <c r="U2360" s="13"/>
    </row>
    <row r="2361" spans="17:21" x14ac:dyDescent="0.2">
      <c r="Q2361" s="1"/>
      <c r="S2361" s="3"/>
      <c r="T2361" s="13"/>
      <c r="U2361" s="13"/>
    </row>
    <row r="2362" spans="17:21" x14ac:dyDescent="0.2">
      <c r="Q2362" s="1"/>
      <c r="S2362" s="3"/>
      <c r="T2362" s="13"/>
      <c r="U2362" s="13"/>
    </row>
    <row r="2363" spans="17:21" x14ac:dyDescent="0.2">
      <c r="Q2363" s="1"/>
      <c r="S2363" s="3"/>
      <c r="T2363" s="13"/>
      <c r="U2363" s="13"/>
    </row>
    <row r="2364" spans="17:21" x14ac:dyDescent="0.2">
      <c r="Q2364" s="1"/>
      <c r="S2364" s="3"/>
      <c r="T2364" s="13"/>
      <c r="U2364" s="13"/>
    </row>
    <row r="2365" spans="17:21" x14ac:dyDescent="0.2">
      <c r="Q2365" s="1"/>
      <c r="S2365" s="3"/>
      <c r="T2365" s="13"/>
      <c r="U2365" s="13"/>
    </row>
    <row r="2366" spans="17:21" x14ac:dyDescent="0.2">
      <c r="Q2366" s="1"/>
      <c r="S2366" s="3"/>
      <c r="T2366" s="13"/>
      <c r="U2366" s="13"/>
    </row>
    <row r="2367" spans="17:21" x14ac:dyDescent="0.2">
      <c r="Q2367" s="1"/>
      <c r="S2367" s="3"/>
      <c r="T2367" s="13"/>
      <c r="U2367" s="13"/>
    </row>
    <row r="2368" spans="17:21" x14ac:dyDescent="0.2">
      <c r="Q2368" s="1"/>
      <c r="S2368" s="3"/>
      <c r="T2368" s="13"/>
      <c r="U2368" s="13"/>
    </row>
    <row r="2369" spans="17:21" x14ac:dyDescent="0.2">
      <c r="Q2369" s="1"/>
      <c r="S2369" s="3"/>
      <c r="T2369" s="13"/>
      <c r="U2369" s="13"/>
    </row>
    <row r="2370" spans="17:21" x14ac:dyDescent="0.2">
      <c r="Q2370" s="1"/>
      <c r="S2370" s="3"/>
      <c r="T2370" s="13"/>
      <c r="U2370" s="13"/>
    </row>
    <row r="2371" spans="17:21" x14ac:dyDescent="0.2">
      <c r="Q2371" s="1"/>
      <c r="S2371" s="3"/>
      <c r="T2371" s="13"/>
      <c r="U2371" s="13"/>
    </row>
    <row r="2372" spans="17:21" x14ac:dyDescent="0.2">
      <c r="Q2372" s="1"/>
      <c r="S2372" s="3"/>
      <c r="T2372" s="13"/>
      <c r="U2372" s="13"/>
    </row>
    <row r="2373" spans="17:21" x14ac:dyDescent="0.2">
      <c r="Q2373" s="1"/>
      <c r="S2373" s="3"/>
      <c r="T2373" s="13"/>
      <c r="U2373" s="13"/>
    </row>
    <row r="2374" spans="17:21" x14ac:dyDescent="0.2">
      <c r="Q2374" s="1"/>
      <c r="S2374" s="3"/>
      <c r="T2374" s="13"/>
      <c r="U2374" s="13"/>
    </row>
    <row r="2375" spans="17:21" x14ac:dyDescent="0.2">
      <c r="Q2375" s="1"/>
      <c r="S2375" s="3"/>
      <c r="T2375" s="13"/>
      <c r="U2375" s="13"/>
    </row>
    <row r="2376" spans="17:21" x14ac:dyDescent="0.2">
      <c r="Q2376" s="1"/>
      <c r="S2376" s="3"/>
      <c r="T2376" s="13"/>
      <c r="U2376" s="13"/>
    </row>
    <row r="2377" spans="17:21" x14ac:dyDescent="0.2">
      <c r="Q2377" s="1"/>
      <c r="S2377" s="3"/>
      <c r="T2377" s="13"/>
      <c r="U2377" s="13"/>
    </row>
    <row r="2378" spans="17:21" x14ac:dyDescent="0.2">
      <c r="Q2378" s="1"/>
      <c r="S2378" s="3"/>
      <c r="T2378" s="13"/>
      <c r="U2378" s="13"/>
    </row>
    <row r="2379" spans="17:21" x14ac:dyDescent="0.2">
      <c r="Q2379" s="1"/>
      <c r="S2379" s="3"/>
      <c r="T2379" s="13"/>
      <c r="U2379" s="13"/>
    </row>
    <row r="2380" spans="17:21" x14ac:dyDescent="0.2">
      <c r="Q2380" s="1"/>
      <c r="S2380" s="3"/>
      <c r="T2380" s="13"/>
      <c r="U2380" s="13"/>
    </row>
    <row r="2381" spans="17:21" x14ac:dyDescent="0.2">
      <c r="Q2381" s="1"/>
      <c r="S2381" s="3"/>
      <c r="T2381" s="13"/>
      <c r="U2381" s="13"/>
    </row>
    <row r="2382" spans="17:21" x14ac:dyDescent="0.2">
      <c r="Q2382" s="1"/>
      <c r="S2382" s="3"/>
      <c r="T2382" s="13"/>
      <c r="U2382" s="13"/>
    </row>
    <row r="2383" spans="17:21" x14ac:dyDescent="0.2">
      <c r="Q2383" s="1"/>
      <c r="S2383" s="3"/>
      <c r="T2383" s="13"/>
      <c r="U2383" s="13"/>
    </row>
    <row r="2384" spans="17:21" x14ac:dyDescent="0.2">
      <c r="Q2384" s="1"/>
      <c r="S2384" s="3"/>
      <c r="T2384" s="13"/>
      <c r="U2384" s="13"/>
    </row>
    <row r="2385" spans="17:21" x14ac:dyDescent="0.2">
      <c r="Q2385" s="1"/>
      <c r="S2385" s="3"/>
      <c r="T2385" s="13"/>
      <c r="U2385" s="13"/>
    </row>
    <row r="2386" spans="17:21" x14ac:dyDescent="0.2">
      <c r="Q2386" s="1"/>
      <c r="S2386" s="3"/>
      <c r="T2386" s="13"/>
      <c r="U2386" s="13"/>
    </row>
    <row r="2387" spans="17:21" x14ac:dyDescent="0.2">
      <c r="Q2387" s="1"/>
      <c r="S2387" s="3"/>
      <c r="T2387" s="13"/>
      <c r="U2387" s="13"/>
    </row>
    <row r="2388" spans="17:21" x14ac:dyDescent="0.2">
      <c r="Q2388" s="1"/>
      <c r="S2388" s="3"/>
      <c r="T2388" s="13"/>
      <c r="U2388" s="13"/>
    </row>
    <row r="2389" spans="17:21" x14ac:dyDescent="0.2">
      <c r="Q2389" s="1"/>
      <c r="S2389" s="3"/>
      <c r="T2389" s="13"/>
      <c r="U2389" s="13"/>
    </row>
    <row r="2390" spans="17:21" x14ac:dyDescent="0.2">
      <c r="Q2390" s="1"/>
      <c r="S2390" s="3"/>
      <c r="T2390" s="13"/>
      <c r="U2390" s="13"/>
    </row>
    <row r="2391" spans="17:21" x14ac:dyDescent="0.2">
      <c r="Q2391" s="1"/>
      <c r="S2391" s="3"/>
      <c r="T2391" s="13"/>
      <c r="U2391" s="13"/>
    </row>
    <row r="2392" spans="17:21" x14ac:dyDescent="0.2">
      <c r="Q2392" s="1"/>
      <c r="S2392" s="3"/>
      <c r="T2392" s="13"/>
      <c r="U2392" s="13"/>
    </row>
    <row r="2393" spans="17:21" x14ac:dyDescent="0.2">
      <c r="Q2393" s="1"/>
      <c r="S2393" s="3"/>
      <c r="T2393" s="13"/>
      <c r="U2393" s="13"/>
    </row>
    <row r="2394" spans="17:21" x14ac:dyDescent="0.2">
      <c r="Q2394" s="1"/>
      <c r="S2394" s="3"/>
      <c r="T2394" s="13"/>
      <c r="U2394" s="13"/>
    </row>
    <row r="2395" spans="17:21" x14ac:dyDescent="0.2">
      <c r="Q2395" s="1"/>
      <c r="S2395" s="3"/>
      <c r="T2395" s="13"/>
      <c r="U2395" s="13"/>
    </row>
    <row r="2396" spans="17:21" x14ac:dyDescent="0.2">
      <c r="Q2396" s="1"/>
      <c r="S2396" s="3"/>
      <c r="T2396" s="13"/>
      <c r="U2396" s="13"/>
    </row>
    <row r="2397" spans="17:21" x14ac:dyDescent="0.2">
      <c r="Q2397" s="1"/>
      <c r="S2397" s="3"/>
      <c r="T2397" s="13"/>
      <c r="U2397" s="13"/>
    </row>
    <row r="2398" spans="17:21" x14ac:dyDescent="0.2">
      <c r="Q2398" s="1"/>
      <c r="S2398" s="3"/>
      <c r="T2398" s="13"/>
      <c r="U2398" s="13"/>
    </row>
    <row r="2399" spans="17:21" x14ac:dyDescent="0.2">
      <c r="Q2399" s="1"/>
      <c r="S2399" s="3"/>
      <c r="T2399" s="13"/>
      <c r="U2399" s="13"/>
    </row>
    <row r="2400" spans="17:21" x14ac:dyDescent="0.2">
      <c r="Q2400" s="1"/>
      <c r="S2400" s="3"/>
      <c r="T2400" s="13"/>
      <c r="U2400" s="13"/>
    </row>
    <row r="2401" spans="17:21" x14ac:dyDescent="0.2">
      <c r="Q2401" s="1"/>
      <c r="S2401" s="3"/>
      <c r="T2401" s="13"/>
      <c r="U2401" s="13"/>
    </row>
    <row r="2402" spans="17:21" x14ac:dyDescent="0.2">
      <c r="Q2402" s="1"/>
      <c r="S2402" s="3"/>
      <c r="T2402" s="13"/>
      <c r="U2402" s="13"/>
    </row>
    <row r="2403" spans="17:21" x14ac:dyDescent="0.2">
      <c r="Q2403" s="1"/>
      <c r="S2403" s="3"/>
      <c r="T2403" s="13"/>
      <c r="U2403" s="13"/>
    </row>
    <row r="2404" spans="17:21" x14ac:dyDescent="0.2">
      <c r="Q2404" s="1"/>
      <c r="S2404" s="3"/>
      <c r="T2404" s="13"/>
      <c r="U2404" s="13"/>
    </row>
    <row r="2405" spans="17:21" x14ac:dyDescent="0.2">
      <c r="Q2405" s="1"/>
      <c r="S2405" s="3"/>
      <c r="T2405" s="13"/>
      <c r="U2405" s="13"/>
    </row>
    <row r="2406" spans="17:21" x14ac:dyDescent="0.2">
      <c r="Q2406" s="1"/>
      <c r="S2406" s="3"/>
      <c r="T2406" s="13"/>
      <c r="U2406" s="13"/>
    </row>
    <row r="2407" spans="17:21" x14ac:dyDescent="0.2">
      <c r="Q2407" s="1"/>
      <c r="S2407" s="3"/>
      <c r="T2407" s="13"/>
      <c r="U2407" s="13"/>
    </row>
    <row r="2408" spans="17:21" x14ac:dyDescent="0.2">
      <c r="Q2408" s="1"/>
      <c r="S2408" s="3"/>
      <c r="T2408" s="13"/>
      <c r="U2408" s="13"/>
    </row>
    <row r="2409" spans="17:21" x14ac:dyDescent="0.2">
      <c r="Q2409" s="1"/>
      <c r="S2409" s="3"/>
      <c r="T2409" s="13"/>
      <c r="U2409" s="13"/>
    </row>
    <row r="2410" spans="17:21" x14ac:dyDescent="0.2">
      <c r="Q2410" s="1"/>
      <c r="S2410" s="3"/>
      <c r="T2410" s="13"/>
      <c r="U2410" s="13"/>
    </row>
    <row r="2411" spans="17:21" x14ac:dyDescent="0.2">
      <c r="Q2411" s="1"/>
      <c r="S2411" s="3"/>
      <c r="T2411" s="13"/>
      <c r="U2411" s="13"/>
    </row>
    <row r="2412" spans="17:21" x14ac:dyDescent="0.2">
      <c r="Q2412" s="1"/>
      <c r="S2412" s="3"/>
      <c r="T2412" s="13"/>
      <c r="U2412" s="13"/>
    </row>
    <row r="2413" spans="17:21" x14ac:dyDescent="0.2">
      <c r="Q2413" s="1"/>
      <c r="S2413" s="3"/>
      <c r="T2413" s="13"/>
      <c r="U2413" s="13"/>
    </row>
    <row r="2414" spans="17:21" x14ac:dyDescent="0.2">
      <c r="Q2414" s="1"/>
      <c r="S2414" s="3"/>
      <c r="T2414" s="13"/>
      <c r="U2414" s="13"/>
    </row>
    <row r="2415" spans="17:21" x14ac:dyDescent="0.2">
      <c r="Q2415" s="1"/>
      <c r="S2415" s="3"/>
      <c r="T2415" s="13"/>
      <c r="U2415" s="13"/>
    </row>
    <row r="2416" spans="17:21" x14ac:dyDescent="0.2">
      <c r="Q2416" s="1"/>
      <c r="S2416" s="3"/>
      <c r="T2416" s="13"/>
      <c r="U2416" s="13"/>
    </row>
    <row r="2417" spans="17:21" x14ac:dyDescent="0.2">
      <c r="Q2417" s="1"/>
      <c r="S2417" s="3"/>
      <c r="T2417" s="13"/>
      <c r="U2417" s="13"/>
    </row>
    <row r="2418" spans="17:21" x14ac:dyDescent="0.2">
      <c r="Q2418" s="1"/>
      <c r="S2418" s="3"/>
      <c r="T2418" s="13"/>
      <c r="U2418" s="13"/>
    </row>
    <row r="2419" spans="17:21" x14ac:dyDescent="0.2">
      <c r="Q2419" s="1"/>
      <c r="S2419" s="3"/>
      <c r="T2419" s="13"/>
      <c r="U2419" s="13"/>
    </row>
    <row r="2420" spans="17:21" x14ac:dyDescent="0.2">
      <c r="Q2420" s="1"/>
      <c r="S2420" s="3"/>
      <c r="T2420" s="13"/>
      <c r="U2420" s="13"/>
    </row>
    <row r="2421" spans="17:21" x14ac:dyDescent="0.2">
      <c r="Q2421" s="1"/>
      <c r="S2421" s="3"/>
      <c r="T2421" s="13"/>
      <c r="U2421" s="13"/>
    </row>
    <row r="2422" spans="17:21" x14ac:dyDescent="0.2">
      <c r="Q2422" s="1"/>
      <c r="S2422" s="3"/>
      <c r="T2422" s="13"/>
      <c r="U2422" s="13"/>
    </row>
    <row r="2423" spans="17:21" x14ac:dyDescent="0.2">
      <c r="Q2423" s="1"/>
      <c r="S2423" s="3"/>
      <c r="T2423" s="13"/>
      <c r="U2423" s="13"/>
    </row>
    <row r="2424" spans="17:21" x14ac:dyDescent="0.2">
      <c r="Q2424" s="1"/>
      <c r="S2424" s="3"/>
      <c r="T2424" s="13"/>
      <c r="U2424" s="13"/>
    </row>
    <row r="2425" spans="17:21" x14ac:dyDescent="0.2">
      <c r="Q2425" s="1"/>
      <c r="S2425" s="3"/>
      <c r="T2425" s="13"/>
      <c r="U2425" s="13"/>
    </row>
    <row r="2426" spans="17:21" x14ac:dyDescent="0.2">
      <c r="Q2426" s="1"/>
      <c r="S2426" s="3"/>
      <c r="T2426" s="13"/>
      <c r="U2426" s="13"/>
    </row>
    <row r="2427" spans="17:21" x14ac:dyDescent="0.2">
      <c r="Q2427" s="1"/>
      <c r="S2427" s="3"/>
      <c r="T2427" s="13"/>
      <c r="U2427" s="13"/>
    </row>
    <row r="2428" spans="17:21" x14ac:dyDescent="0.2">
      <c r="Q2428" s="1"/>
      <c r="S2428" s="3"/>
      <c r="T2428" s="13"/>
      <c r="U2428" s="13"/>
    </row>
    <row r="2429" spans="17:21" x14ac:dyDescent="0.2">
      <c r="Q2429" s="1"/>
      <c r="S2429" s="3"/>
      <c r="T2429" s="13"/>
      <c r="U2429" s="13"/>
    </row>
    <row r="2430" spans="17:21" x14ac:dyDescent="0.2">
      <c r="Q2430" s="1"/>
      <c r="S2430" s="3"/>
      <c r="T2430" s="13"/>
      <c r="U2430" s="13"/>
    </row>
    <row r="2431" spans="17:21" x14ac:dyDescent="0.2">
      <c r="Q2431" s="1"/>
      <c r="S2431" s="3"/>
      <c r="T2431" s="13"/>
      <c r="U2431" s="13"/>
    </row>
    <row r="2432" spans="17:21" x14ac:dyDescent="0.2">
      <c r="Q2432" s="1"/>
      <c r="S2432" s="3"/>
      <c r="T2432" s="13"/>
      <c r="U2432" s="13"/>
    </row>
    <row r="2433" spans="17:21" x14ac:dyDescent="0.2">
      <c r="Q2433" s="1"/>
      <c r="S2433" s="3"/>
      <c r="T2433" s="13"/>
      <c r="U2433" s="13"/>
    </row>
    <row r="2434" spans="17:21" x14ac:dyDescent="0.2">
      <c r="Q2434" s="1"/>
      <c r="S2434" s="3"/>
      <c r="T2434" s="13"/>
      <c r="U2434" s="13"/>
    </row>
    <row r="2435" spans="17:21" x14ac:dyDescent="0.2">
      <c r="Q2435" s="1"/>
      <c r="S2435" s="3"/>
      <c r="T2435" s="13"/>
      <c r="U2435" s="13"/>
    </row>
    <row r="2436" spans="17:21" x14ac:dyDescent="0.2">
      <c r="Q2436" s="1"/>
      <c r="S2436" s="3"/>
      <c r="T2436" s="13"/>
      <c r="U2436" s="13"/>
    </row>
    <row r="2437" spans="17:21" x14ac:dyDescent="0.2">
      <c r="Q2437" s="1"/>
      <c r="S2437" s="3"/>
      <c r="T2437" s="13"/>
      <c r="U2437" s="13"/>
    </row>
    <row r="2438" spans="17:21" x14ac:dyDescent="0.2">
      <c r="Q2438" s="1"/>
      <c r="S2438" s="3"/>
      <c r="T2438" s="13"/>
      <c r="U2438" s="13"/>
    </row>
    <row r="2439" spans="17:21" x14ac:dyDescent="0.2">
      <c r="Q2439" s="1"/>
      <c r="S2439" s="3"/>
      <c r="T2439" s="13"/>
      <c r="U2439" s="13"/>
    </row>
    <row r="2440" spans="17:21" x14ac:dyDescent="0.2">
      <c r="Q2440" s="1"/>
      <c r="S2440" s="3"/>
      <c r="T2440" s="13"/>
      <c r="U2440" s="13"/>
    </row>
    <row r="2441" spans="17:21" x14ac:dyDescent="0.2">
      <c r="Q2441" s="1"/>
      <c r="S2441" s="3"/>
      <c r="T2441" s="13"/>
      <c r="U2441" s="13"/>
    </row>
    <row r="2442" spans="17:21" x14ac:dyDescent="0.2">
      <c r="Q2442" s="1"/>
      <c r="S2442" s="3"/>
      <c r="T2442" s="13"/>
      <c r="U2442" s="13"/>
    </row>
    <row r="2443" spans="17:21" x14ac:dyDescent="0.2">
      <c r="Q2443" s="1"/>
      <c r="S2443" s="3"/>
      <c r="T2443" s="13"/>
      <c r="U2443" s="13"/>
    </row>
    <row r="2444" spans="17:21" x14ac:dyDescent="0.2">
      <c r="Q2444" s="1"/>
      <c r="S2444" s="3"/>
      <c r="T2444" s="13"/>
      <c r="U2444" s="13"/>
    </row>
    <row r="2445" spans="17:21" x14ac:dyDescent="0.2">
      <c r="Q2445" s="1"/>
      <c r="S2445" s="3"/>
      <c r="T2445" s="13"/>
      <c r="U2445" s="13"/>
    </row>
    <row r="2446" spans="17:21" x14ac:dyDescent="0.2">
      <c r="Q2446" s="1"/>
      <c r="S2446" s="3"/>
      <c r="T2446" s="13"/>
      <c r="U2446" s="13"/>
    </row>
    <row r="2447" spans="17:21" x14ac:dyDescent="0.2">
      <c r="Q2447" s="1"/>
      <c r="S2447" s="3"/>
      <c r="T2447" s="13"/>
      <c r="U2447" s="13"/>
    </row>
    <row r="2448" spans="17:21" x14ac:dyDescent="0.2">
      <c r="Q2448" s="1"/>
      <c r="S2448" s="3"/>
      <c r="T2448" s="13"/>
      <c r="U2448" s="13"/>
    </row>
    <row r="2449" spans="17:21" x14ac:dyDescent="0.2">
      <c r="Q2449" s="1"/>
      <c r="S2449" s="3"/>
      <c r="T2449" s="13"/>
      <c r="U2449" s="13"/>
    </row>
    <row r="2450" spans="17:21" x14ac:dyDescent="0.2">
      <c r="Q2450" s="1"/>
      <c r="S2450" s="3"/>
      <c r="T2450" s="13"/>
      <c r="U2450" s="13"/>
    </row>
    <row r="2451" spans="17:21" x14ac:dyDescent="0.2">
      <c r="Q2451" s="1"/>
      <c r="S2451" s="3"/>
      <c r="T2451" s="13"/>
      <c r="U2451" s="13"/>
    </row>
    <row r="2452" spans="17:21" x14ac:dyDescent="0.2">
      <c r="Q2452" s="1"/>
      <c r="S2452" s="3"/>
      <c r="T2452" s="13"/>
      <c r="U2452" s="13"/>
    </row>
    <row r="2453" spans="17:21" x14ac:dyDescent="0.2">
      <c r="Q2453" s="1"/>
      <c r="S2453" s="3"/>
      <c r="T2453" s="13"/>
      <c r="U2453" s="13"/>
    </row>
    <row r="2454" spans="17:21" x14ac:dyDescent="0.2">
      <c r="Q2454" s="1"/>
      <c r="S2454" s="3"/>
      <c r="T2454" s="13"/>
      <c r="U2454" s="13"/>
    </row>
    <row r="2455" spans="17:21" x14ac:dyDescent="0.2">
      <c r="Q2455" s="1"/>
      <c r="S2455" s="3"/>
      <c r="T2455" s="13"/>
      <c r="U2455" s="13"/>
    </row>
    <row r="2456" spans="17:21" x14ac:dyDescent="0.2">
      <c r="Q2456" s="1"/>
      <c r="S2456" s="3"/>
      <c r="T2456" s="13"/>
      <c r="U2456" s="13"/>
    </row>
    <row r="2457" spans="17:21" x14ac:dyDescent="0.2">
      <c r="Q2457" s="1"/>
      <c r="S2457" s="3"/>
      <c r="T2457" s="13"/>
      <c r="U2457" s="13"/>
    </row>
    <row r="2458" spans="17:21" x14ac:dyDescent="0.2">
      <c r="Q2458" s="1"/>
      <c r="S2458" s="3"/>
      <c r="T2458" s="13"/>
      <c r="U2458" s="13"/>
    </row>
    <row r="2459" spans="17:21" x14ac:dyDescent="0.2">
      <c r="Q2459" s="1"/>
      <c r="S2459" s="3"/>
      <c r="T2459" s="13"/>
      <c r="U2459" s="13"/>
    </row>
    <row r="2460" spans="17:21" x14ac:dyDescent="0.2">
      <c r="Q2460" s="1"/>
      <c r="S2460" s="3"/>
      <c r="T2460" s="13"/>
      <c r="U2460" s="13"/>
    </row>
    <row r="2461" spans="17:21" x14ac:dyDescent="0.2">
      <c r="Q2461" s="1"/>
      <c r="S2461" s="3"/>
      <c r="T2461" s="13"/>
      <c r="U2461" s="13"/>
    </row>
    <row r="2462" spans="17:21" x14ac:dyDescent="0.2">
      <c r="Q2462" s="1"/>
      <c r="S2462" s="3"/>
      <c r="T2462" s="13"/>
      <c r="U2462" s="13"/>
    </row>
    <row r="2463" spans="17:21" x14ac:dyDescent="0.2">
      <c r="Q2463" s="1"/>
      <c r="S2463" s="3"/>
      <c r="T2463" s="13"/>
      <c r="U2463" s="13"/>
    </row>
    <row r="2464" spans="17:21" x14ac:dyDescent="0.2">
      <c r="Q2464" s="1"/>
      <c r="S2464" s="3"/>
      <c r="T2464" s="13"/>
      <c r="U2464" s="13"/>
    </row>
    <row r="2465" spans="17:21" x14ac:dyDescent="0.2">
      <c r="Q2465" s="1"/>
      <c r="S2465" s="3"/>
      <c r="T2465" s="13"/>
      <c r="U2465" s="13"/>
    </row>
    <row r="2466" spans="17:21" x14ac:dyDescent="0.2">
      <c r="Q2466" s="1"/>
      <c r="S2466" s="3"/>
      <c r="T2466" s="13"/>
      <c r="U2466" s="13"/>
    </row>
    <row r="2467" spans="17:21" x14ac:dyDescent="0.2">
      <c r="Q2467" s="1"/>
      <c r="S2467" s="3"/>
      <c r="T2467" s="13"/>
      <c r="U2467" s="13"/>
    </row>
    <row r="2468" spans="17:21" x14ac:dyDescent="0.2">
      <c r="Q2468" s="1"/>
      <c r="S2468" s="3"/>
      <c r="T2468" s="13"/>
      <c r="U2468" s="13"/>
    </row>
    <row r="2469" spans="17:21" x14ac:dyDescent="0.2">
      <c r="Q2469" s="1"/>
      <c r="S2469" s="3"/>
      <c r="T2469" s="13"/>
      <c r="U2469" s="13"/>
    </row>
    <row r="2470" spans="17:21" x14ac:dyDescent="0.2">
      <c r="Q2470" s="1"/>
      <c r="S2470" s="3"/>
      <c r="T2470" s="13"/>
      <c r="U2470" s="13"/>
    </row>
    <row r="2471" spans="17:21" x14ac:dyDescent="0.2">
      <c r="Q2471" s="1"/>
      <c r="S2471" s="3"/>
      <c r="T2471" s="13"/>
      <c r="U2471" s="13"/>
    </row>
    <row r="2472" spans="17:21" x14ac:dyDescent="0.2">
      <c r="Q2472" s="1"/>
      <c r="S2472" s="3"/>
      <c r="T2472" s="13"/>
      <c r="U2472" s="13"/>
    </row>
    <row r="2473" spans="17:21" x14ac:dyDescent="0.2">
      <c r="Q2473" s="1"/>
      <c r="S2473" s="3"/>
      <c r="T2473" s="13"/>
      <c r="U2473" s="13"/>
    </row>
    <row r="2474" spans="17:21" x14ac:dyDescent="0.2">
      <c r="Q2474" s="1"/>
      <c r="S2474" s="3"/>
      <c r="T2474" s="13"/>
      <c r="U2474" s="13"/>
    </row>
    <row r="2475" spans="17:21" x14ac:dyDescent="0.2">
      <c r="Q2475" s="1"/>
      <c r="S2475" s="3"/>
      <c r="T2475" s="13"/>
      <c r="U2475" s="13"/>
    </row>
    <row r="2476" spans="17:21" x14ac:dyDescent="0.2">
      <c r="Q2476" s="1"/>
      <c r="S2476" s="3"/>
      <c r="T2476" s="13"/>
      <c r="U2476" s="13"/>
    </row>
    <row r="2477" spans="17:21" x14ac:dyDescent="0.2">
      <c r="Q2477" s="1"/>
      <c r="S2477" s="3"/>
      <c r="T2477" s="13"/>
      <c r="U2477" s="13"/>
    </row>
    <row r="2478" spans="17:21" x14ac:dyDescent="0.2">
      <c r="Q2478" s="1"/>
      <c r="S2478" s="3"/>
      <c r="T2478" s="13"/>
      <c r="U2478" s="13"/>
    </row>
    <row r="2479" spans="17:21" x14ac:dyDescent="0.2">
      <c r="Q2479" s="1"/>
      <c r="S2479" s="3"/>
      <c r="T2479" s="13"/>
      <c r="U2479" s="13"/>
    </row>
    <row r="2480" spans="17:21" x14ac:dyDescent="0.2">
      <c r="Q2480" s="1"/>
      <c r="S2480" s="3"/>
      <c r="T2480" s="13"/>
      <c r="U2480" s="13"/>
    </row>
    <row r="2481" spans="17:21" x14ac:dyDescent="0.2">
      <c r="Q2481" s="1"/>
      <c r="S2481" s="3"/>
      <c r="T2481" s="13"/>
      <c r="U2481" s="13"/>
    </row>
    <row r="2482" spans="17:21" x14ac:dyDescent="0.2">
      <c r="Q2482" s="1"/>
      <c r="S2482" s="3"/>
      <c r="T2482" s="13"/>
      <c r="U2482" s="13"/>
    </row>
    <row r="2483" spans="17:21" x14ac:dyDescent="0.2">
      <c r="Q2483" s="1"/>
      <c r="S2483" s="3"/>
      <c r="T2483" s="13"/>
      <c r="U2483" s="13"/>
    </row>
    <row r="2484" spans="17:21" x14ac:dyDescent="0.2">
      <c r="Q2484" s="1"/>
      <c r="S2484" s="3"/>
      <c r="T2484" s="13"/>
      <c r="U2484" s="13"/>
    </row>
    <row r="2485" spans="17:21" x14ac:dyDescent="0.2">
      <c r="Q2485" s="1"/>
      <c r="S2485" s="3"/>
      <c r="T2485" s="13"/>
      <c r="U2485" s="13"/>
    </row>
    <row r="2486" spans="17:21" x14ac:dyDescent="0.2">
      <c r="Q2486" s="1"/>
      <c r="S2486" s="3"/>
      <c r="T2486" s="13"/>
      <c r="U2486" s="13"/>
    </row>
    <row r="2487" spans="17:21" x14ac:dyDescent="0.2">
      <c r="Q2487" s="1"/>
      <c r="S2487" s="3"/>
      <c r="T2487" s="13"/>
      <c r="U2487" s="13"/>
    </row>
    <row r="2488" spans="17:21" x14ac:dyDescent="0.2">
      <c r="Q2488" s="1"/>
      <c r="S2488" s="3"/>
      <c r="T2488" s="13"/>
      <c r="U2488" s="13"/>
    </row>
    <row r="2489" spans="17:21" x14ac:dyDescent="0.2">
      <c r="Q2489" s="1"/>
      <c r="S2489" s="3"/>
      <c r="T2489" s="13"/>
      <c r="U2489" s="13"/>
    </row>
    <row r="2490" spans="17:21" x14ac:dyDescent="0.2">
      <c r="Q2490" s="1"/>
      <c r="S2490" s="3"/>
      <c r="T2490" s="13"/>
      <c r="U2490" s="13"/>
    </row>
    <row r="2491" spans="17:21" x14ac:dyDescent="0.2">
      <c r="Q2491" s="1"/>
      <c r="S2491" s="3"/>
      <c r="T2491" s="13"/>
      <c r="U2491" s="13"/>
    </row>
    <row r="2492" spans="17:21" x14ac:dyDescent="0.2">
      <c r="Q2492" s="1"/>
      <c r="S2492" s="3"/>
      <c r="T2492" s="13"/>
      <c r="U2492" s="13"/>
    </row>
    <row r="2493" spans="17:21" x14ac:dyDescent="0.2">
      <c r="Q2493" s="1"/>
      <c r="S2493" s="3"/>
      <c r="T2493" s="13"/>
      <c r="U2493" s="13"/>
    </row>
    <row r="2494" spans="17:21" x14ac:dyDescent="0.2">
      <c r="Q2494" s="1"/>
      <c r="S2494" s="3"/>
      <c r="T2494" s="13"/>
      <c r="U2494" s="13"/>
    </row>
    <row r="2495" spans="17:21" x14ac:dyDescent="0.2">
      <c r="Q2495" s="1"/>
      <c r="S2495" s="3"/>
      <c r="T2495" s="13"/>
      <c r="U2495" s="13"/>
    </row>
    <row r="2496" spans="17:21" x14ac:dyDescent="0.2">
      <c r="Q2496" s="1"/>
      <c r="S2496" s="3"/>
      <c r="T2496" s="13"/>
      <c r="U2496" s="13"/>
    </row>
    <row r="2497" spans="17:21" x14ac:dyDescent="0.2">
      <c r="Q2497" s="1"/>
      <c r="S2497" s="3"/>
      <c r="T2497" s="13"/>
      <c r="U2497" s="13"/>
    </row>
    <row r="2498" spans="17:21" x14ac:dyDescent="0.2">
      <c r="Q2498" s="1"/>
      <c r="S2498" s="3"/>
      <c r="T2498" s="13"/>
      <c r="U2498" s="13"/>
    </row>
    <row r="2499" spans="17:21" x14ac:dyDescent="0.2">
      <c r="Q2499" s="1"/>
      <c r="S2499" s="3"/>
      <c r="T2499" s="13"/>
      <c r="U2499" s="13"/>
    </row>
    <row r="2500" spans="17:21" x14ac:dyDescent="0.2">
      <c r="Q2500" s="1"/>
      <c r="S2500" s="3"/>
      <c r="T2500" s="13"/>
      <c r="U2500" s="13"/>
    </row>
    <row r="2501" spans="17:21" x14ac:dyDescent="0.2">
      <c r="Q2501" s="1"/>
      <c r="S2501" s="3"/>
      <c r="T2501" s="13"/>
      <c r="U2501" s="13"/>
    </row>
    <row r="2502" spans="17:21" x14ac:dyDescent="0.2">
      <c r="Q2502" s="1"/>
      <c r="S2502" s="3"/>
      <c r="T2502" s="13"/>
      <c r="U2502" s="13"/>
    </row>
    <row r="2503" spans="17:21" x14ac:dyDescent="0.2">
      <c r="Q2503" s="1"/>
      <c r="S2503" s="3"/>
      <c r="T2503" s="13"/>
      <c r="U2503" s="13"/>
    </row>
    <row r="2504" spans="17:21" x14ac:dyDescent="0.2">
      <c r="Q2504" s="1"/>
      <c r="S2504" s="3"/>
      <c r="T2504" s="13"/>
      <c r="U2504" s="13"/>
    </row>
    <row r="2505" spans="17:21" x14ac:dyDescent="0.2">
      <c r="Q2505" s="1"/>
      <c r="S2505" s="3"/>
      <c r="T2505" s="13"/>
      <c r="U2505" s="13"/>
    </row>
    <row r="2506" spans="17:21" x14ac:dyDescent="0.2">
      <c r="Q2506" s="1"/>
      <c r="S2506" s="3"/>
      <c r="T2506" s="13"/>
      <c r="U2506" s="13"/>
    </row>
    <row r="2507" spans="17:21" x14ac:dyDescent="0.2">
      <c r="Q2507" s="1"/>
      <c r="S2507" s="3"/>
      <c r="T2507" s="13"/>
      <c r="U2507" s="13"/>
    </row>
    <row r="2508" spans="17:21" x14ac:dyDescent="0.2">
      <c r="Q2508" s="1"/>
      <c r="S2508" s="3"/>
      <c r="T2508" s="13"/>
      <c r="U2508" s="13"/>
    </row>
    <row r="2509" spans="17:21" x14ac:dyDescent="0.2">
      <c r="Q2509" s="1"/>
      <c r="S2509" s="3"/>
      <c r="T2509" s="13"/>
      <c r="U2509" s="13"/>
    </row>
    <row r="2510" spans="17:21" x14ac:dyDescent="0.2">
      <c r="Q2510" s="1"/>
      <c r="S2510" s="3"/>
      <c r="T2510" s="13"/>
      <c r="U2510" s="13"/>
    </row>
    <row r="2511" spans="17:21" x14ac:dyDescent="0.2">
      <c r="Q2511" s="1"/>
      <c r="S2511" s="3"/>
      <c r="T2511" s="13"/>
      <c r="U2511" s="13"/>
    </row>
    <row r="2512" spans="17:21" x14ac:dyDescent="0.2">
      <c r="Q2512" s="1"/>
      <c r="S2512" s="3"/>
      <c r="T2512" s="13"/>
      <c r="U2512" s="13"/>
    </row>
    <row r="2513" spans="17:21" x14ac:dyDescent="0.2">
      <c r="Q2513" s="1"/>
      <c r="S2513" s="3"/>
      <c r="T2513" s="13"/>
      <c r="U2513" s="13"/>
    </row>
    <row r="2514" spans="17:21" x14ac:dyDescent="0.2">
      <c r="Q2514" s="1"/>
      <c r="S2514" s="3"/>
      <c r="T2514" s="13"/>
      <c r="U2514" s="13"/>
    </row>
    <row r="2515" spans="17:21" x14ac:dyDescent="0.2">
      <c r="Q2515" s="1"/>
      <c r="S2515" s="3"/>
      <c r="T2515" s="13"/>
      <c r="U2515" s="13"/>
    </row>
    <row r="2516" spans="17:21" x14ac:dyDescent="0.2">
      <c r="Q2516" s="1"/>
      <c r="S2516" s="3"/>
      <c r="T2516" s="13"/>
      <c r="U2516" s="13"/>
    </row>
    <row r="2517" spans="17:21" x14ac:dyDescent="0.2">
      <c r="Q2517" s="1"/>
      <c r="S2517" s="3"/>
      <c r="T2517" s="13"/>
      <c r="U2517" s="13"/>
    </row>
    <row r="2518" spans="17:21" x14ac:dyDescent="0.2">
      <c r="Q2518" s="1"/>
      <c r="S2518" s="3"/>
      <c r="T2518" s="13"/>
      <c r="U2518" s="13"/>
    </row>
    <row r="2519" spans="17:21" x14ac:dyDescent="0.2">
      <c r="Q2519" s="1"/>
      <c r="S2519" s="3"/>
      <c r="T2519" s="13"/>
      <c r="U2519" s="13"/>
    </row>
    <row r="2520" spans="17:21" x14ac:dyDescent="0.2">
      <c r="Q2520" s="1"/>
      <c r="S2520" s="3"/>
      <c r="T2520" s="13"/>
      <c r="U2520" s="13"/>
    </row>
    <row r="2521" spans="17:21" x14ac:dyDescent="0.2">
      <c r="Q2521" s="1"/>
      <c r="S2521" s="3"/>
      <c r="T2521" s="13"/>
      <c r="U2521" s="13"/>
    </row>
    <row r="2522" spans="17:21" x14ac:dyDescent="0.2">
      <c r="Q2522" s="1"/>
      <c r="S2522" s="3"/>
      <c r="T2522" s="13"/>
      <c r="U2522" s="13"/>
    </row>
    <row r="2523" spans="17:21" x14ac:dyDescent="0.2">
      <c r="Q2523" s="1"/>
      <c r="S2523" s="3"/>
      <c r="T2523" s="13"/>
      <c r="U2523" s="13"/>
    </row>
    <row r="2524" spans="17:21" x14ac:dyDescent="0.2">
      <c r="Q2524" s="1"/>
      <c r="S2524" s="3"/>
      <c r="T2524" s="13"/>
      <c r="U2524" s="13"/>
    </row>
    <row r="2525" spans="17:21" x14ac:dyDescent="0.2">
      <c r="Q2525" s="1"/>
      <c r="S2525" s="3"/>
      <c r="T2525" s="13"/>
      <c r="U2525" s="13"/>
    </row>
    <row r="2526" spans="17:21" x14ac:dyDescent="0.2">
      <c r="Q2526" s="1"/>
      <c r="S2526" s="3"/>
      <c r="T2526" s="13"/>
      <c r="U2526" s="13"/>
    </row>
    <row r="2527" spans="17:21" x14ac:dyDescent="0.2">
      <c r="Q2527" s="1"/>
      <c r="S2527" s="3"/>
      <c r="T2527" s="13"/>
      <c r="U2527" s="13"/>
    </row>
    <row r="2528" spans="17:21" x14ac:dyDescent="0.2">
      <c r="Q2528" s="1"/>
      <c r="S2528" s="3"/>
      <c r="T2528" s="13"/>
      <c r="U2528" s="13"/>
    </row>
    <row r="2529" spans="17:21" x14ac:dyDescent="0.2">
      <c r="Q2529" s="1"/>
      <c r="S2529" s="3"/>
      <c r="T2529" s="13"/>
      <c r="U2529" s="13"/>
    </row>
    <row r="2530" spans="17:21" x14ac:dyDescent="0.2">
      <c r="Q2530" s="1"/>
      <c r="S2530" s="3"/>
      <c r="T2530" s="13"/>
      <c r="U2530" s="13"/>
    </row>
    <row r="2531" spans="17:21" x14ac:dyDescent="0.2">
      <c r="Q2531" s="1"/>
      <c r="S2531" s="3"/>
      <c r="T2531" s="13"/>
      <c r="U2531" s="13"/>
    </row>
    <row r="2532" spans="17:21" x14ac:dyDescent="0.2">
      <c r="Q2532" s="1"/>
      <c r="S2532" s="3"/>
      <c r="T2532" s="13"/>
      <c r="U2532" s="13"/>
    </row>
    <row r="2533" spans="17:21" x14ac:dyDescent="0.2">
      <c r="Q2533" s="1"/>
      <c r="S2533" s="3"/>
      <c r="T2533" s="13"/>
      <c r="U2533" s="13"/>
    </row>
    <row r="2534" spans="17:21" x14ac:dyDescent="0.2">
      <c r="Q2534" s="1"/>
      <c r="S2534" s="3"/>
      <c r="T2534" s="13"/>
      <c r="U2534" s="13"/>
    </row>
    <row r="2535" spans="17:21" x14ac:dyDescent="0.2">
      <c r="Q2535" s="1"/>
      <c r="S2535" s="3"/>
      <c r="T2535" s="13"/>
      <c r="U2535" s="13"/>
    </row>
    <row r="2536" spans="17:21" x14ac:dyDescent="0.2">
      <c r="Q2536" s="1"/>
      <c r="S2536" s="3"/>
      <c r="T2536" s="13"/>
      <c r="U2536" s="13"/>
    </row>
    <row r="2537" spans="17:21" x14ac:dyDescent="0.2">
      <c r="Q2537" s="1"/>
      <c r="S2537" s="3"/>
      <c r="T2537" s="13"/>
      <c r="U2537" s="13"/>
    </row>
    <row r="2538" spans="17:21" x14ac:dyDescent="0.2">
      <c r="Q2538" s="1"/>
      <c r="S2538" s="3"/>
      <c r="T2538" s="13"/>
      <c r="U2538" s="13"/>
    </row>
    <row r="2539" spans="17:21" x14ac:dyDescent="0.2">
      <c r="Q2539" s="1"/>
      <c r="S2539" s="3"/>
      <c r="T2539" s="13"/>
      <c r="U2539" s="13"/>
    </row>
    <row r="2540" spans="17:21" x14ac:dyDescent="0.2">
      <c r="Q2540" s="1"/>
      <c r="S2540" s="3"/>
      <c r="T2540" s="13"/>
      <c r="U2540" s="13"/>
    </row>
    <row r="2541" spans="17:21" x14ac:dyDescent="0.2">
      <c r="Q2541" s="1"/>
      <c r="S2541" s="3"/>
      <c r="T2541" s="13"/>
      <c r="U2541" s="13"/>
    </row>
    <row r="2542" spans="17:21" x14ac:dyDescent="0.2">
      <c r="Q2542" s="1"/>
      <c r="S2542" s="3"/>
      <c r="T2542" s="13"/>
      <c r="U2542" s="13"/>
    </row>
    <row r="2543" spans="17:21" x14ac:dyDescent="0.2">
      <c r="Q2543" s="1"/>
      <c r="S2543" s="3"/>
      <c r="T2543" s="13"/>
      <c r="U2543" s="13"/>
    </row>
    <row r="2544" spans="17:21" x14ac:dyDescent="0.2">
      <c r="Q2544" s="1"/>
      <c r="S2544" s="3"/>
      <c r="T2544" s="13"/>
      <c r="U2544" s="13"/>
    </row>
    <row r="2545" spans="17:21" x14ac:dyDescent="0.2">
      <c r="Q2545" s="1"/>
      <c r="S2545" s="3"/>
      <c r="T2545" s="13"/>
      <c r="U2545" s="13"/>
    </row>
    <row r="2546" spans="17:21" x14ac:dyDescent="0.2">
      <c r="Q2546" s="1"/>
      <c r="S2546" s="3"/>
      <c r="T2546" s="13"/>
      <c r="U2546" s="13"/>
    </row>
    <row r="2547" spans="17:21" x14ac:dyDescent="0.2">
      <c r="Q2547" s="1"/>
      <c r="S2547" s="3"/>
      <c r="T2547" s="13"/>
      <c r="U2547" s="13"/>
    </row>
    <row r="2548" spans="17:21" x14ac:dyDescent="0.2">
      <c r="Q2548" s="1"/>
      <c r="S2548" s="3"/>
      <c r="T2548" s="13"/>
      <c r="U2548" s="13"/>
    </row>
    <row r="2549" spans="17:21" x14ac:dyDescent="0.2">
      <c r="Q2549" s="1"/>
      <c r="S2549" s="3"/>
      <c r="T2549" s="13"/>
      <c r="U2549" s="13"/>
    </row>
    <row r="2550" spans="17:21" x14ac:dyDescent="0.2">
      <c r="Q2550" s="1"/>
      <c r="S2550" s="3"/>
      <c r="T2550" s="13"/>
      <c r="U2550" s="13"/>
    </row>
    <row r="2551" spans="17:21" x14ac:dyDescent="0.2">
      <c r="Q2551" s="1"/>
      <c r="S2551" s="3"/>
      <c r="T2551" s="13"/>
      <c r="U2551" s="13"/>
    </row>
    <row r="2552" spans="17:21" x14ac:dyDescent="0.2">
      <c r="Q2552" s="1"/>
      <c r="S2552" s="3"/>
      <c r="T2552" s="13"/>
      <c r="U2552" s="13"/>
    </row>
    <row r="2553" spans="17:21" x14ac:dyDescent="0.2">
      <c r="Q2553" s="1"/>
      <c r="S2553" s="3"/>
      <c r="T2553" s="13"/>
      <c r="U2553" s="13"/>
    </row>
    <row r="2554" spans="17:21" x14ac:dyDescent="0.2">
      <c r="Q2554" s="1"/>
      <c r="S2554" s="3"/>
      <c r="T2554" s="13"/>
      <c r="U2554" s="13"/>
    </row>
    <row r="2555" spans="17:21" x14ac:dyDescent="0.2">
      <c r="Q2555" s="1"/>
      <c r="S2555" s="3"/>
      <c r="T2555" s="13"/>
      <c r="U2555" s="13"/>
    </row>
    <row r="2556" spans="17:21" x14ac:dyDescent="0.2">
      <c r="Q2556" s="1"/>
      <c r="S2556" s="3"/>
      <c r="T2556" s="13"/>
      <c r="U2556" s="13"/>
    </row>
    <row r="2557" spans="17:21" x14ac:dyDescent="0.2">
      <c r="Q2557" s="1"/>
      <c r="S2557" s="3"/>
      <c r="T2557" s="13"/>
      <c r="U2557" s="13"/>
    </row>
    <row r="2558" spans="17:21" x14ac:dyDescent="0.2">
      <c r="Q2558" s="1"/>
      <c r="S2558" s="3"/>
      <c r="T2558" s="13"/>
      <c r="U2558" s="13"/>
    </row>
    <row r="2559" spans="17:21" x14ac:dyDescent="0.2">
      <c r="Q2559" s="1"/>
      <c r="S2559" s="3"/>
      <c r="T2559" s="13"/>
      <c r="U2559" s="13"/>
    </row>
    <row r="2560" spans="17:21" x14ac:dyDescent="0.2">
      <c r="Q2560" s="1"/>
      <c r="S2560" s="3"/>
      <c r="T2560" s="13"/>
      <c r="U2560" s="13"/>
    </row>
    <row r="2561" spans="17:21" x14ac:dyDescent="0.2">
      <c r="Q2561" s="1"/>
      <c r="S2561" s="3"/>
      <c r="T2561" s="13"/>
      <c r="U2561" s="13"/>
    </row>
    <row r="2562" spans="17:21" x14ac:dyDescent="0.2">
      <c r="Q2562" s="1"/>
      <c r="S2562" s="3"/>
      <c r="T2562" s="13"/>
      <c r="U2562" s="13"/>
    </row>
    <row r="2563" spans="17:21" x14ac:dyDescent="0.2">
      <c r="Q2563" s="1"/>
      <c r="S2563" s="3"/>
      <c r="T2563" s="13"/>
      <c r="U2563" s="13"/>
    </row>
    <row r="2564" spans="17:21" x14ac:dyDescent="0.2">
      <c r="Q2564" s="1"/>
      <c r="S2564" s="3"/>
      <c r="T2564" s="13"/>
      <c r="U2564" s="13"/>
    </row>
    <row r="2565" spans="17:21" x14ac:dyDescent="0.2">
      <c r="Q2565" s="1"/>
      <c r="S2565" s="3"/>
      <c r="T2565" s="13"/>
      <c r="U2565" s="13"/>
    </row>
    <row r="2566" spans="17:21" x14ac:dyDescent="0.2">
      <c r="Q2566" s="1"/>
      <c r="S2566" s="3"/>
      <c r="T2566" s="13"/>
      <c r="U2566" s="13"/>
    </row>
    <row r="2567" spans="17:21" x14ac:dyDescent="0.2">
      <c r="Q2567" s="1"/>
      <c r="S2567" s="3"/>
      <c r="T2567" s="13"/>
      <c r="U2567" s="13"/>
    </row>
    <row r="2568" spans="17:21" x14ac:dyDescent="0.2">
      <c r="Q2568" s="1"/>
      <c r="S2568" s="3"/>
      <c r="T2568" s="13"/>
      <c r="U2568" s="13"/>
    </row>
    <row r="2569" spans="17:21" x14ac:dyDescent="0.2">
      <c r="Q2569" s="1"/>
      <c r="S2569" s="3"/>
      <c r="T2569" s="13"/>
      <c r="U2569" s="13"/>
    </row>
    <row r="2570" spans="17:21" x14ac:dyDescent="0.2">
      <c r="Q2570" s="1"/>
      <c r="S2570" s="3"/>
      <c r="T2570" s="13"/>
      <c r="U2570" s="13"/>
    </row>
    <row r="2571" spans="17:21" x14ac:dyDescent="0.2">
      <c r="Q2571" s="1"/>
      <c r="S2571" s="3"/>
      <c r="T2571" s="13"/>
      <c r="U2571" s="13"/>
    </row>
    <row r="2572" spans="17:21" x14ac:dyDescent="0.2">
      <c r="Q2572" s="1"/>
      <c r="S2572" s="3"/>
      <c r="T2572" s="13"/>
      <c r="U2572" s="13"/>
    </row>
    <row r="2573" spans="17:21" x14ac:dyDescent="0.2">
      <c r="Q2573" s="1"/>
      <c r="S2573" s="3"/>
      <c r="T2573" s="13"/>
      <c r="U2573" s="13"/>
    </row>
    <row r="2574" spans="17:21" x14ac:dyDescent="0.2">
      <c r="Q2574" s="1"/>
      <c r="S2574" s="3"/>
      <c r="T2574" s="13"/>
      <c r="U2574" s="13"/>
    </row>
    <row r="2575" spans="17:21" x14ac:dyDescent="0.2">
      <c r="Q2575" s="1"/>
      <c r="S2575" s="3"/>
      <c r="T2575" s="13"/>
      <c r="U2575" s="13"/>
    </row>
    <row r="2576" spans="17:21" x14ac:dyDescent="0.2">
      <c r="Q2576" s="1"/>
      <c r="S2576" s="3"/>
      <c r="T2576" s="13"/>
      <c r="U2576" s="13"/>
    </row>
    <row r="2577" spans="17:21" x14ac:dyDescent="0.2">
      <c r="Q2577" s="1"/>
      <c r="S2577" s="3"/>
      <c r="T2577" s="13"/>
      <c r="U2577" s="13"/>
    </row>
    <row r="2578" spans="17:21" x14ac:dyDescent="0.2">
      <c r="Q2578" s="1"/>
      <c r="S2578" s="3"/>
      <c r="T2578" s="13"/>
      <c r="U2578" s="13"/>
    </row>
    <row r="2579" spans="17:21" x14ac:dyDescent="0.2">
      <c r="Q2579" s="1"/>
      <c r="S2579" s="3"/>
      <c r="T2579" s="13"/>
      <c r="U2579" s="13"/>
    </row>
    <row r="2580" spans="17:21" x14ac:dyDescent="0.2">
      <c r="Q2580" s="1"/>
      <c r="S2580" s="3"/>
      <c r="T2580" s="13"/>
      <c r="U2580" s="13"/>
    </row>
    <row r="2581" spans="17:21" x14ac:dyDescent="0.2">
      <c r="Q2581" s="1"/>
      <c r="S2581" s="3"/>
      <c r="T2581" s="13"/>
      <c r="U2581" s="13"/>
    </row>
    <row r="2582" spans="17:21" x14ac:dyDescent="0.2">
      <c r="Q2582" s="1"/>
      <c r="S2582" s="3"/>
      <c r="T2582" s="13"/>
      <c r="U2582" s="13"/>
    </row>
    <row r="2583" spans="17:21" x14ac:dyDescent="0.2">
      <c r="Q2583" s="1"/>
      <c r="S2583" s="3"/>
      <c r="T2583" s="13"/>
      <c r="U2583" s="13"/>
    </row>
    <row r="2584" spans="17:21" x14ac:dyDescent="0.2">
      <c r="Q2584" s="1"/>
      <c r="S2584" s="3"/>
      <c r="T2584" s="13"/>
      <c r="U2584" s="13"/>
    </row>
    <row r="2585" spans="17:21" x14ac:dyDescent="0.2">
      <c r="Q2585" s="1"/>
      <c r="S2585" s="3"/>
      <c r="T2585" s="13"/>
      <c r="U2585" s="13"/>
    </row>
    <row r="2586" spans="17:21" x14ac:dyDescent="0.2">
      <c r="Q2586" s="1"/>
      <c r="S2586" s="3"/>
      <c r="T2586" s="13"/>
      <c r="U2586" s="13"/>
    </row>
    <row r="2587" spans="17:21" x14ac:dyDescent="0.2">
      <c r="Q2587" s="1"/>
      <c r="S2587" s="3"/>
      <c r="T2587" s="13"/>
      <c r="U2587" s="13"/>
    </row>
    <row r="2588" spans="17:21" x14ac:dyDescent="0.2">
      <c r="Q2588" s="1"/>
      <c r="S2588" s="3"/>
      <c r="T2588" s="13"/>
      <c r="U2588" s="13"/>
    </row>
    <row r="2589" spans="17:21" x14ac:dyDescent="0.2">
      <c r="Q2589" s="1"/>
      <c r="S2589" s="3"/>
      <c r="T2589" s="13"/>
      <c r="U2589" s="13"/>
    </row>
    <row r="2590" spans="17:21" x14ac:dyDescent="0.2">
      <c r="Q2590" s="1"/>
      <c r="S2590" s="3"/>
      <c r="T2590" s="13"/>
      <c r="U2590" s="13"/>
    </row>
    <row r="2591" spans="17:21" x14ac:dyDescent="0.2">
      <c r="Q2591" s="1"/>
      <c r="S2591" s="3"/>
      <c r="T2591" s="13"/>
      <c r="U2591" s="13"/>
    </row>
    <row r="2592" spans="17:21" x14ac:dyDescent="0.2">
      <c r="Q2592" s="1"/>
      <c r="S2592" s="3"/>
      <c r="T2592" s="13"/>
      <c r="U2592" s="13"/>
    </row>
    <row r="2593" spans="17:21" x14ac:dyDescent="0.2">
      <c r="Q2593" s="1"/>
      <c r="S2593" s="3"/>
      <c r="T2593" s="13"/>
      <c r="U2593" s="13"/>
    </row>
    <row r="2594" spans="17:21" x14ac:dyDescent="0.2">
      <c r="Q2594" s="1"/>
      <c r="S2594" s="3"/>
      <c r="T2594" s="13"/>
      <c r="U2594" s="13"/>
    </row>
    <row r="2595" spans="17:21" x14ac:dyDescent="0.2">
      <c r="Q2595" s="1"/>
      <c r="S2595" s="3"/>
      <c r="T2595" s="13"/>
      <c r="U2595" s="13"/>
    </row>
    <row r="2596" spans="17:21" x14ac:dyDescent="0.2">
      <c r="Q2596" s="1"/>
      <c r="S2596" s="3"/>
      <c r="T2596" s="13"/>
      <c r="U2596" s="13"/>
    </row>
    <row r="2597" spans="17:21" x14ac:dyDescent="0.2">
      <c r="Q2597" s="1"/>
      <c r="S2597" s="3"/>
      <c r="T2597" s="13"/>
      <c r="U2597" s="13"/>
    </row>
    <row r="2598" spans="17:21" x14ac:dyDescent="0.2">
      <c r="Q2598" s="1"/>
      <c r="S2598" s="3"/>
      <c r="T2598" s="13"/>
      <c r="U2598" s="13"/>
    </row>
    <row r="2599" spans="17:21" x14ac:dyDescent="0.2">
      <c r="Q2599" s="1"/>
      <c r="S2599" s="3"/>
      <c r="T2599" s="13"/>
      <c r="U2599" s="13"/>
    </row>
    <row r="2600" spans="17:21" x14ac:dyDescent="0.2">
      <c r="Q2600" s="1"/>
      <c r="S2600" s="3"/>
      <c r="T2600" s="13"/>
      <c r="U2600" s="13"/>
    </row>
    <row r="2601" spans="17:21" x14ac:dyDescent="0.2">
      <c r="Q2601" s="1"/>
      <c r="S2601" s="3"/>
      <c r="T2601" s="13"/>
      <c r="U2601" s="13"/>
    </row>
    <row r="2602" spans="17:21" x14ac:dyDescent="0.2">
      <c r="Q2602" s="1"/>
      <c r="S2602" s="3"/>
      <c r="T2602" s="13"/>
      <c r="U2602" s="13"/>
    </row>
    <row r="2603" spans="17:21" x14ac:dyDescent="0.2">
      <c r="Q2603" s="1"/>
      <c r="S2603" s="3"/>
      <c r="T2603" s="13"/>
      <c r="U2603" s="13"/>
    </row>
    <row r="2604" spans="17:21" x14ac:dyDescent="0.2">
      <c r="Q2604" s="1"/>
      <c r="S2604" s="3"/>
      <c r="T2604" s="13"/>
      <c r="U2604" s="13"/>
    </row>
    <row r="2605" spans="17:21" x14ac:dyDescent="0.2">
      <c r="Q2605" s="1"/>
      <c r="S2605" s="3"/>
      <c r="T2605" s="13"/>
      <c r="U2605" s="13"/>
    </row>
    <row r="2606" spans="17:21" x14ac:dyDescent="0.2">
      <c r="Q2606" s="1"/>
      <c r="S2606" s="3"/>
      <c r="T2606" s="13"/>
      <c r="U2606" s="13"/>
    </row>
    <row r="2607" spans="17:21" x14ac:dyDescent="0.2">
      <c r="Q2607" s="1"/>
      <c r="S2607" s="3"/>
      <c r="T2607" s="13"/>
      <c r="U2607" s="13"/>
    </row>
    <row r="2608" spans="17:21" x14ac:dyDescent="0.2">
      <c r="Q2608" s="1"/>
      <c r="S2608" s="3"/>
      <c r="T2608" s="13"/>
      <c r="U2608" s="13"/>
    </row>
    <row r="2609" spans="17:21" x14ac:dyDescent="0.2">
      <c r="Q2609" s="1"/>
      <c r="S2609" s="3"/>
      <c r="T2609" s="13"/>
      <c r="U2609" s="13"/>
    </row>
    <row r="2610" spans="17:21" x14ac:dyDescent="0.2">
      <c r="Q2610" s="1"/>
      <c r="S2610" s="3"/>
      <c r="T2610" s="13"/>
      <c r="U2610" s="13"/>
    </row>
    <row r="2611" spans="17:21" x14ac:dyDescent="0.2">
      <c r="Q2611" s="1"/>
      <c r="S2611" s="3"/>
      <c r="T2611" s="13"/>
      <c r="U2611" s="13"/>
    </row>
    <row r="2612" spans="17:21" x14ac:dyDescent="0.2">
      <c r="Q2612" s="1"/>
      <c r="S2612" s="3"/>
      <c r="T2612" s="13"/>
      <c r="U2612" s="13"/>
    </row>
    <row r="2613" spans="17:21" x14ac:dyDescent="0.2">
      <c r="Q2613" s="1"/>
      <c r="S2613" s="3"/>
      <c r="T2613" s="13"/>
      <c r="U2613" s="13"/>
    </row>
    <row r="2614" spans="17:21" x14ac:dyDescent="0.2">
      <c r="Q2614" s="1"/>
      <c r="S2614" s="3"/>
      <c r="T2614" s="13"/>
      <c r="U2614" s="13"/>
    </row>
    <row r="2615" spans="17:21" x14ac:dyDescent="0.2">
      <c r="Q2615" s="1"/>
      <c r="S2615" s="3"/>
      <c r="T2615" s="13"/>
      <c r="U2615" s="13"/>
    </row>
    <row r="2616" spans="17:21" x14ac:dyDescent="0.2">
      <c r="Q2616" s="1"/>
      <c r="S2616" s="3"/>
      <c r="T2616" s="13"/>
      <c r="U2616" s="13"/>
    </row>
    <row r="2617" spans="17:21" x14ac:dyDescent="0.2">
      <c r="Q2617" s="1"/>
      <c r="S2617" s="3"/>
      <c r="T2617" s="13"/>
      <c r="U2617" s="13"/>
    </row>
    <row r="2618" spans="17:21" x14ac:dyDescent="0.2">
      <c r="Q2618" s="1"/>
      <c r="S2618" s="3"/>
      <c r="T2618" s="13"/>
      <c r="U2618" s="13"/>
    </row>
    <row r="2619" spans="17:21" x14ac:dyDescent="0.2">
      <c r="Q2619" s="1"/>
      <c r="S2619" s="3"/>
      <c r="T2619" s="13"/>
      <c r="U2619" s="13"/>
    </row>
    <row r="2620" spans="17:21" x14ac:dyDescent="0.2">
      <c r="Q2620" s="1"/>
      <c r="S2620" s="3"/>
      <c r="T2620" s="13"/>
      <c r="U2620" s="13"/>
    </row>
    <row r="2621" spans="17:21" x14ac:dyDescent="0.2">
      <c r="Q2621" s="1"/>
      <c r="S2621" s="3"/>
      <c r="T2621" s="13"/>
      <c r="U2621" s="13"/>
    </row>
    <row r="2622" spans="17:21" x14ac:dyDescent="0.2">
      <c r="Q2622" s="1"/>
      <c r="S2622" s="3"/>
      <c r="T2622" s="13"/>
      <c r="U2622" s="13"/>
    </row>
    <row r="2623" spans="17:21" x14ac:dyDescent="0.2">
      <c r="Q2623" s="1"/>
      <c r="S2623" s="3"/>
      <c r="T2623" s="13"/>
      <c r="U2623" s="13"/>
    </row>
    <row r="2624" spans="17:21" x14ac:dyDescent="0.2">
      <c r="Q2624" s="1"/>
      <c r="S2624" s="3"/>
      <c r="T2624" s="13"/>
      <c r="U2624" s="13"/>
    </row>
    <row r="2625" spans="17:21" x14ac:dyDescent="0.2">
      <c r="Q2625" s="1"/>
      <c r="S2625" s="3"/>
      <c r="T2625" s="13"/>
      <c r="U2625" s="13"/>
    </row>
    <row r="2626" spans="17:21" x14ac:dyDescent="0.2">
      <c r="Q2626" s="1"/>
      <c r="S2626" s="3"/>
      <c r="T2626" s="13"/>
      <c r="U2626" s="13"/>
    </row>
    <row r="2627" spans="17:21" x14ac:dyDescent="0.2">
      <c r="Q2627" s="1"/>
      <c r="S2627" s="3"/>
      <c r="T2627" s="13"/>
      <c r="U2627" s="13"/>
    </row>
    <row r="2628" spans="17:21" x14ac:dyDescent="0.2">
      <c r="Q2628" s="1"/>
      <c r="S2628" s="3"/>
      <c r="T2628" s="13"/>
      <c r="U2628" s="13"/>
    </row>
    <row r="2629" spans="17:21" x14ac:dyDescent="0.2">
      <c r="Q2629" s="1"/>
      <c r="S2629" s="3"/>
      <c r="T2629" s="13"/>
      <c r="U2629" s="13"/>
    </row>
    <row r="2630" spans="17:21" x14ac:dyDescent="0.2">
      <c r="Q2630" s="1"/>
      <c r="S2630" s="3"/>
      <c r="T2630" s="13"/>
      <c r="U2630" s="13"/>
    </row>
    <row r="2631" spans="17:21" x14ac:dyDescent="0.2">
      <c r="Q2631" s="1"/>
      <c r="S2631" s="3"/>
      <c r="T2631" s="13"/>
      <c r="U2631" s="13"/>
    </row>
    <row r="2632" spans="17:21" x14ac:dyDescent="0.2">
      <c r="Q2632" s="1"/>
      <c r="S2632" s="3"/>
      <c r="T2632" s="13"/>
      <c r="U2632" s="13"/>
    </row>
    <row r="2633" spans="17:21" x14ac:dyDescent="0.2">
      <c r="Q2633" s="1"/>
      <c r="S2633" s="3"/>
      <c r="T2633" s="13"/>
      <c r="U2633" s="13"/>
    </row>
    <row r="2634" spans="17:21" x14ac:dyDescent="0.2">
      <c r="Q2634" s="1"/>
      <c r="S2634" s="3"/>
      <c r="T2634" s="13"/>
      <c r="U2634" s="13"/>
    </row>
    <row r="2635" spans="17:21" x14ac:dyDescent="0.2">
      <c r="Q2635" s="1"/>
      <c r="S2635" s="3"/>
      <c r="T2635" s="13"/>
      <c r="U2635" s="13"/>
    </row>
    <row r="2636" spans="17:21" x14ac:dyDescent="0.2">
      <c r="Q2636" s="1"/>
      <c r="S2636" s="3"/>
      <c r="T2636" s="13"/>
      <c r="U2636" s="13"/>
    </row>
    <row r="2637" spans="17:21" x14ac:dyDescent="0.2">
      <c r="Q2637" s="1"/>
      <c r="S2637" s="3"/>
      <c r="T2637" s="13"/>
      <c r="U2637" s="13"/>
    </row>
    <row r="2638" spans="17:21" x14ac:dyDescent="0.2">
      <c r="Q2638" s="1"/>
      <c r="S2638" s="3"/>
      <c r="T2638" s="13"/>
      <c r="U2638" s="13"/>
    </row>
    <row r="2639" spans="17:21" x14ac:dyDescent="0.2">
      <c r="Q2639" s="1"/>
      <c r="S2639" s="3"/>
      <c r="T2639" s="13"/>
      <c r="U2639" s="13"/>
    </row>
    <row r="2640" spans="17:21" x14ac:dyDescent="0.2">
      <c r="Q2640" s="1"/>
      <c r="S2640" s="3"/>
      <c r="T2640" s="13"/>
      <c r="U2640" s="13"/>
    </row>
    <row r="2641" spans="17:21" x14ac:dyDescent="0.2">
      <c r="Q2641" s="1"/>
      <c r="S2641" s="3"/>
      <c r="T2641" s="13"/>
      <c r="U2641" s="13"/>
    </row>
    <row r="2642" spans="17:21" x14ac:dyDescent="0.2">
      <c r="Q2642" s="1"/>
      <c r="S2642" s="3"/>
      <c r="T2642" s="13"/>
      <c r="U2642" s="13"/>
    </row>
    <row r="2643" spans="17:21" x14ac:dyDescent="0.2">
      <c r="Q2643" s="1"/>
      <c r="S2643" s="3"/>
      <c r="T2643" s="13"/>
      <c r="U2643" s="13"/>
    </row>
    <row r="2644" spans="17:21" x14ac:dyDescent="0.2">
      <c r="Q2644" s="1"/>
      <c r="S2644" s="3"/>
      <c r="T2644" s="13"/>
      <c r="U2644" s="13"/>
    </row>
    <row r="2645" spans="17:21" x14ac:dyDescent="0.2">
      <c r="Q2645" s="1"/>
      <c r="S2645" s="3"/>
      <c r="T2645" s="13"/>
      <c r="U2645" s="13"/>
    </row>
    <row r="2646" spans="17:21" x14ac:dyDescent="0.2">
      <c r="Q2646" s="1"/>
      <c r="S2646" s="3"/>
      <c r="T2646" s="13"/>
      <c r="U2646" s="13"/>
    </row>
    <row r="2647" spans="17:21" x14ac:dyDescent="0.2">
      <c r="Q2647" s="1"/>
      <c r="S2647" s="3"/>
      <c r="T2647" s="13"/>
      <c r="U2647" s="13"/>
    </row>
    <row r="2648" spans="17:21" x14ac:dyDescent="0.2">
      <c r="Q2648" s="1"/>
      <c r="S2648" s="3"/>
      <c r="T2648" s="13"/>
      <c r="U2648" s="13"/>
    </row>
    <row r="2649" spans="17:21" x14ac:dyDescent="0.2">
      <c r="Q2649" s="1"/>
      <c r="S2649" s="3"/>
      <c r="T2649" s="13"/>
      <c r="U2649" s="13"/>
    </row>
    <row r="2650" spans="17:21" x14ac:dyDescent="0.2">
      <c r="Q2650" s="1"/>
      <c r="S2650" s="3"/>
      <c r="T2650" s="13"/>
      <c r="U2650" s="13"/>
    </row>
    <row r="2651" spans="17:21" x14ac:dyDescent="0.2">
      <c r="Q2651" s="1"/>
      <c r="S2651" s="3"/>
      <c r="T2651" s="13"/>
      <c r="U2651" s="13"/>
    </row>
    <row r="2652" spans="17:21" x14ac:dyDescent="0.2">
      <c r="Q2652" s="1"/>
      <c r="S2652" s="3"/>
      <c r="T2652" s="13"/>
      <c r="U2652" s="13"/>
    </row>
    <row r="2653" spans="17:21" x14ac:dyDescent="0.2">
      <c r="Q2653" s="1"/>
      <c r="S2653" s="3"/>
      <c r="T2653" s="13"/>
      <c r="U2653" s="13"/>
    </row>
    <row r="2654" spans="17:21" x14ac:dyDescent="0.2">
      <c r="Q2654" s="1"/>
      <c r="S2654" s="3"/>
      <c r="T2654" s="13"/>
      <c r="U2654" s="13"/>
    </row>
    <row r="2655" spans="17:21" x14ac:dyDescent="0.2">
      <c r="Q2655" s="1"/>
      <c r="S2655" s="3"/>
      <c r="T2655" s="13"/>
      <c r="U2655" s="13"/>
    </row>
    <row r="2656" spans="17:21" x14ac:dyDescent="0.2">
      <c r="Q2656" s="1"/>
      <c r="S2656" s="3"/>
      <c r="T2656" s="13"/>
      <c r="U2656" s="13"/>
    </row>
    <row r="2657" spans="17:21" x14ac:dyDescent="0.2">
      <c r="Q2657" s="1"/>
      <c r="S2657" s="3"/>
      <c r="T2657" s="13"/>
      <c r="U2657" s="13"/>
    </row>
    <row r="2658" spans="17:21" x14ac:dyDescent="0.2">
      <c r="Q2658" s="1"/>
      <c r="S2658" s="3"/>
      <c r="T2658" s="13"/>
      <c r="U2658" s="13"/>
    </row>
    <row r="2659" spans="17:21" x14ac:dyDescent="0.2">
      <c r="Q2659" s="1"/>
      <c r="S2659" s="3"/>
      <c r="T2659" s="13"/>
      <c r="U2659" s="13"/>
    </row>
    <row r="2660" spans="17:21" x14ac:dyDescent="0.2">
      <c r="Q2660" s="1"/>
      <c r="S2660" s="3"/>
      <c r="T2660" s="13"/>
      <c r="U2660" s="13"/>
    </row>
    <row r="2661" spans="17:21" x14ac:dyDescent="0.2">
      <c r="Q2661" s="1"/>
      <c r="S2661" s="3"/>
      <c r="T2661" s="13"/>
      <c r="U2661" s="13"/>
    </row>
    <row r="2662" spans="17:21" x14ac:dyDescent="0.2">
      <c r="Q2662" s="1"/>
      <c r="S2662" s="3"/>
      <c r="T2662" s="13"/>
      <c r="U2662" s="13"/>
    </row>
    <row r="2663" spans="17:21" x14ac:dyDescent="0.2">
      <c r="Q2663" s="1"/>
      <c r="S2663" s="3"/>
      <c r="T2663" s="13"/>
      <c r="U2663" s="13"/>
    </row>
    <row r="2664" spans="17:21" x14ac:dyDescent="0.2">
      <c r="Q2664" s="1"/>
      <c r="S2664" s="3"/>
      <c r="T2664" s="13"/>
      <c r="U2664" s="13"/>
    </row>
    <row r="2665" spans="17:21" x14ac:dyDescent="0.2">
      <c r="Q2665" s="1"/>
      <c r="S2665" s="3"/>
      <c r="T2665" s="13"/>
      <c r="U2665" s="13"/>
    </row>
    <row r="2666" spans="17:21" x14ac:dyDescent="0.2">
      <c r="Q2666" s="1"/>
      <c r="S2666" s="3"/>
      <c r="T2666" s="13"/>
      <c r="U2666" s="13"/>
    </row>
    <row r="2667" spans="17:21" x14ac:dyDescent="0.2">
      <c r="Q2667" s="1"/>
      <c r="S2667" s="3"/>
      <c r="T2667" s="13"/>
      <c r="U2667" s="13"/>
    </row>
    <row r="2668" spans="17:21" x14ac:dyDescent="0.2">
      <c r="Q2668" s="1"/>
      <c r="S2668" s="3"/>
      <c r="T2668" s="13"/>
      <c r="U2668" s="13"/>
    </row>
    <row r="2669" spans="17:21" x14ac:dyDescent="0.2">
      <c r="Q2669" s="1"/>
      <c r="S2669" s="3"/>
      <c r="T2669" s="13"/>
      <c r="U2669" s="13"/>
    </row>
    <row r="2670" spans="17:21" x14ac:dyDescent="0.2">
      <c r="Q2670" s="1"/>
      <c r="S2670" s="3"/>
      <c r="T2670" s="13"/>
      <c r="U2670" s="13"/>
    </row>
    <row r="2671" spans="17:21" x14ac:dyDescent="0.2">
      <c r="Q2671" s="1"/>
      <c r="S2671" s="3"/>
      <c r="T2671" s="13"/>
      <c r="U2671" s="13"/>
    </row>
    <row r="2672" spans="17:21" x14ac:dyDescent="0.2">
      <c r="Q2672" s="1"/>
      <c r="S2672" s="3"/>
      <c r="T2672" s="13"/>
      <c r="U2672" s="13"/>
    </row>
    <row r="2673" spans="17:21" x14ac:dyDescent="0.2">
      <c r="Q2673" s="1"/>
      <c r="S2673" s="3"/>
      <c r="T2673" s="13"/>
      <c r="U2673" s="13"/>
    </row>
    <row r="2674" spans="17:21" x14ac:dyDescent="0.2">
      <c r="Q2674" s="1"/>
      <c r="S2674" s="3"/>
      <c r="T2674" s="13"/>
      <c r="U2674" s="13"/>
    </row>
    <row r="2675" spans="17:21" x14ac:dyDescent="0.2">
      <c r="Q2675" s="1"/>
      <c r="S2675" s="3"/>
      <c r="T2675" s="13"/>
      <c r="U2675" s="13"/>
    </row>
    <row r="2676" spans="17:21" x14ac:dyDescent="0.2">
      <c r="Q2676" s="1"/>
      <c r="S2676" s="3"/>
      <c r="T2676" s="13"/>
      <c r="U2676" s="13"/>
    </row>
    <row r="2677" spans="17:21" x14ac:dyDescent="0.2">
      <c r="Q2677" s="1"/>
      <c r="S2677" s="3"/>
      <c r="T2677" s="13"/>
      <c r="U2677" s="13"/>
    </row>
    <row r="2678" spans="17:21" x14ac:dyDescent="0.2">
      <c r="Q2678" s="1"/>
      <c r="S2678" s="3"/>
      <c r="T2678" s="13"/>
      <c r="U2678" s="13"/>
    </row>
    <row r="2679" spans="17:21" x14ac:dyDescent="0.2">
      <c r="Q2679" s="1"/>
      <c r="S2679" s="3"/>
      <c r="T2679" s="13"/>
      <c r="U2679" s="13"/>
    </row>
    <row r="2680" spans="17:21" x14ac:dyDescent="0.2">
      <c r="Q2680" s="1"/>
      <c r="S2680" s="3"/>
      <c r="T2680" s="13"/>
      <c r="U2680" s="13"/>
    </row>
    <row r="2681" spans="17:21" x14ac:dyDescent="0.2">
      <c r="Q2681" s="1"/>
      <c r="S2681" s="3"/>
      <c r="T2681" s="13"/>
      <c r="U2681" s="13"/>
    </row>
    <row r="2682" spans="17:21" x14ac:dyDescent="0.2">
      <c r="Q2682" s="1"/>
      <c r="S2682" s="3"/>
      <c r="T2682" s="13"/>
      <c r="U2682" s="13"/>
    </row>
    <row r="2683" spans="17:21" x14ac:dyDescent="0.2">
      <c r="Q2683" s="1"/>
      <c r="S2683" s="3"/>
      <c r="T2683" s="13"/>
      <c r="U2683" s="13"/>
    </row>
    <row r="2684" spans="17:21" x14ac:dyDescent="0.2">
      <c r="Q2684" s="1"/>
      <c r="S2684" s="3"/>
      <c r="T2684" s="13"/>
      <c r="U2684" s="13"/>
    </row>
    <row r="2685" spans="17:21" x14ac:dyDescent="0.2">
      <c r="Q2685" s="1"/>
      <c r="S2685" s="3"/>
      <c r="T2685" s="13"/>
      <c r="U2685" s="13"/>
    </row>
    <row r="2686" spans="17:21" x14ac:dyDescent="0.2">
      <c r="Q2686" s="1"/>
      <c r="S2686" s="3"/>
      <c r="T2686" s="13"/>
      <c r="U2686" s="13"/>
    </row>
    <row r="2687" spans="17:21" x14ac:dyDescent="0.2">
      <c r="Q2687" s="1"/>
      <c r="S2687" s="3"/>
      <c r="T2687" s="13"/>
      <c r="U2687" s="13"/>
    </row>
  </sheetData>
  <mergeCells count="1">
    <mergeCell ref="A1:C1"/>
  </mergeCells>
  <phoneticPr fontId="3" type="noConversion"/>
  <conditionalFormatting sqref="J3:J2687">
    <cfRule type="cellIs" dxfId="1" priority="1" operator="lessThanOrEqual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scale="73" fitToWidth="0" fitToHeight="0" orientation="portrait" horizontalDpi="0" verticalDpi="0"/>
  <colBreaks count="1" manualBreakCount="1">
    <brk id="9" max="1048575" man="1"/>
  </col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2016-08-31T17:05:21Z</dcterms:created>
  <dcterms:modified xsi:type="dcterms:W3CDTF">2016-09-05T16:55:49Z</dcterms:modified>
</cp:coreProperties>
</file>