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17235" windowHeight="8250" tabRatio="637" firstSheet="1" activeTab="2"/>
  </bookViews>
  <sheets>
    <sheet name="VenueLocation" sheetId="1" r:id="rId1"/>
    <sheet name="UserInformation" sheetId="9" r:id="rId2"/>
    <sheet name="Main" sheetId="4" r:id="rId3"/>
    <sheet name="Transactions" sheetId="2" r:id="rId4"/>
    <sheet name="TransactionLine" sheetId="3" r:id="rId5"/>
    <sheet name="Accessories" sheetId="11" r:id="rId6"/>
    <sheet name="ProductInventory" sheetId="12" r:id="rId7"/>
    <sheet name="Categories" sheetId="14" r:id="rId8"/>
    <sheet name="IngredientInventory" sheetId="13" r:id="rId9"/>
    <sheet name="Supply" sheetId="7" r:id="rId10"/>
    <sheet name="MainIngredientList" sheetId="5" r:id="rId11"/>
    <sheet name="old-ignore1" sheetId="10" r:id="rId12"/>
    <sheet name="old-ignore" sheetId="6" r:id="rId13"/>
  </sheets>
  <calcPr calcId="144525"/>
</workbook>
</file>

<file path=xl/calcChain.xml><?xml version="1.0" encoding="utf-8"?>
<calcChain xmlns="http://schemas.openxmlformats.org/spreadsheetml/2006/main">
  <c r="A35" i="4" l="1"/>
  <c r="A36" i="4"/>
  <c r="A37" i="4"/>
  <c r="A38" i="4"/>
  <c r="A39" i="4"/>
  <c r="A40" i="4"/>
  <c r="A41" i="4"/>
  <c r="A42" i="4"/>
  <c r="A43" i="4"/>
  <c r="A44" i="4"/>
  <c r="A45" i="4"/>
  <c r="A46" i="4"/>
  <c r="A47" i="4"/>
  <c r="A48" i="4"/>
  <c r="A49" i="4"/>
  <c r="A50" i="4"/>
  <c r="A51" i="4"/>
  <c r="A52" i="4"/>
  <c r="A53" i="4"/>
  <c r="A34" i="4"/>
  <c r="A19" i="2"/>
  <c r="A20" i="2"/>
  <c r="A21" i="2"/>
  <c r="A22" i="2"/>
  <c r="A23" i="2"/>
  <c r="A24" i="2"/>
  <c r="A25" i="2"/>
  <c r="A26" i="2"/>
  <c r="A27" i="2"/>
  <c r="A28" i="2"/>
  <c r="A29" i="2"/>
  <c r="A30" i="2"/>
  <c r="A31" i="2"/>
  <c r="A32" i="2"/>
  <c r="A33" i="2"/>
  <c r="A43" i="13" l="1"/>
  <c r="A44" i="13"/>
  <c r="A45" i="13"/>
  <c r="A46" i="13"/>
  <c r="A47" i="13"/>
  <c r="A48" i="13"/>
  <c r="A49" i="13"/>
  <c r="A30" i="13" l="1"/>
  <c r="A31" i="13"/>
  <c r="A32" i="13"/>
  <c r="A33" i="13"/>
  <c r="A34" i="13"/>
  <c r="A35" i="13"/>
  <c r="A36" i="13"/>
  <c r="A37" i="13"/>
  <c r="A38" i="13"/>
  <c r="A39" i="13"/>
  <c r="A40" i="13"/>
  <c r="A41" i="13"/>
  <c r="A42" i="13"/>
  <c r="A29" i="13"/>
  <c r="A10" i="11" l="1"/>
  <c r="A11" i="11"/>
  <c r="A12" i="11"/>
  <c r="A9" i="11"/>
  <c r="A37" i="3"/>
  <c r="A38" i="3"/>
  <c r="A39" i="3"/>
  <c r="A40" i="3"/>
  <c r="A41" i="3"/>
  <c r="A42" i="3"/>
  <c r="A43" i="3"/>
  <c r="A44" i="3"/>
  <c r="A45" i="3"/>
  <c r="A46" i="3"/>
  <c r="A47" i="3"/>
  <c r="A48" i="3"/>
  <c r="A49" i="3"/>
  <c r="A50" i="3"/>
  <c r="A51" i="3"/>
  <c r="A52" i="3"/>
  <c r="A53" i="3"/>
  <c r="A54" i="3"/>
  <c r="A55" i="3"/>
  <c r="C3" i="12"/>
  <c r="A25" i="12" s="1"/>
  <c r="C4" i="12"/>
  <c r="A26" i="12" s="1"/>
  <c r="C5" i="12"/>
  <c r="A27" i="12" s="1"/>
  <c r="C6" i="12"/>
  <c r="A28" i="12" s="1"/>
  <c r="C7" i="12"/>
  <c r="A29" i="12" s="1"/>
  <c r="C8" i="12"/>
  <c r="A30" i="12" s="1"/>
  <c r="C9" i="12"/>
  <c r="A31" i="12" s="1"/>
  <c r="C10" i="12"/>
  <c r="A32" i="12" s="1"/>
  <c r="C11" i="12"/>
  <c r="A33" i="12" s="1"/>
  <c r="C12" i="12"/>
  <c r="A34" i="12" s="1"/>
  <c r="C13" i="12"/>
  <c r="A35" i="12" s="1"/>
  <c r="C14" i="12"/>
  <c r="A36" i="12" s="1"/>
  <c r="C15" i="12"/>
  <c r="A37" i="12" s="1"/>
  <c r="C16" i="12"/>
  <c r="A38" i="12" s="1"/>
  <c r="C17" i="12"/>
  <c r="A39" i="12" s="1"/>
  <c r="C18" i="12"/>
  <c r="A40" i="12" s="1"/>
  <c r="C19" i="12"/>
  <c r="A41" i="12" s="1"/>
  <c r="C20" i="12"/>
  <c r="A42" i="12" s="1"/>
  <c r="C21" i="12"/>
  <c r="A43" i="12" s="1"/>
  <c r="C2" i="12"/>
  <c r="A24" i="12" s="1"/>
  <c r="T13" i="4" l="1"/>
  <c r="T14" i="4"/>
  <c r="T15" i="4"/>
  <c r="T16" i="4"/>
  <c r="T17" i="4"/>
  <c r="T18" i="4"/>
  <c r="T19" i="4"/>
  <c r="T20" i="4"/>
  <c r="T21" i="4"/>
  <c r="S13" i="4"/>
  <c r="S14" i="4"/>
  <c r="S15" i="4"/>
  <c r="S16" i="4"/>
  <c r="S17" i="4"/>
  <c r="S18" i="4"/>
  <c r="S19" i="4"/>
  <c r="S20" i="4"/>
  <c r="S21" i="4"/>
  <c r="R13" i="4"/>
  <c r="R14" i="4"/>
  <c r="R15" i="4"/>
  <c r="R16" i="4"/>
  <c r="R17" i="4"/>
  <c r="R18" i="4"/>
  <c r="R19" i="4"/>
  <c r="R20" i="4"/>
  <c r="R21" i="4"/>
  <c r="Q13" i="4"/>
  <c r="Q14" i="4"/>
  <c r="Q15" i="4"/>
  <c r="Q16" i="4"/>
  <c r="Q17" i="4"/>
  <c r="Q18" i="4"/>
  <c r="Q19" i="4"/>
  <c r="Q20" i="4"/>
  <c r="Q21" i="4"/>
  <c r="P13" i="4"/>
  <c r="P14" i="4"/>
  <c r="P15" i="4"/>
  <c r="P16" i="4"/>
  <c r="P17" i="4"/>
  <c r="P18" i="4"/>
  <c r="P19" i="4"/>
  <c r="P20" i="4"/>
  <c r="P21" i="4"/>
  <c r="O13" i="4"/>
  <c r="O14" i="4"/>
  <c r="O15" i="4"/>
  <c r="O16" i="4"/>
  <c r="O17" i="4"/>
  <c r="O18" i="4"/>
  <c r="O19" i="4"/>
  <c r="O20" i="4"/>
  <c r="O21" i="4"/>
  <c r="N13" i="4"/>
  <c r="N14" i="4"/>
  <c r="N15" i="4"/>
  <c r="N16" i="4"/>
  <c r="N17" i="4"/>
  <c r="N18" i="4"/>
  <c r="N19" i="4"/>
  <c r="N20" i="4"/>
  <c r="N21" i="4"/>
  <c r="M13" i="4"/>
  <c r="M14" i="4"/>
  <c r="M15" i="4"/>
  <c r="M16" i="4"/>
  <c r="M17" i="4"/>
  <c r="M18" i="4"/>
  <c r="M19" i="4"/>
  <c r="M20" i="4"/>
  <c r="M21" i="4"/>
  <c r="L13" i="4"/>
  <c r="L14" i="4"/>
  <c r="L15" i="4"/>
  <c r="L16" i="4"/>
  <c r="L17" i="4"/>
  <c r="L18" i="4"/>
  <c r="L19" i="4"/>
  <c r="L20" i="4"/>
  <c r="L21" i="4"/>
  <c r="L12" i="4"/>
  <c r="M12" i="4"/>
  <c r="N12" i="4"/>
  <c r="O12" i="4"/>
  <c r="P12" i="4"/>
  <c r="Q12" i="4"/>
  <c r="R12" i="4"/>
  <c r="S12" i="4"/>
  <c r="T12" i="4"/>
  <c r="K13" i="4"/>
  <c r="K14" i="4"/>
  <c r="K15" i="4"/>
  <c r="K16" i="4"/>
  <c r="K17" i="4"/>
  <c r="K18" i="4"/>
  <c r="K19" i="4"/>
  <c r="K20" i="4"/>
  <c r="K21" i="4"/>
  <c r="K12" i="4"/>
  <c r="B5" i="7" l="1"/>
  <c r="A25" i="6"/>
  <c r="A17" i="10"/>
  <c r="A19" i="10"/>
  <c r="A20" i="10"/>
  <c r="A21" i="10"/>
  <c r="A22" i="10"/>
  <c r="A23" i="10"/>
  <c r="A24" i="10"/>
  <c r="A25" i="10"/>
  <c r="A26" i="10"/>
  <c r="A27" i="10"/>
  <c r="A28" i="10"/>
  <c r="A29" i="10"/>
  <c r="A30" i="10"/>
  <c r="A18" i="10"/>
  <c r="A25" i="5"/>
  <c r="A32" i="3"/>
  <c r="A33" i="3"/>
  <c r="A34" i="3"/>
  <c r="A35" i="3"/>
  <c r="A36" i="3"/>
  <c r="A31" i="3"/>
  <c r="A23" i="9"/>
  <c r="A15" i="9"/>
  <c r="A16" i="9"/>
  <c r="A17" i="9"/>
  <c r="A18" i="9"/>
  <c r="A19" i="9"/>
  <c r="A20" i="9"/>
  <c r="A21" i="9"/>
  <c r="A22" i="9"/>
  <c r="A14" i="9"/>
  <c r="F3" i="2" l="1"/>
  <c r="F4" i="2"/>
  <c r="F5" i="2"/>
  <c r="F6" i="2"/>
  <c r="F7" i="2"/>
  <c r="F8" i="2"/>
  <c r="F9" i="2"/>
  <c r="F10" i="2"/>
  <c r="F11" i="2"/>
  <c r="F12" i="2"/>
  <c r="F13" i="2"/>
  <c r="F14" i="2"/>
  <c r="F15" i="2"/>
  <c r="F16" i="2"/>
  <c r="F2" i="2"/>
  <c r="G3" i="1" l="1"/>
  <c r="G4" i="1"/>
  <c r="G5" i="1"/>
  <c r="G6" i="1"/>
  <c r="G7" i="1"/>
  <c r="G8" i="1"/>
  <c r="G9" i="1"/>
  <c r="G10" i="1"/>
  <c r="G11" i="1"/>
  <c r="G12" i="1"/>
  <c r="G13" i="1"/>
  <c r="G14" i="1"/>
  <c r="G15" i="1"/>
  <c r="G16" i="1"/>
  <c r="G2" i="1"/>
  <c r="F3" i="1"/>
  <c r="F4" i="1"/>
  <c r="F5" i="1"/>
  <c r="F6" i="1"/>
  <c r="F7" i="1"/>
  <c r="F8" i="1"/>
  <c r="F9" i="1"/>
  <c r="F10" i="1"/>
  <c r="F11" i="1"/>
  <c r="F12" i="1"/>
  <c r="F13" i="1"/>
  <c r="F14" i="1"/>
  <c r="F15" i="1"/>
  <c r="F16" i="1"/>
  <c r="F2" i="1"/>
  <c r="E3" i="1"/>
  <c r="E4" i="1"/>
  <c r="E5" i="1"/>
  <c r="E6" i="1"/>
  <c r="E7" i="1"/>
  <c r="E8" i="1"/>
  <c r="E9" i="1"/>
  <c r="E10" i="1"/>
  <c r="E11" i="1"/>
  <c r="E12" i="1"/>
  <c r="E13" i="1"/>
  <c r="E14" i="1"/>
  <c r="E15" i="1"/>
  <c r="E16" i="1"/>
  <c r="E2" i="1"/>
  <c r="A19" i="1" l="1"/>
  <c r="A29" i="1"/>
  <c r="A21" i="1"/>
  <c r="A33" i="1"/>
  <c r="A30" i="1"/>
  <c r="A22" i="1"/>
  <c r="A28" i="1"/>
  <c r="A27" i="1"/>
  <c r="A32" i="1"/>
  <c r="A24" i="1"/>
  <c r="A26" i="1"/>
  <c r="A25" i="1"/>
  <c r="A31" i="1"/>
  <c r="A23" i="1"/>
  <c r="A20" i="1"/>
</calcChain>
</file>

<file path=xl/sharedStrings.xml><?xml version="1.0" encoding="utf-8"?>
<sst xmlns="http://schemas.openxmlformats.org/spreadsheetml/2006/main" count="395" uniqueCount="251">
  <si>
    <t>VenueCode</t>
  </si>
  <si>
    <t>VenueLocation</t>
  </si>
  <si>
    <t>VenueDate</t>
  </si>
  <si>
    <t>VenueRentalFee</t>
  </si>
  <si>
    <t>VenueFullTimeAsstCost</t>
  </si>
  <si>
    <t>VenuePartTimeCost</t>
  </si>
  <si>
    <t>VenueUtilityCost</t>
  </si>
  <si>
    <t>TransactionID</t>
  </si>
  <si>
    <t>TransactionDate</t>
  </si>
  <si>
    <t>CustomerEmail</t>
  </si>
  <si>
    <t>CustomerCellphone</t>
  </si>
  <si>
    <t>ProductCode</t>
  </si>
  <si>
    <t>GroupCode</t>
  </si>
  <si>
    <t>ProductType</t>
  </si>
  <si>
    <t>ProductName</t>
  </si>
  <si>
    <t>ProductSize</t>
  </si>
  <si>
    <t>Availability</t>
  </si>
  <si>
    <t>ProductImageBig</t>
  </si>
  <si>
    <t>ProductImageSmall</t>
  </si>
  <si>
    <t>SaleAmount</t>
  </si>
  <si>
    <t>OutOfProduction</t>
  </si>
  <si>
    <t>Calories</t>
  </si>
  <si>
    <t>Fat</t>
  </si>
  <si>
    <t>SaturatedFat</t>
  </si>
  <si>
    <t>TransFat</t>
  </si>
  <si>
    <t>Cholesterol</t>
  </si>
  <si>
    <t>Sodium</t>
  </si>
  <si>
    <t>Carbohydrates</t>
  </si>
  <si>
    <t>DietaryFiber</t>
  </si>
  <si>
    <t>Sugar</t>
  </si>
  <si>
    <t>Protein</t>
  </si>
  <si>
    <t>IngredientCode</t>
  </si>
  <si>
    <t>Description</t>
  </si>
  <si>
    <t>IngredientQuantity</t>
  </si>
  <si>
    <t>CostPerQuantity</t>
  </si>
  <si>
    <t>IngredientUnit</t>
  </si>
  <si>
    <t>InventoryID</t>
  </si>
  <si>
    <t>QuantityInStock</t>
  </si>
  <si>
    <t>InventoryUnit</t>
  </si>
  <si>
    <t>CostPerUnit</t>
  </si>
  <si>
    <t>OrderID</t>
  </si>
  <si>
    <t>EmployeeCode</t>
  </si>
  <si>
    <t>LastLoginDate</t>
  </si>
  <si>
    <t>LastLoginTime</t>
  </si>
  <si>
    <t>OrderDate</t>
  </si>
  <si>
    <t>OrderTime</t>
  </si>
  <si>
    <t>QuantityOrdered</t>
  </si>
  <si>
    <t>SupplyUnit</t>
  </si>
  <si>
    <t>UnitPrice</t>
  </si>
  <si>
    <t>OrderedTo</t>
  </si>
  <si>
    <t>OrderedBy</t>
  </si>
  <si>
    <t>LastName</t>
  </si>
  <si>
    <t>FirstName</t>
  </si>
  <si>
    <t>CellNumber</t>
  </si>
  <si>
    <t>EmailAddress</t>
  </si>
  <si>
    <t>UserName</t>
  </si>
  <si>
    <t>Password</t>
  </si>
  <si>
    <t>Active</t>
  </si>
  <si>
    <t>DateCreated</t>
  </si>
  <si>
    <t>Lilah</t>
  </si>
  <si>
    <t>Hakeem</t>
  </si>
  <si>
    <t>Thor</t>
  </si>
  <si>
    <t>Ruby</t>
  </si>
  <si>
    <t>Illiana</t>
  </si>
  <si>
    <t>Marvin</t>
  </si>
  <si>
    <t>Ashton</t>
  </si>
  <si>
    <t>Noble</t>
  </si>
  <si>
    <t>Kevyn</t>
  </si>
  <si>
    <t>Yardley</t>
  </si>
  <si>
    <t>Armstrong</t>
  </si>
  <si>
    <t>Donaldson</t>
  </si>
  <si>
    <t>Hart</t>
  </si>
  <si>
    <t>Kirk</t>
  </si>
  <si>
    <t>Dixon</t>
  </si>
  <si>
    <t>Stanley</t>
  </si>
  <si>
    <t>Cain</t>
  </si>
  <si>
    <t>Pierce</t>
  </si>
  <si>
    <t>Mejia</t>
  </si>
  <si>
    <t>Petty</t>
  </si>
  <si>
    <t>torquent@apurusDuis.org</t>
  </si>
  <si>
    <t>sem.consequat@ipsumPhasellusvitae.ca</t>
  </si>
  <si>
    <t>at.egestas@semper.edu</t>
  </si>
  <si>
    <t>Vestibulum.ante@arcu.ca</t>
  </si>
  <si>
    <t>dolor@infelisNulla.ca</t>
  </si>
  <si>
    <t>Proin.eget@diam.com</t>
  </si>
  <si>
    <t>mi.Aliquam.gravida@sed.ca</t>
  </si>
  <si>
    <t>porta.elit@erat.co.uk</t>
  </si>
  <si>
    <t>cursus@Nullamvitaediam.net</t>
  </si>
  <si>
    <t>elit.pharetra@consectetuer.org</t>
  </si>
  <si>
    <t>Trenton</t>
  </si>
  <si>
    <t>Oshawa</t>
  </si>
  <si>
    <t>Ajax</t>
  </si>
  <si>
    <t>Pickering</t>
  </si>
  <si>
    <t>Claremont</t>
  </si>
  <si>
    <t>Toronto</t>
  </si>
  <si>
    <t>Whitby</t>
  </si>
  <si>
    <t>GreenWood</t>
  </si>
  <si>
    <t>Markham</t>
  </si>
  <si>
    <t>CustomerLastName</t>
  </si>
  <si>
    <t>CustomerFirstName</t>
  </si>
  <si>
    <t>Mike</t>
  </si>
  <si>
    <t>Eva</t>
  </si>
  <si>
    <t>Erik</t>
  </si>
  <si>
    <t>Corey</t>
  </si>
  <si>
    <t>Brosnan</t>
  </si>
  <si>
    <t>Matys</t>
  </si>
  <si>
    <t>Megan</t>
  </si>
  <si>
    <t>MacQuarrie</t>
  </si>
  <si>
    <t>Richards</t>
  </si>
  <si>
    <t>Sam</t>
  </si>
  <si>
    <t>Munroe</t>
  </si>
  <si>
    <t>Olivia</t>
  </si>
  <si>
    <t>Green</t>
  </si>
  <si>
    <t>Raechel</t>
  </si>
  <si>
    <t>Livingston</t>
  </si>
  <si>
    <t>Howard</t>
  </si>
  <si>
    <t>Phillip</t>
  </si>
  <si>
    <t>Matt</t>
  </si>
  <si>
    <t>Scott</t>
  </si>
  <si>
    <t>Andrew</t>
  </si>
  <si>
    <t>Brunette</t>
  </si>
  <si>
    <t>Kelly</t>
  </si>
  <si>
    <t>Brendan</t>
  </si>
  <si>
    <t>Jack</t>
  </si>
  <si>
    <t>Terricloth</t>
  </si>
  <si>
    <t>John</t>
  </si>
  <si>
    <t>Smith</t>
  </si>
  <si>
    <t>LineID</t>
  </si>
  <si>
    <t>Pie</t>
  </si>
  <si>
    <t>Preserve</t>
  </si>
  <si>
    <t>IngredientName</t>
  </si>
  <si>
    <t>Cost</t>
  </si>
  <si>
    <t>Flour</t>
  </si>
  <si>
    <t>Baking Soda</t>
  </si>
  <si>
    <t>Salt</t>
  </si>
  <si>
    <t>Steak</t>
  </si>
  <si>
    <t>Kidney</t>
  </si>
  <si>
    <t>Stout</t>
  </si>
  <si>
    <t>Carrots</t>
  </si>
  <si>
    <t>Potatoes</t>
  </si>
  <si>
    <t>Onion</t>
  </si>
  <si>
    <t>Butter</t>
  </si>
  <si>
    <t>Eggs</t>
  </si>
  <si>
    <t>Mushrooms</t>
  </si>
  <si>
    <t>Vegetable Oil</t>
  </si>
  <si>
    <t>IngredientListCode</t>
  </si>
  <si>
    <t>sample description</t>
  </si>
  <si>
    <t>g</t>
  </si>
  <si>
    <t>sample supply table description</t>
  </si>
  <si>
    <t>2015-08-05</t>
  </si>
  <si>
    <t>Juan</t>
  </si>
  <si>
    <t>LArmstrong</t>
  </si>
  <si>
    <t>HDonaldson</t>
  </si>
  <si>
    <t>THart</t>
  </si>
  <si>
    <t>RKirk</t>
  </si>
  <si>
    <t>IDixon</t>
  </si>
  <si>
    <t>MStanley</t>
  </si>
  <si>
    <t>ACain</t>
  </si>
  <si>
    <t>NPierce</t>
  </si>
  <si>
    <t>KMejia</t>
  </si>
  <si>
    <t>YPetty</t>
  </si>
  <si>
    <t>qwerty1</t>
  </si>
  <si>
    <t>qwerty2</t>
  </si>
  <si>
    <t>qwerty3</t>
  </si>
  <si>
    <t>qwerty4</t>
  </si>
  <si>
    <t>qwerty5</t>
  </si>
  <si>
    <t>qwerty6</t>
  </si>
  <si>
    <t>qwerty7</t>
  </si>
  <si>
    <t>qwerty8</t>
  </si>
  <si>
    <t>qwerty9</t>
  </si>
  <si>
    <t>qwerty10</t>
  </si>
  <si>
    <t>2016-09-01</t>
  </si>
  <si>
    <t>2016-01-01</t>
  </si>
  <si>
    <t>2016-02-01</t>
  </si>
  <si>
    <t>2016-03-11</t>
  </si>
  <si>
    <t>2016-03-19</t>
  </si>
  <si>
    <t>2016-04-23</t>
  </si>
  <si>
    <t>2016-04-24</t>
  </si>
  <si>
    <t>2016-05-13</t>
  </si>
  <si>
    <t>2016-07-17</t>
  </si>
  <si>
    <t>Inventory table description</t>
  </si>
  <si>
    <t>Pies</t>
  </si>
  <si>
    <t>2016-03-07</t>
  </si>
  <si>
    <t>2016-03-14</t>
  </si>
  <si>
    <t>2016-03-25</t>
  </si>
  <si>
    <t>2016-04-01</t>
  </si>
  <si>
    <t>2016-04-08</t>
  </si>
  <si>
    <t>2016-04-16</t>
  </si>
  <si>
    <t>2016-04-27</t>
  </si>
  <si>
    <t>2016-04-28</t>
  </si>
  <si>
    <t>2016-05-04</t>
  </si>
  <si>
    <t>2016-05-11</t>
  </si>
  <si>
    <t>2016-05-17</t>
  </si>
  <si>
    <t>2016-05-18</t>
  </si>
  <si>
    <t>2016-05-25</t>
  </si>
  <si>
    <t>2016-05-26</t>
  </si>
  <si>
    <t>2016-06-03</t>
  </si>
  <si>
    <t>04:06:13</t>
  </si>
  <si>
    <t>04:13:45</t>
  </si>
  <si>
    <t>09:45:11</t>
  </si>
  <si>
    <t>2015-08-06</t>
  </si>
  <si>
    <t>2015-08-07</t>
  </si>
  <si>
    <t>2015-08-08</t>
  </si>
  <si>
    <t>2015-08-09</t>
  </si>
  <si>
    <t>2015-08-10</t>
  </si>
  <si>
    <t>2015-08-11</t>
  </si>
  <si>
    <t>2015-08-12</t>
  </si>
  <si>
    <t>2015-08-13</t>
  </si>
  <si>
    <t>09:45:12</t>
  </si>
  <si>
    <t>09:45:13</t>
  </si>
  <si>
    <t>09:45:14</t>
  </si>
  <si>
    <t>09:45:15</t>
  </si>
  <si>
    <t>09:45:16</t>
  </si>
  <si>
    <t>09:45:17</t>
  </si>
  <si>
    <t>09:45:18</t>
  </si>
  <si>
    <t>09:45:19</t>
  </si>
  <si>
    <t>Chicken Pot Pie</t>
  </si>
  <si>
    <t>Vegetable Pie</t>
  </si>
  <si>
    <t>Beef Pie</t>
  </si>
  <si>
    <t>Stew Pie</t>
  </si>
  <si>
    <t>Steak and Stilton Pie</t>
  </si>
  <si>
    <t>Blueberry Jam</t>
  </si>
  <si>
    <t>Strawberry Jam</t>
  </si>
  <si>
    <t>Blackberry Jam</t>
  </si>
  <si>
    <t>Marmalade</t>
  </si>
  <si>
    <t>Peach Butter</t>
  </si>
  <si>
    <t>AccessoryCode</t>
  </si>
  <si>
    <t>Name</t>
  </si>
  <si>
    <t>QuantityOnHand</t>
  </si>
  <si>
    <t>Large Pie Plate</t>
  </si>
  <si>
    <t>Small Pie Plate</t>
  </si>
  <si>
    <t>Large  Jar</t>
  </si>
  <si>
    <t>Small Jar</t>
  </si>
  <si>
    <t>CategoryID</t>
  </si>
  <si>
    <t>Meat</t>
  </si>
  <si>
    <t>Fruit</t>
  </si>
  <si>
    <t>Vegetables</t>
  </si>
  <si>
    <t>Blueberries</t>
  </si>
  <si>
    <t>Strawberries</t>
  </si>
  <si>
    <t>Blackberries</t>
  </si>
  <si>
    <t>Oranges</t>
  </si>
  <si>
    <t>Peaches</t>
  </si>
  <si>
    <t>Chicken</t>
  </si>
  <si>
    <t>Stilton Cheese</t>
  </si>
  <si>
    <t>Other</t>
  </si>
  <si>
    <t>HST</t>
  </si>
  <si>
    <t>chickenpotpie.png</t>
  </si>
  <si>
    <t>vegetablepie.png</t>
  </si>
  <si>
    <t>beefpie.png</t>
  </si>
  <si>
    <t>stewpie.png</t>
  </si>
  <si>
    <t>steakandstiltonpie.png</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</si>
</sst>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0"/>
      <color rgb="FF000000"/>
      <name val="Tahoma"/>
      <family val="2"/>
    </font>
    <font>
      <sz val="11"/>
      <color indexed="8"/>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Fill="0" applyProtection="0"/>
  </cellStyleXfs>
  <cellXfs count="13">
    <xf numFmtId="0" fontId="0" fillId="0" borderId="0" xfId="0"/>
    <xf numFmtId="14" fontId="1" fillId="0" borderId="0" xfId="0" applyNumberFormat="1" applyFont="1"/>
    <xf numFmtId="3" fontId="0" fillId="0" borderId="0" xfId="0" applyNumberFormat="1"/>
    <xf numFmtId="4" fontId="0" fillId="0" borderId="0" xfId="0" applyNumberFormat="1"/>
    <xf numFmtId="0" fontId="2" fillId="0" borderId="0" xfId="1" applyFill="1" applyProtection="1"/>
    <xf numFmtId="0" fontId="2" fillId="0" borderId="0" xfId="1" applyFill="1" applyProtection="1"/>
    <xf numFmtId="0" fontId="2" fillId="0" borderId="0" xfId="1" applyFill="1" applyProtection="1"/>
    <xf numFmtId="0" fontId="2" fillId="0" borderId="0" xfId="1" applyFill="1" applyProtection="1"/>
    <xf numFmtId="14" fontId="0" fillId="0" borderId="0" xfId="0" applyNumberFormat="1"/>
    <xf numFmtId="49" fontId="0" fillId="0" borderId="0" xfId="0" applyNumberFormat="1"/>
    <xf numFmtId="49" fontId="1" fillId="0" borderId="0" xfId="0" applyNumberFormat="1" applyFont="1"/>
    <xf numFmtId="1" fontId="0" fillId="0" borderId="0" xfId="0" applyNumberFormat="1"/>
    <xf numFmtId="0" fontId="0" fillId="0" borderId="0" xfId="0" applyNumberFormat="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workbookViewId="0">
      <selection activeCell="A19" sqref="A19:A33"/>
    </sheetView>
  </sheetViews>
  <sheetFormatPr defaultRowHeight="15" x14ac:dyDescent="0.25"/>
  <cols>
    <col min="1" max="1" width="11.42578125" bestFit="1" customWidth="1"/>
    <col min="2" max="2" width="14.42578125" bestFit="1" customWidth="1"/>
    <col min="3" max="3" width="11" bestFit="1" customWidth="1"/>
    <col min="4" max="4" width="16" bestFit="1" customWidth="1"/>
    <col min="5" max="5" width="22.28515625" bestFit="1" customWidth="1"/>
    <col min="6" max="6" width="19" bestFit="1" customWidth="1"/>
    <col min="7" max="7" width="16.28515625" bestFit="1" customWidth="1"/>
  </cols>
  <sheetData>
    <row r="1" spans="1:7" x14ac:dyDescent="0.25">
      <c r="A1" t="s">
        <v>0</v>
      </c>
      <c r="B1" t="s">
        <v>1</v>
      </c>
      <c r="C1" t="s">
        <v>2</v>
      </c>
      <c r="D1" t="s">
        <v>3</v>
      </c>
      <c r="E1" t="s">
        <v>4</v>
      </c>
      <c r="F1" t="s">
        <v>5</v>
      </c>
      <c r="G1" t="s">
        <v>6</v>
      </c>
    </row>
    <row r="2" spans="1:7" x14ac:dyDescent="0.25">
      <c r="A2">
        <v>1</v>
      </c>
      <c r="B2" t="s">
        <v>89</v>
      </c>
      <c r="C2" s="10" t="s">
        <v>182</v>
      </c>
      <c r="D2">
        <v>49.99</v>
      </c>
      <c r="E2">
        <f ca="1">RANDBETWEEN(100, 325)</f>
        <v>315</v>
      </c>
      <c r="F2">
        <f ca="1">RANDBETWEEN(75,150)</f>
        <v>115</v>
      </c>
      <c r="G2">
        <f ca="1">RANDBETWEEN(20,75)</f>
        <v>62</v>
      </c>
    </row>
    <row r="3" spans="1:7" x14ac:dyDescent="0.25">
      <c r="A3">
        <v>2</v>
      </c>
      <c r="B3" t="s">
        <v>90</v>
      </c>
      <c r="C3" s="10" t="s">
        <v>183</v>
      </c>
      <c r="D3">
        <v>60</v>
      </c>
      <c r="E3">
        <f t="shared" ref="E3:E16" ca="1" si="0">RANDBETWEEN(100, 325)</f>
        <v>168</v>
      </c>
      <c r="F3">
        <f t="shared" ref="F3:F16" ca="1" si="1">RANDBETWEEN(75,150)</f>
        <v>118</v>
      </c>
      <c r="G3">
        <f t="shared" ref="G3:G16" ca="1" si="2">RANDBETWEEN(20,75)</f>
        <v>33</v>
      </c>
    </row>
    <row r="4" spans="1:7" x14ac:dyDescent="0.25">
      <c r="A4">
        <v>3</v>
      </c>
      <c r="B4" t="s">
        <v>91</v>
      </c>
      <c r="C4" s="10" t="s">
        <v>184</v>
      </c>
      <c r="D4">
        <v>44.99</v>
      </c>
      <c r="E4">
        <f t="shared" ca="1" si="0"/>
        <v>280</v>
      </c>
      <c r="F4">
        <f t="shared" ca="1" si="1"/>
        <v>122</v>
      </c>
      <c r="G4">
        <f t="shared" ca="1" si="2"/>
        <v>67</v>
      </c>
    </row>
    <row r="5" spans="1:7" x14ac:dyDescent="0.25">
      <c r="A5">
        <v>4</v>
      </c>
      <c r="B5" t="s">
        <v>95</v>
      </c>
      <c r="C5" s="10" t="s">
        <v>185</v>
      </c>
      <c r="D5">
        <v>50</v>
      </c>
      <c r="E5">
        <f t="shared" ca="1" si="0"/>
        <v>292</v>
      </c>
      <c r="F5">
        <f t="shared" ca="1" si="1"/>
        <v>75</v>
      </c>
      <c r="G5">
        <f t="shared" ca="1" si="2"/>
        <v>60</v>
      </c>
    </row>
    <row r="6" spans="1:7" x14ac:dyDescent="0.25">
      <c r="A6">
        <v>5</v>
      </c>
      <c r="B6" t="s">
        <v>92</v>
      </c>
      <c r="C6" s="10" t="s">
        <v>186</v>
      </c>
      <c r="D6">
        <v>45</v>
      </c>
      <c r="E6">
        <f t="shared" ca="1" si="0"/>
        <v>300</v>
      </c>
      <c r="F6">
        <f t="shared" ca="1" si="1"/>
        <v>123</v>
      </c>
      <c r="G6">
        <f t="shared" ca="1" si="2"/>
        <v>44</v>
      </c>
    </row>
    <row r="7" spans="1:7" x14ac:dyDescent="0.25">
      <c r="A7">
        <v>6</v>
      </c>
      <c r="B7" t="s">
        <v>91</v>
      </c>
      <c r="C7" s="10" t="s">
        <v>187</v>
      </c>
      <c r="D7">
        <v>35</v>
      </c>
      <c r="E7">
        <f t="shared" ca="1" si="0"/>
        <v>166</v>
      </c>
      <c r="F7">
        <f t="shared" ca="1" si="1"/>
        <v>150</v>
      </c>
      <c r="G7">
        <f t="shared" ca="1" si="2"/>
        <v>44</v>
      </c>
    </row>
    <row r="8" spans="1:7" x14ac:dyDescent="0.25">
      <c r="A8">
        <v>7</v>
      </c>
      <c r="B8" t="s">
        <v>90</v>
      </c>
      <c r="C8" s="10" t="s">
        <v>188</v>
      </c>
      <c r="D8">
        <v>30</v>
      </c>
      <c r="E8">
        <f t="shared" ca="1" si="0"/>
        <v>283</v>
      </c>
      <c r="F8">
        <f t="shared" ca="1" si="1"/>
        <v>78</v>
      </c>
      <c r="G8">
        <f t="shared" ca="1" si="2"/>
        <v>25</v>
      </c>
    </row>
    <row r="9" spans="1:7" x14ac:dyDescent="0.25">
      <c r="A9">
        <v>8</v>
      </c>
      <c r="B9" t="s">
        <v>93</v>
      </c>
      <c r="C9" s="10" t="s">
        <v>189</v>
      </c>
      <c r="D9">
        <v>20</v>
      </c>
      <c r="E9">
        <f t="shared" ca="1" si="0"/>
        <v>105</v>
      </c>
      <c r="F9">
        <f t="shared" ca="1" si="1"/>
        <v>109</v>
      </c>
      <c r="G9">
        <f t="shared" ca="1" si="2"/>
        <v>46</v>
      </c>
    </row>
    <row r="10" spans="1:7" x14ac:dyDescent="0.25">
      <c r="A10">
        <v>9</v>
      </c>
      <c r="B10" t="s">
        <v>94</v>
      </c>
      <c r="C10" s="10" t="s">
        <v>190</v>
      </c>
      <c r="D10">
        <v>45</v>
      </c>
      <c r="E10">
        <f t="shared" ca="1" si="0"/>
        <v>158</v>
      </c>
      <c r="F10">
        <f t="shared" ca="1" si="1"/>
        <v>111</v>
      </c>
      <c r="G10">
        <f t="shared" ca="1" si="2"/>
        <v>72</v>
      </c>
    </row>
    <row r="11" spans="1:7" x14ac:dyDescent="0.25">
      <c r="A11">
        <v>10</v>
      </c>
      <c r="B11" t="s">
        <v>94</v>
      </c>
      <c r="C11" s="10" t="s">
        <v>191</v>
      </c>
      <c r="D11">
        <v>49.95</v>
      </c>
      <c r="E11">
        <f t="shared" ca="1" si="0"/>
        <v>223</v>
      </c>
      <c r="F11">
        <f t="shared" ca="1" si="1"/>
        <v>80</v>
      </c>
      <c r="G11">
        <f t="shared" ca="1" si="2"/>
        <v>74</v>
      </c>
    </row>
    <row r="12" spans="1:7" x14ac:dyDescent="0.25">
      <c r="A12">
        <v>11</v>
      </c>
      <c r="B12" t="s">
        <v>91</v>
      </c>
      <c r="C12" s="10" t="s">
        <v>192</v>
      </c>
      <c r="D12">
        <v>25</v>
      </c>
      <c r="E12">
        <f t="shared" ca="1" si="0"/>
        <v>213</v>
      </c>
      <c r="F12">
        <f t="shared" ca="1" si="1"/>
        <v>123</v>
      </c>
      <c r="G12">
        <f t="shared" ca="1" si="2"/>
        <v>33</v>
      </c>
    </row>
    <row r="13" spans="1:7" x14ac:dyDescent="0.25">
      <c r="A13">
        <v>12</v>
      </c>
      <c r="B13" t="s">
        <v>89</v>
      </c>
      <c r="C13" s="10" t="s">
        <v>193</v>
      </c>
      <c r="D13">
        <v>35</v>
      </c>
      <c r="E13">
        <f t="shared" ca="1" si="0"/>
        <v>174</v>
      </c>
      <c r="F13">
        <f t="shared" ca="1" si="1"/>
        <v>126</v>
      </c>
      <c r="G13">
        <f t="shared" ca="1" si="2"/>
        <v>39</v>
      </c>
    </row>
    <row r="14" spans="1:7" x14ac:dyDescent="0.25">
      <c r="A14">
        <v>13</v>
      </c>
      <c r="B14" t="s">
        <v>95</v>
      </c>
      <c r="C14" s="10" t="s">
        <v>194</v>
      </c>
      <c r="D14">
        <v>45</v>
      </c>
      <c r="E14">
        <f t="shared" ca="1" si="0"/>
        <v>225</v>
      </c>
      <c r="F14">
        <f t="shared" ca="1" si="1"/>
        <v>92</v>
      </c>
      <c r="G14">
        <f t="shared" ca="1" si="2"/>
        <v>58</v>
      </c>
    </row>
    <row r="15" spans="1:7" x14ac:dyDescent="0.25">
      <c r="A15">
        <v>14</v>
      </c>
      <c r="B15" t="s">
        <v>96</v>
      </c>
      <c r="C15" s="10" t="s">
        <v>195</v>
      </c>
      <c r="D15">
        <v>50</v>
      </c>
      <c r="E15">
        <f t="shared" ca="1" si="0"/>
        <v>263</v>
      </c>
      <c r="F15">
        <f t="shared" ca="1" si="1"/>
        <v>115</v>
      </c>
      <c r="G15">
        <f t="shared" ca="1" si="2"/>
        <v>58</v>
      </c>
    </row>
    <row r="16" spans="1:7" x14ac:dyDescent="0.25">
      <c r="A16">
        <v>15</v>
      </c>
      <c r="B16" t="s">
        <v>97</v>
      </c>
      <c r="C16" s="10" t="s">
        <v>196</v>
      </c>
      <c r="D16">
        <v>50</v>
      </c>
      <c r="E16">
        <f t="shared" ca="1" si="0"/>
        <v>173</v>
      </c>
      <c r="F16">
        <f t="shared" ca="1" si="1"/>
        <v>130</v>
      </c>
      <c r="G16">
        <f t="shared" ca="1" si="2"/>
        <v>45</v>
      </c>
    </row>
    <row r="19" spans="1:8" x14ac:dyDescent="0.25">
      <c r="A19" t="str">
        <f ca="1">CONCATENATE("INSERT INTO venuelocation (",$A$1,", ",$B$1,", ",$C$1,", ",$D$1,", ",$E$1,", ",$F$1,", ",$G$1,") VALUES (",A2,", '",B2,"', '",C2,"', '",D2,"', '",E2,"', '",F2,"', '",G2,"');")</f>
        <v>INSERT INTO venuelocation (VenueCode, VenueLocation, VenueDate, VenueRentalFee, VenueFullTimeAsstCost, VenuePartTimeCost, VenueUtilityCost) VALUES (1, 'Trenton', '2016-03-07', '49.99', '315', '115', '62');</v>
      </c>
    </row>
    <row r="20" spans="1:8" x14ac:dyDescent="0.25">
      <c r="A20" t="str">
        <f ca="1">CONCATENATE("INSERT INTO venuelocation (",$A$1,", ",$B$1,", ",$C$1,", ",$D$1,", ",$E$1,", ",$F$1,", ",$G$1,") VALUES (",A3,", '",B3,"', '",C3,"', '",D3,"', '",E3,"', '",F3,"', '",G3,"');")</f>
        <v>INSERT INTO venuelocation (VenueCode, VenueLocation, VenueDate, VenueRentalFee, VenueFullTimeAsstCost, VenuePartTimeCost, VenueUtilityCost) VALUES (2, 'Oshawa', '2016-03-14', '60', '168', '118', '33');</v>
      </c>
    </row>
    <row r="21" spans="1:8" x14ac:dyDescent="0.25">
      <c r="A21" t="str">
        <f t="shared" ref="A21:A32" ca="1" si="3">CONCATENATE("INSERT INTO venuelocation (",$A$1,", ",$B$1,", ",$C$1,", ",$D$1,", ",$E$1,", ",$F$1,", ",$G$1,") VALUES (",A4,", '",B4,"', '",C4,"', '",D4,"', '",E4,"', '",F4,"', '",G4,"');")</f>
        <v>INSERT INTO venuelocation (VenueCode, VenueLocation, VenueDate, VenueRentalFee, VenueFullTimeAsstCost, VenuePartTimeCost, VenueUtilityCost) VALUES (3, 'Ajax', '2016-03-25', '44.99', '280', '122', '67');</v>
      </c>
    </row>
    <row r="22" spans="1:8" x14ac:dyDescent="0.25">
      <c r="A22" t="str">
        <f t="shared" ca="1" si="3"/>
        <v>INSERT INTO venuelocation (VenueCode, VenueLocation, VenueDate, VenueRentalFee, VenueFullTimeAsstCost, VenuePartTimeCost, VenueUtilityCost) VALUES (4, 'Whitby', '2016-04-01', '50', '292', '75', '60');</v>
      </c>
      <c r="E22" s="2"/>
      <c r="H22" s="3"/>
    </row>
    <row r="23" spans="1:8" x14ac:dyDescent="0.25">
      <c r="A23" t="str">
        <f t="shared" ca="1" si="3"/>
        <v>INSERT INTO venuelocation (VenueCode, VenueLocation, VenueDate, VenueRentalFee, VenueFullTimeAsstCost, VenuePartTimeCost, VenueUtilityCost) VALUES (5, 'Pickering', '2016-04-08', '45', '300', '123', '44');</v>
      </c>
      <c r="D23" s="2"/>
      <c r="E23" s="2"/>
    </row>
    <row r="24" spans="1:8" x14ac:dyDescent="0.25">
      <c r="A24" t="str">
        <f t="shared" ca="1" si="3"/>
        <v>INSERT INTO venuelocation (VenueCode, VenueLocation, VenueDate, VenueRentalFee, VenueFullTimeAsstCost, VenuePartTimeCost, VenueUtilityCost) VALUES (6, 'Ajax', '2016-04-16', '35', '166', '150', '44');</v>
      </c>
      <c r="D24" s="2"/>
      <c r="E24" s="2"/>
      <c r="H24" s="3"/>
    </row>
    <row r="25" spans="1:8" x14ac:dyDescent="0.25">
      <c r="A25" t="str">
        <f t="shared" ca="1" si="3"/>
        <v>INSERT INTO venuelocation (VenueCode, VenueLocation, VenueDate, VenueRentalFee, VenueFullTimeAsstCost, VenuePartTimeCost, VenueUtilityCost) VALUES (7, 'Oshawa', '2016-04-27', '30', '283', '78', '25');</v>
      </c>
      <c r="D25" s="2"/>
      <c r="E25" s="2"/>
    </row>
    <row r="26" spans="1:8" x14ac:dyDescent="0.25">
      <c r="A26" t="str">
        <f t="shared" ca="1" si="3"/>
        <v>INSERT INTO venuelocation (VenueCode, VenueLocation, VenueDate, VenueRentalFee, VenueFullTimeAsstCost, VenuePartTimeCost, VenueUtilityCost) VALUES (8, 'Claremont', '2016-04-28', '20', '105', '109', '46');</v>
      </c>
      <c r="D26" s="2"/>
      <c r="E26" s="2"/>
      <c r="H26" s="3"/>
    </row>
    <row r="27" spans="1:8" x14ac:dyDescent="0.25">
      <c r="A27" t="str">
        <f t="shared" ca="1" si="3"/>
        <v>INSERT INTO venuelocation (VenueCode, VenueLocation, VenueDate, VenueRentalFee, VenueFullTimeAsstCost, VenuePartTimeCost, VenueUtilityCost) VALUES (9, 'Toronto', '2016-05-04', '45', '158', '111', '72');</v>
      </c>
      <c r="D27" s="2"/>
      <c r="E27" s="2"/>
      <c r="H27" s="3"/>
    </row>
    <row r="28" spans="1:8" x14ac:dyDescent="0.25">
      <c r="A28" t="str">
        <f t="shared" ca="1" si="3"/>
        <v>INSERT INTO venuelocation (VenueCode, VenueLocation, VenueDate, VenueRentalFee, VenueFullTimeAsstCost, VenuePartTimeCost, VenueUtilityCost) VALUES (10, 'Toronto', '2016-05-11', '49.95', '223', '80', '74');</v>
      </c>
      <c r="D28" s="2"/>
      <c r="E28" s="2"/>
    </row>
    <row r="29" spans="1:8" x14ac:dyDescent="0.25">
      <c r="A29" t="str">
        <f t="shared" ca="1" si="3"/>
        <v>INSERT INTO venuelocation (VenueCode, VenueLocation, VenueDate, VenueRentalFee, VenueFullTimeAsstCost, VenuePartTimeCost, VenueUtilityCost) VALUES (11, 'Ajax', '2016-05-17', '25', '213', '123', '33');</v>
      </c>
      <c r="D29" s="2"/>
      <c r="E29" s="2"/>
      <c r="H29" s="3"/>
    </row>
    <row r="30" spans="1:8" x14ac:dyDescent="0.25">
      <c r="A30" t="str">
        <f t="shared" ca="1" si="3"/>
        <v>INSERT INTO venuelocation (VenueCode, VenueLocation, VenueDate, VenueRentalFee, VenueFullTimeAsstCost, VenuePartTimeCost, VenueUtilityCost) VALUES (12, 'Trenton', '2016-05-18', '35', '174', '126', '39');</v>
      </c>
      <c r="D30" s="2"/>
      <c r="E30" s="2"/>
    </row>
    <row r="31" spans="1:8" x14ac:dyDescent="0.25">
      <c r="A31" t="str">
        <f t="shared" ca="1" si="3"/>
        <v>INSERT INTO venuelocation (VenueCode, VenueLocation, VenueDate, VenueRentalFee, VenueFullTimeAsstCost, VenuePartTimeCost, VenueUtilityCost) VALUES (13, 'Whitby', '2016-05-25', '45', '225', '92', '58');</v>
      </c>
      <c r="D31" s="2"/>
      <c r="E31" s="2"/>
    </row>
    <row r="32" spans="1:8" x14ac:dyDescent="0.25">
      <c r="A32" t="str">
        <f t="shared" ca="1" si="3"/>
        <v>INSERT INTO venuelocation (VenueCode, VenueLocation, VenueDate, VenueRentalFee, VenueFullTimeAsstCost, VenuePartTimeCost, VenueUtilityCost) VALUES (14, 'GreenWood', '2016-05-26', '50', '263', '115', '58');</v>
      </c>
      <c r="D32" s="2"/>
      <c r="E32" s="2"/>
    </row>
    <row r="33" spans="1:8" x14ac:dyDescent="0.25">
      <c r="A33" t="str">
        <f ca="1">CONCATENATE("INSERT INTO venuelocation (",$A$1,", ",$B$1,", ",$C$1,", ",$D$1,", ",$E$1,", ",$F$1,", ",$G$1,") VALUES (",A16,", '",B16,"', '",C16,"', '",D16,"', '",E16,"', '",F16,"', '",G16,"');")</f>
        <v>INSERT INTO venuelocation (VenueCode, VenueLocation, VenueDate, VenueRentalFee, VenueFullTimeAsstCost, VenuePartTimeCost, VenueUtilityCost) VALUES (15, 'Markham', '2016-06-03', '50', '173', '130', '45');</v>
      </c>
      <c r="D33" s="2"/>
      <c r="E33" s="2"/>
    </row>
    <row r="34" spans="1:8" x14ac:dyDescent="0.25">
      <c r="D34" s="2"/>
      <c r="E34" s="2"/>
      <c r="G34" s="3"/>
    </row>
    <row r="35" spans="1:8" x14ac:dyDescent="0.25">
      <c r="D35" s="2"/>
      <c r="E35" s="2"/>
      <c r="H35" s="3"/>
    </row>
    <row r="36" spans="1:8" x14ac:dyDescent="0.25">
      <c r="D36" s="2"/>
      <c r="E36" s="2"/>
      <c r="G36" s="3"/>
    </row>
    <row r="37" spans="1:8" x14ac:dyDescent="0.25">
      <c r="D37" s="2"/>
      <c r="E37" s="2"/>
      <c r="G37" s="3"/>
    </row>
    <row r="38" spans="1:8" x14ac:dyDescent="0.25">
      <c r="D38" s="2"/>
      <c r="E38" s="2"/>
      <c r="G38" s="3"/>
    </row>
    <row r="39" spans="1:8" x14ac:dyDescent="0.25">
      <c r="D39" s="2"/>
      <c r="E39" s="2"/>
    </row>
    <row r="40" spans="1:8" x14ac:dyDescent="0.25">
      <c r="D40" s="2"/>
      <c r="E40" s="2"/>
    </row>
    <row r="41" spans="1:8" x14ac:dyDescent="0.25">
      <c r="D41" s="2"/>
      <c r="E41" s="2"/>
      <c r="H41" s="3"/>
    </row>
    <row r="42" spans="1:8" x14ac:dyDescent="0.25">
      <c r="D42" s="2"/>
      <c r="E42" s="2"/>
    </row>
    <row r="43" spans="1:8" x14ac:dyDescent="0.25">
      <c r="D43" s="2"/>
      <c r="E43" s="2"/>
      <c r="H43" s="3"/>
    </row>
    <row r="44" spans="1:8" x14ac:dyDescent="0.25">
      <c r="D44" s="2"/>
      <c r="E44" s="2"/>
      <c r="H44" s="3"/>
    </row>
    <row r="45" spans="1:8" x14ac:dyDescent="0.25">
      <c r="D45" s="2"/>
      <c r="E45" s="2"/>
    </row>
    <row r="46" spans="1:8" x14ac:dyDescent="0.25">
      <c r="D46" s="2"/>
      <c r="E46" s="2"/>
      <c r="G46" s="3"/>
    </row>
    <row r="47" spans="1:8" x14ac:dyDescent="0.25">
      <c r="D47" s="2"/>
      <c r="E47" s="2"/>
    </row>
    <row r="48" spans="1:8" x14ac:dyDescent="0.25">
      <c r="D48" s="2"/>
      <c r="E48" s="2"/>
      <c r="H48" s="3"/>
    </row>
    <row r="49" spans="4:8" x14ac:dyDescent="0.25">
      <c r="D49" s="2"/>
      <c r="E49" s="2"/>
      <c r="H49" s="2"/>
    </row>
    <row r="50" spans="4:8" x14ac:dyDescent="0.25">
      <c r="D50" s="2"/>
      <c r="E50" s="2"/>
      <c r="G50" s="3"/>
    </row>
    <row r="51" spans="4:8" x14ac:dyDescent="0.25">
      <c r="D51" s="2"/>
      <c r="E51" s="2"/>
    </row>
    <row r="52" spans="4:8" x14ac:dyDescent="0.25">
      <c r="D52" s="2"/>
      <c r="E52" s="2"/>
      <c r="H52" s="3"/>
    </row>
    <row r="53" spans="4:8" x14ac:dyDescent="0.25">
      <c r="D53" s="2"/>
      <c r="E53" s="2"/>
      <c r="H53" s="3"/>
    </row>
    <row r="54" spans="4:8" x14ac:dyDescent="0.25">
      <c r="D54" s="2"/>
      <c r="E54" s="2"/>
    </row>
    <row r="55" spans="4:8" x14ac:dyDescent="0.25">
      <c r="D55" s="2"/>
      <c r="E55" s="2"/>
    </row>
    <row r="56" spans="4:8" x14ac:dyDescent="0.25">
      <c r="D56" s="2"/>
      <c r="E56" s="2"/>
      <c r="G56" s="3"/>
    </row>
    <row r="57" spans="4:8" x14ac:dyDescent="0.25">
      <c r="D57" s="2"/>
      <c r="E57" s="2"/>
    </row>
    <row r="58" spans="4:8" x14ac:dyDescent="0.25">
      <c r="D58" s="2"/>
      <c r="E58" s="2"/>
    </row>
    <row r="59" spans="4:8" x14ac:dyDescent="0.25">
      <c r="D59" s="2"/>
      <c r="E59" s="2"/>
    </row>
    <row r="60" spans="4:8" x14ac:dyDescent="0.25">
      <c r="D60" s="2"/>
      <c r="E60" s="2"/>
      <c r="H60" s="3"/>
    </row>
    <row r="61" spans="4:8" x14ac:dyDescent="0.25">
      <c r="D61" s="2"/>
      <c r="E61" s="2"/>
      <c r="H61" s="3"/>
    </row>
    <row r="62" spans="4:8" x14ac:dyDescent="0.25">
      <c r="D62" s="2"/>
      <c r="E62" s="2"/>
      <c r="H62" s="2"/>
    </row>
    <row r="63" spans="4:8" x14ac:dyDescent="0.25">
      <c r="D63" s="2"/>
      <c r="E63" s="2"/>
    </row>
    <row r="64" spans="4:8" x14ac:dyDescent="0.25">
      <c r="D64" s="2"/>
      <c r="E64" s="2"/>
    </row>
    <row r="65" spans="4:8" x14ac:dyDescent="0.25">
      <c r="D65" s="2"/>
      <c r="E65" s="2"/>
    </row>
    <row r="66" spans="4:8" x14ac:dyDescent="0.25">
      <c r="D66" s="2"/>
      <c r="E66" s="2"/>
      <c r="G66" s="3"/>
    </row>
    <row r="67" spans="4:8" x14ac:dyDescent="0.25">
      <c r="D67" s="2"/>
      <c r="E67" s="2"/>
      <c r="H67" s="3"/>
    </row>
    <row r="68" spans="4:8" x14ac:dyDescent="0.25">
      <c r="D68" s="2"/>
      <c r="E68" s="2"/>
      <c r="H68" s="2"/>
    </row>
    <row r="69" spans="4:8" x14ac:dyDescent="0.25">
      <c r="D69" s="2"/>
      <c r="E69" s="2"/>
      <c r="H69" s="3"/>
    </row>
    <row r="70" spans="4:8" x14ac:dyDescent="0.25">
      <c r="D70" s="2"/>
      <c r="E70" s="2"/>
    </row>
    <row r="71" spans="4:8" x14ac:dyDescent="0.25">
      <c r="D71" s="2"/>
      <c r="E71" s="2"/>
      <c r="H71" s="3"/>
    </row>
    <row r="72" spans="4:8" x14ac:dyDescent="0.25">
      <c r="D72" s="2"/>
      <c r="E72" s="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B5" sqref="B5"/>
    </sheetView>
  </sheetViews>
  <sheetFormatPr defaultRowHeight="15" x14ac:dyDescent="0.25"/>
  <cols>
    <col min="1" max="1" width="8" bestFit="1" customWidth="1"/>
    <col min="2" max="2" width="15.5703125" customWidth="1"/>
    <col min="3" max="3" width="29.85546875" bestFit="1" customWidth="1"/>
    <col min="4" max="4" width="10.28515625" bestFit="1" customWidth="1"/>
    <col min="5" max="5" width="10.5703125" bestFit="1" customWidth="1"/>
    <col min="6" max="6" width="16.28515625" bestFit="1" customWidth="1"/>
    <col min="7" max="7" width="10.7109375" bestFit="1" customWidth="1"/>
    <col min="9" max="9" width="10.5703125" bestFit="1" customWidth="1"/>
  </cols>
  <sheetData>
    <row r="1" spans="1:10" x14ac:dyDescent="0.25">
      <c r="A1" t="s">
        <v>40</v>
      </c>
      <c r="B1" t="s">
        <v>31</v>
      </c>
      <c r="C1" t="s">
        <v>32</v>
      </c>
      <c r="D1" t="s">
        <v>44</v>
      </c>
      <c r="E1" t="s">
        <v>45</v>
      </c>
      <c r="F1" t="s">
        <v>46</v>
      </c>
      <c r="G1" t="s">
        <v>47</v>
      </c>
      <c r="H1" t="s">
        <v>48</v>
      </c>
      <c r="I1" t="s">
        <v>49</v>
      </c>
      <c r="J1" t="s">
        <v>50</v>
      </c>
    </row>
    <row r="2" spans="1:10" x14ac:dyDescent="0.25">
      <c r="A2">
        <v>1</v>
      </c>
      <c r="B2">
        <v>1</v>
      </c>
      <c r="C2" t="s">
        <v>148</v>
      </c>
      <c r="D2" s="9" t="s">
        <v>149</v>
      </c>
      <c r="E2" s="9" t="s">
        <v>197</v>
      </c>
      <c r="F2">
        <v>2</v>
      </c>
      <c r="G2">
        <v>1</v>
      </c>
      <c r="H2">
        <v>3</v>
      </c>
      <c r="I2" t="s">
        <v>95</v>
      </c>
      <c r="J2" t="s">
        <v>150</v>
      </c>
    </row>
    <row r="5" spans="1:10" x14ac:dyDescent="0.25">
      <c r="B5" t="str">
        <f>CONCATENATE("INSERT INTO supply (",$A$1,", ",$B$1,", ",$C$1,", ",$D$1,", ",$E$1,", ",$F$1,", ",$G$1,", ",$H$1,", ",$I$1,", ",$J$1,") VALUES (",A2,", ",B2,", '",C2,"', '",D2,"', '",E2,"', ",F2,", ",G2,", '",H2,"', '",I2,"', '",J2,"');")</f>
        <v>INSERT INTO supply (OrderID, IngredientCode, Description, OrderDate, OrderTime, QuantityOrdered, SupplyUnit, UnitPrice, OrderedTo, OrderedBy) VALUES (1, 1, 'sample supply table description', '2015-08-05', '04:06:13', 2, 1, '3', 'Whitby', 'Juan');</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H1" sqref="H1"/>
    </sheetView>
  </sheetViews>
  <sheetFormatPr defaultRowHeight="15" x14ac:dyDescent="0.25"/>
  <cols>
    <col min="1" max="1" width="27.7109375" customWidth="1"/>
    <col min="2" max="2" width="15" customWidth="1"/>
    <col min="3" max="3" width="12.42578125" bestFit="1" customWidth="1"/>
    <col min="4" max="4" width="18.140625" bestFit="1" customWidth="1"/>
    <col min="5" max="5" width="18.28515625" bestFit="1" customWidth="1"/>
    <col min="6" max="6" width="15.7109375" bestFit="1" customWidth="1"/>
    <col min="7" max="7" width="14.140625" bestFit="1" customWidth="1"/>
  </cols>
  <sheetData>
    <row r="1" spans="1:7" x14ac:dyDescent="0.25">
      <c r="A1" t="s">
        <v>145</v>
      </c>
      <c r="B1" t="s">
        <v>31</v>
      </c>
      <c r="C1" t="s">
        <v>11</v>
      </c>
      <c r="D1" t="s">
        <v>32</v>
      </c>
      <c r="E1" t="s">
        <v>33</v>
      </c>
      <c r="F1" t="s">
        <v>34</v>
      </c>
      <c r="G1" t="s">
        <v>35</v>
      </c>
    </row>
    <row r="2" spans="1:7" x14ac:dyDescent="0.25">
      <c r="A2">
        <v>1</v>
      </c>
      <c r="B2">
        <v>1</v>
      </c>
      <c r="C2">
        <v>1</v>
      </c>
      <c r="D2" t="s">
        <v>146</v>
      </c>
      <c r="E2">
        <v>600</v>
      </c>
      <c r="F2">
        <v>2.1999999999999999E-2</v>
      </c>
      <c r="G2" t="s">
        <v>147</v>
      </c>
    </row>
    <row r="3" spans="1:7" x14ac:dyDescent="0.25">
      <c r="A3">
        <v>2</v>
      </c>
      <c r="B3">
        <v>2</v>
      </c>
    </row>
    <row r="4" spans="1:7" x14ac:dyDescent="0.25">
      <c r="A4">
        <v>3</v>
      </c>
      <c r="B4">
        <v>3</v>
      </c>
    </row>
    <row r="5" spans="1:7" x14ac:dyDescent="0.25">
      <c r="A5">
        <v>4</v>
      </c>
      <c r="B5">
        <v>4</v>
      </c>
    </row>
    <row r="6" spans="1:7" x14ac:dyDescent="0.25">
      <c r="A6">
        <v>5</v>
      </c>
      <c r="B6">
        <v>5</v>
      </c>
    </row>
    <row r="7" spans="1:7" x14ac:dyDescent="0.25">
      <c r="A7">
        <v>6</v>
      </c>
      <c r="B7">
        <v>6</v>
      </c>
    </row>
    <row r="8" spans="1:7" x14ac:dyDescent="0.25">
      <c r="A8">
        <v>7</v>
      </c>
      <c r="B8">
        <v>7</v>
      </c>
    </row>
    <row r="9" spans="1:7" x14ac:dyDescent="0.25">
      <c r="A9">
        <v>8</v>
      </c>
      <c r="B9">
        <v>8</v>
      </c>
    </row>
    <row r="10" spans="1:7" x14ac:dyDescent="0.25">
      <c r="A10">
        <v>9</v>
      </c>
      <c r="B10">
        <v>9</v>
      </c>
    </row>
    <row r="11" spans="1:7" x14ac:dyDescent="0.25">
      <c r="A11">
        <v>10</v>
      </c>
      <c r="B11">
        <v>10</v>
      </c>
    </row>
    <row r="12" spans="1:7" x14ac:dyDescent="0.25">
      <c r="A12">
        <v>11</v>
      </c>
      <c r="B12">
        <v>11</v>
      </c>
    </row>
    <row r="13" spans="1:7" x14ac:dyDescent="0.25">
      <c r="A13">
        <v>12</v>
      </c>
      <c r="B13">
        <v>12</v>
      </c>
    </row>
    <row r="14" spans="1:7" x14ac:dyDescent="0.25">
      <c r="A14">
        <v>13</v>
      </c>
      <c r="B14">
        <v>13</v>
      </c>
    </row>
    <row r="15" spans="1:7" x14ac:dyDescent="0.25">
      <c r="A15">
        <v>14</v>
      </c>
      <c r="B15">
        <v>14</v>
      </c>
    </row>
    <row r="25" spans="1:1" x14ac:dyDescent="0.25">
      <c r="A25" t="str">
        <f>CONCATENATE("INSERT INTO mainingredientlist (",$A$1,", ",$B$1,", ",$C$1,", ",$D$1,", ",$E$1,", ",$F$1,", ",$G$1,") VALUES (",A2,", ",B2,", ",C2,", '",D2,"', ",E2,", ",F2,", '",G2,"');")</f>
        <v>INSERT INTO mainingredientlist (IngredientListCode, IngredientCode, ProductCode, Description, IngredientQuantity, CostPerQuantity, IngredientUnit) VALUES (1, 1, 1, 'sample description', 600, 0.022, 'g');</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workbookViewId="0">
      <selection activeCell="A17" sqref="A17"/>
    </sheetView>
  </sheetViews>
  <sheetFormatPr defaultRowHeight="15" x14ac:dyDescent="0.25"/>
  <cols>
    <col min="1" max="1" width="15" bestFit="1" customWidth="1"/>
    <col min="2" max="2" width="15.7109375" bestFit="1" customWidth="1"/>
  </cols>
  <sheetData>
    <row r="1" spans="1:3" x14ac:dyDescent="0.25">
      <c r="A1" t="s">
        <v>31</v>
      </c>
      <c r="B1" t="s">
        <v>130</v>
      </c>
      <c r="C1" t="s">
        <v>131</v>
      </c>
    </row>
    <row r="2" spans="1:3" x14ac:dyDescent="0.25">
      <c r="A2">
        <v>1</v>
      </c>
      <c r="B2" t="s">
        <v>132</v>
      </c>
      <c r="C2">
        <v>6.99</v>
      </c>
    </row>
    <row r="3" spans="1:3" x14ac:dyDescent="0.25">
      <c r="A3">
        <v>2</v>
      </c>
      <c r="B3" t="s">
        <v>133</v>
      </c>
      <c r="C3">
        <v>3.99</v>
      </c>
    </row>
    <row r="4" spans="1:3" x14ac:dyDescent="0.25">
      <c r="A4">
        <v>3</v>
      </c>
      <c r="B4" t="s">
        <v>134</v>
      </c>
      <c r="C4">
        <v>2.4900000000000002</v>
      </c>
    </row>
    <row r="5" spans="1:3" x14ac:dyDescent="0.25">
      <c r="A5">
        <v>4</v>
      </c>
      <c r="B5" t="s">
        <v>29</v>
      </c>
      <c r="C5">
        <v>1.99</v>
      </c>
    </row>
    <row r="6" spans="1:3" x14ac:dyDescent="0.25">
      <c r="A6">
        <v>5</v>
      </c>
      <c r="B6" t="s">
        <v>135</v>
      </c>
      <c r="C6">
        <v>11.99</v>
      </c>
    </row>
    <row r="7" spans="1:3" x14ac:dyDescent="0.25">
      <c r="A7">
        <v>6</v>
      </c>
      <c r="B7" t="s">
        <v>136</v>
      </c>
      <c r="C7">
        <v>4.99</v>
      </c>
    </row>
    <row r="8" spans="1:3" x14ac:dyDescent="0.25">
      <c r="A8">
        <v>7</v>
      </c>
      <c r="B8" t="s">
        <v>137</v>
      </c>
      <c r="C8">
        <v>13.99</v>
      </c>
    </row>
    <row r="9" spans="1:3" x14ac:dyDescent="0.25">
      <c r="A9">
        <v>8</v>
      </c>
      <c r="B9" t="s">
        <v>138</v>
      </c>
      <c r="C9">
        <v>2.99</v>
      </c>
    </row>
    <row r="10" spans="1:3" x14ac:dyDescent="0.25">
      <c r="A10">
        <v>9</v>
      </c>
      <c r="B10" t="s">
        <v>139</v>
      </c>
      <c r="C10">
        <v>3.99</v>
      </c>
    </row>
    <row r="11" spans="1:3" x14ac:dyDescent="0.25">
      <c r="A11">
        <v>10</v>
      </c>
      <c r="B11" t="s">
        <v>140</v>
      </c>
      <c r="C11">
        <v>3.49</v>
      </c>
    </row>
    <row r="12" spans="1:3" x14ac:dyDescent="0.25">
      <c r="A12">
        <v>11</v>
      </c>
      <c r="B12" t="s">
        <v>141</v>
      </c>
      <c r="C12">
        <v>2.99</v>
      </c>
    </row>
    <row r="13" spans="1:3" x14ac:dyDescent="0.25">
      <c r="A13">
        <v>12</v>
      </c>
      <c r="B13" t="s">
        <v>142</v>
      </c>
      <c r="C13">
        <v>3.29</v>
      </c>
    </row>
    <row r="14" spans="1:3" x14ac:dyDescent="0.25">
      <c r="A14">
        <v>13</v>
      </c>
      <c r="B14" t="s">
        <v>143</v>
      </c>
      <c r="C14">
        <v>5.49</v>
      </c>
    </row>
    <row r="15" spans="1:3" x14ac:dyDescent="0.25">
      <c r="A15">
        <v>14</v>
      </c>
      <c r="B15" t="s">
        <v>144</v>
      </c>
      <c r="C15">
        <v>4.49</v>
      </c>
    </row>
    <row r="17" spans="1:1" x14ac:dyDescent="0.25">
      <c r="A17" t="str">
        <f>CONCATENATE("INSERT INTO ingredient (",$A$1,", ",$B$1,", ",$C$1,") VALUES (",A2,", '",B2,"', '",C2,"');")</f>
        <v>INSERT INTO ingredient (IngredientCode, IngredientName, Cost) VALUES (1, 'Flour', '6.99');</v>
      </c>
    </row>
    <row r="18" spans="1:1" x14ac:dyDescent="0.25">
      <c r="A18" t="str">
        <f>CONCATENATE("INSERT INTO ingredient (",$A$1,", ",$B$1,", ",$C$1,") VALUES (",A3,", '",B3,"', '",C3,"');")</f>
        <v>INSERT INTO ingredient (IngredientCode, IngredientName, Cost) VALUES (2, 'Baking Soda', '3.99');</v>
      </c>
    </row>
    <row r="19" spans="1:1" x14ac:dyDescent="0.25">
      <c r="A19" t="str">
        <f t="shared" ref="A19:A30" si="0">CONCATENATE("INSERT INTO ingredient (",$A$1,", ",$B$1,", ",$C$1,") VALUES (",A4,", '",B4,"', '",C4,"');")</f>
        <v>INSERT INTO ingredient (IngredientCode, IngredientName, Cost) VALUES (3, 'Salt', '2.49');</v>
      </c>
    </row>
    <row r="20" spans="1:1" x14ac:dyDescent="0.25">
      <c r="A20" t="str">
        <f t="shared" si="0"/>
        <v>INSERT INTO ingredient (IngredientCode, IngredientName, Cost) VALUES (4, 'Sugar', '1.99');</v>
      </c>
    </row>
    <row r="21" spans="1:1" x14ac:dyDescent="0.25">
      <c r="A21" t="str">
        <f t="shared" si="0"/>
        <v>INSERT INTO ingredient (IngredientCode, IngredientName, Cost) VALUES (5, 'Steak', '11.99');</v>
      </c>
    </row>
    <row r="22" spans="1:1" x14ac:dyDescent="0.25">
      <c r="A22" t="str">
        <f t="shared" si="0"/>
        <v>INSERT INTO ingredient (IngredientCode, IngredientName, Cost) VALUES (6, 'Kidney', '4.99');</v>
      </c>
    </row>
    <row r="23" spans="1:1" x14ac:dyDescent="0.25">
      <c r="A23" t="str">
        <f t="shared" si="0"/>
        <v>INSERT INTO ingredient (IngredientCode, IngredientName, Cost) VALUES (7, 'Stout', '13.99');</v>
      </c>
    </row>
    <row r="24" spans="1:1" x14ac:dyDescent="0.25">
      <c r="A24" t="str">
        <f t="shared" si="0"/>
        <v>INSERT INTO ingredient (IngredientCode, IngredientName, Cost) VALUES (8, 'Carrots', '2.99');</v>
      </c>
    </row>
    <row r="25" spans="1:1" x14ac:dyDescent="0.25">
      <c r="A25" t="str">
        <f t="shared" si="0"/>
        <v>INSERT INTO ingredient (IngredientCode, IngredientName, Cost) VALUES (9, 'Potatoes', '3.99');</v>
      </c>
    </row>
    <row r="26" spans="1:1" x14ac:dyDescent="0.25">
      <c r="A26" t="str">
        <f t="shared" si="0"/>
        <v>INSERT INTO ingredient (IngredientCode, IngredientName, Cost) VALUES (10, 'Onion', '3.49');</v>
      </c>
    </row>
    <row r="27" spans="1:1" x14ac:dyDescent="0.25">
      <c r="A27" t="str">
        <f t="shared" si="0"/>
        <v>INSERT INTO ingredient (IngredientCode, IngredientName, Cost) VALUES (11, 'Butter', '2.99');</v>
      </c>
    </row>
    <row r="28" spans="1:1" x14ac:dyDescent="0.25">
      <c r="A28" t="str">
        <f t="shared" si="0"/>
        <v>INSERT INTO ingredient (IngredientCode, IngredientName, Cost) VALUES (12, 'Eggs', '3.29');</v>
      </c>
    </row>
    <row r="29" spans="1:1" x14ac:dyDescent="0.25">
      <c r="A29" t="str">
        <f t="shared" si="0"/>
        <v>INSERT INTO ingredient (IngredientCode, IngredientName, Cost) VALUES (13, 'Mushrooms', '5.49');</v>
      </c>
    </row>
    <row r="30" spans="1:1" x14ac:dyDescent="0.25">
      <c r="A30" t="str">
        <f t="shared" si="0"/>
        <v>INSERT INTO ingredient (IngredientCode, IngredientName, Cost) VALUES (14, 'Vegetable Oil', '4.49');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C38" sqref="C38"/>
    </sheetView>
  </sheetViews>
  <sheetFormatPr defaultRowHeight="15" x14ac:dyDescent="0.25"/>
  <cols>
    <col min="1" max="1" width="11.42578125" bestFit="1" customWidth="1"/>
    <col min="2" max="2" width="15" bestFit="1" customWidth="1"/>
    <col min="3" max="3" width="25.5703125" bestFit="1" customWidth="1"/>
    <col min="4" max="4" width="15.28515625" bestFit="1" customWidth="1"/>
    <col min="5" max="5" width="13.42578125" bestFit="1" customWidth="1"/>
  </cols>
  <sheetData>
    <row r="1" spans="1:6" x14ac:dyDescent="0.25">
      <c r="A1" t="s">
        <v>36</v>
      </c>
      <c r="B1" t="s">
        <v>31</v>
      </c>
      <c r="C1" t="s">
        <v>32</v>
      </c>
      <c r="D1" t="s">
        <v>37</v>
      </c>
      <c r="E1" t="s">
        <v>38</v>
      </c>
      <c r="F1" t="s">
        <v>39</v>
      </c>
    </row>
    <row r="2" spans="1:6" x14ac:dyDescent="0.25">
      <c r="A2">
        <v>1</v>
      </c>
      <c r="B2">
        <v>1</v>
      </c>
      <c r="C2" t="s">
        <v>180</v>
      </c>
      <c r="D2">
        <v>5</v>
      </c>
      <c r="E2" t="s">
        <v>181</v>
      </c>
      <c r="F2">
        <v>5.99</v>
      </c>
    </row>
    <row r="3" spans="1:6" x14ac:dyDescent="0.25">
      <c r="A3">
        <v>2</v>
      </c>
    </row>
    <row r="4" spans="1:6" x14ac:dyDescent="0.25">
      <c r="A4">
        <v>3</v>
      </c>
    </row>
    <row r="5" spans="1:6" x14ac:dyDescent="0.25">
      <c r="A5">
        <v>4</v>
      </c>
    </row>
    <row r="6" spans="1:6" x14ac:dyDescent="0.25">
      <c r="A6">
        <v>5</v>
      </c>
    </row>
    <row r="7" spans="1:6" x14ac:dyDescent="0.25">
      <c r="A7">
        <v>6</v>
      </c>
    </row>
    <row r="8" spans="1:6" x14ac:dyDescent="0.25">
      <c r="A8">
        <v>7</v>
      </c>
    </row>
    <row r="9" spans="1:6" x14ac:dyDescent="0.25">
      <c r="A9">
        <v>8</v>
      </c>
    </row>
    <row r="10" spans="1:6" x14ac:dyDescent="0.25">
      <c r="A10">
        <v>9</v>
      </c>
    </row>
    <row r="11" spans="1:6" x14ac:dyDescent="0.25">
      <c r="A11">
        <v>10</v>
      </c>
    </row>
    <row r="12" spans="1:6" x14ac:dyDescent="0.25">
      <c r="A12">
        <v>11</v>
      </c>
    </row>
    <row r="13" spans="1:6" x14ac:dyDescent="0.25">
      <c r="A13">
        <v>12</v>
      </c>
    </row>
    <row r="14" spans="1:6" x14ac:dyDescent="0.25">
      <c r="A14">
        <v>13</v>
      </c>
    </row>
    <row r="15" spans="1:6" x14ac:dyDescent="0.25">
      <c r="A15">
        <v>14</v>
      </c>
    </row>
    <row r="25" spans="1:1" x14ac:dyDescent="0.25">
      <c r="A25" t="str">
        <f>CONCATENATE("INSERT INTO inventory (",$A$1,", ",$B$1,", ",$C$1,", ",$D$1,", ",$E$1,", ",$F$1,") VALUES (",A2,", ",B2,", '",C2,"', ",D2,", '",E2,"', '",F2,"');")</f>
        <v>INSERT INTO inventory (InventoryID, IngredientCode, Description, QuantityInStock, InventoryUnit, CostPerUnit) VALUES (1, 1, 'Inventory table description', 5, 'Pies', '5.99');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workbookViewId="0">
      <selection activeCell="A14" sqref="A14:A23"/>
    </sheetView>
  </sheetViews>
  <sheetFormatPr defaultRowHeight="15" x14ac:dyDescent="0.25"/>
  <cols>
    <col min="1" max="1" width="14.5703125" bestFit="1" customWidth="1"/>
    <col min="4" max="4" width="11.7109375" bestFit="1" customWidth="1"/>
    <col min="5" max="5" width="38" bestFit="1" customWidth="1"/>
    <col min="6" max="6" width="10.28515625" bestFit="1" customWidth="1"/>
    <col min="7" max="7" width="9.42578125" bestFit="1" customWidth="1"/>
    <col min="9" max="9" width="12.140625" bestFit="1" customWidth="1"/>
  </cols>
  <sheetData>
    <row r="1" spans="1:11" x14ac:dyDescent="0.25">
      <c r="A1" t="s">
        <v>41</v>
      </c>
      <c r="B1" t="s">
        <v>52</v>
      </c>
      <c r="C1" t="s">
        <v>51</v>
      </c>
      <c r="D1" t="s">
        <v>53</v>
      </c>
      <c r="E1" t="s">
        <v>54</v>
      </c>
      <c r="F1" t="s">
        <v>55</v>
      </c>
      <c r="G1" t="s">
        <v>56</v>
      </c>
      <c r="H1" t="s">
        <v>57</v>
      </c>
      <c r="I1" t="s">
        <v>58</v>
      </c>
      <c r="J1" t="s">
        <v>42</v>
      </c>
      <c r="K1" t="s">
        <v>43</v>
      </c>
    </row>
    <row r="2" spans="1:11" x14ac:dyDescent="0.25">
      <c r="A2">
        <v>1</v>
      </c>
      <c r="B2" s="4" t="s">
        <v>59</v>
      </c>
      <c r="C2" s="5" t="s">
        <v>69</v>
      </c>
      <c r="D2" s="6">
        <v>7286598863</v>
      </c>
      <c r="E2" s="7" t="s">
        <v>79</v>
      </c>
      <c r="F2" s="7" t="s">
        <v>151</v>
      </c>
      <c r="G2" s="7" t="s">
        <v>161</v>
      </c>
      <c r="H2" t="b">
        <v>1</v>
      </c>
      <c r="I2" s="9" t="s">
        <v>149</v>
      </c>
      <c r="J2" s="9" t="s">
        <v>149</v>
      </c>
      <c r="K2" s="9" t="s">
        <v>198</v>
      </c>
    </row>
    <row r="3" spans="1:11" x14ac:dyDescent="0.25">
      <c r="A3">
        <v>2</v>
      </c>
      <c r="B3" s="4" t="s">
        <v>60</v>
      </c>
      <c r="C3" s="5" t="s">
        <v>70</v>
      </c>
      <c r="D3" s="6">
        <v>2949542577</v>
      </c>
      <c r="E3" s="7" t="s">
        <v>80</v>
      </c>
      <c r="F3" s="7" t="s">
        <v>152</v>
      </c>
      <c r="G3" s="7" t="s">
        <v>162</v>
      </c>
      <c r="H3" t="b">
        <v>1</v>
      </c>
      <c r="I3" s="9" t="s">
        <v>172</v>
      </c>
      <c r="J3" s="9" t="s">
        <v>149</v>
      </c>
      <c r="K3" s="9" t="s">
        <v>199</v>
      </c>
    </row>
    <row r="4" spans="1:11" x14ac:dyDescent="0.25">
      <c r="A4">
        <v>3</v>
      </c>
      <c r="B4" s="4" t="s">
        <v>61</v>
      </c>
      <c r="C4" s="5" t="s">
        <v>71</v>
      </c>
      <c r="D4" s="6">
        <v>1726834919</v>
      </c>
      <c r="E4" s="7" t="s">
        <v>81</v>
      </c>
      <c r="F4" s="7" t="s">
        <v>153</v>
      </c>
      <c r="G4" s="7" t="s">
        <v>163</v>
      </c>
      <c r="H4" t="b">
        <v>1</v>
      </c>
      <c r="I4" s="9" t="s">
        <v>173</v>
      </c>
      <c r="J4" s="9" t="s">
        <v>200</v>
      </c>
      <c r="K4" s="9" t="s">
        <v>208</v>
      </c>
    </row>
    <row r="5" spans="1:11" x14ac:dyDescent="0.25">
      <c r="A5">
        <v>4</v>
      </c>
      <c r="B5" s="4" t="s">
        <v>62</v>
      </c>
      <c r="C5" s="5" t="s">
        <v>72</v>
      </c>
      <c r="D5" s="6">
        <v>8197167695</v>
      </c>
      <c r="E5" s="7" t="s">
        <v>82</v>
      </c>
      <c r="F5" s="7" t="s">
        <v>154</v>
      </c>
      <c r="G5" s="7" t="s">
        <v>164</v>
      </c>
      <c r="H5" t="b">
        <v>1</v>
      </c>
      <c r="I5" s="9" t="s">
        <v>174</v>
      </c>
      <c r="J5" s="9" t="s">
        <v>201</v>
      </c>
      <c r="K5" s="9" t="s">
        <v>209</v>
      </c>
    </row>
    <row r="6" spans="1:11" x14ac:dyDescent="0.25">
      <c r="A6">
        <v>5</v>
      </c>
      <c r="B6" s="4" t="s">
        <v>63</v>
      </c>
      <c r="C6" s="5" t="s">
        <v>73</v>
      </c>
      <c r="D6" s="6">
        <v>2905535083</v>
      </c>
      <c r="E6" s="7" t="s">
        <v>83</v>
      </c>
      <c r="F6" s="7" t="s">
        <v>155</v>
      </c>
      <c r="G6" s="7" t="s">
        <v>165</v>
      </c>
      <c r="H6" t="b">
        <v>0</v>
      </c>
      <c r="I6" s="9" t="s">
        <v>175</v>
      </c>
      <c r="J6" s="9" t="s">
        <v>202</v>
      </c>
      <c r="K6" s="9" t="s">
        <v>210</v>
      </c>
    </row>
    <row r="7" spans="1:11" x14ac:dyDescent="0.25">
      <c r="A7">
        <v>6</v>
      </c>
      <c r="B7" s="4" t="s">
        <v>64</v>
      </c>
      <c r="C7" s="5" t="s">
        <v>74</v>
      </c>
      <c r="D7" s="6">
        <v>7110039225</v>
      </c>
      <c r="E7" s="7" t="s">
        <v>84</v>
      </c>
      <c r="F7" s="7" t="s">
        <v>156</v>
      </c>
      <c r="G7" s="7" t="s">
        <v>166</v>
      </c>
      <c r="H7" t="b">
        <v>1</v>
      </c>
      <c r="I7" s="9" t="s">
        <v>176</v>
      </c>
      <c r="J7" s="9" t="s">
        <v>203</v>
      </c>
      <c r="K7" s="9" t="s">
        <v>211</v>
      </c>
    </row>
    <row r="8" spans="1:11" x14ac:dyDescent="0.25">
      <c r="A8">
        <v>7</v>
      </c>
      <c r="B8" s="4" t="s">
        <v>65</v>
      </c>
      <c r="C8" s="5" t="s">
        <v>75</v>
      </c>
      <c r="D8" s="6">
        <v>3427670988</v>
      </c>
      <c r="E8" s="7" t="s">
        <v>85</v>
      </c>
      <c r="F8" s="7" t="s">
        <v>157</v>
      </c>
      <c r="G8" s="7" t="s">
        <v>167</v>
      </c>
      <c r="H8" t="b">
        <v>1</v>
      </c>
      <c r="I8" s="9" t="s">
        <v>177</v>
      </c>
      <c r="J8" s="9" t="s">
        <v>204</v>
      </c>
      <c r="K8" s="9" t="s">
        <v>212</v>
      </c>
    </row>
    <row r="9" spans="1:11" x14ac:dyDescent="0.25">
      <c r="A9">
        <v>8</v>
      </c>
      <c r="B9" s="4" t="s">
        <v>66</v>
      </c>
      <c r="C9" s="5" t="s">
        <v>76</v>
      </c>
      <c r="D9" s="6">
        <v>5905613724</v>
      </c>
      <c r="E9" s="7" t="s">
        <v>86</v>
      </c>
      <c r="F9" s="7" t="s">
        <v>158</v>
      </c>
      <c r="G9" s="7" t="s">
        <v>168</v>
      </c>
      <c r="H9" t="b">
        <v>1</v>
      </c>
      <c r="I9" s="9" t="s">
        <v>178</v>
      </c>
      <c r="J9" s="9" t="s">
        <v>205</v>
      </c>
      <c r="K9" s="9" t="s">
        <v>213</v>
      </c>
    </row>
    <row r="10" spans="1:11" x14ac:dyDescent="0.25">
      <c r="A10">
        <v>9</v>
      </c>
      <c r="B10" s="4" t="s">
        <v>67</v>
      </c>
      <c r="C10" s="5" t="s">
        <v>77</v>
      </c>
      <c r="D10" s="6">
        <v>7620586532</v>
      </c>
      <c r="E10" s="7" t="s">
        <v>87</v>
      </c>
      <c r="F10" s="7" t="s">
        <v>159</v>
      </c>
      <c r="G10" s="7" t="s">
        <v>169</v>
      </c>
      <c r="H10" t="b">
        <v>1</v>
      </c>
      <c r="I10" s="9" t="s">
        <v>179</v>
      </c>
      <c r="J10" s="9" t="s">
        <v>206</v>
      </c>
      <c r="K10" s="9" t="s">
        <v>214</v>
      </c>
    </row>
    <row r="11" spans="1:11" x14ac:dyDescent="0.25">
      <c r="A11">
        <v>10</v>
      </c>
      <c r="B11" s="4" t="s">
        <v>68</v>
      </c>
      <c r="C11" s="5" t="s">
        <v>78</v>
      </c>
      <c r="D11" s="6">
        <v>7484950853</v>
      </c>
      <c r="E11" s="7" t="s">
        <v>88</v>
      </c>
      <c r="F11" s="7" t="s">
        <v>160</v>
      </c>
      <c r="G11" s="7" t="s">
        <v>170</v>
      </c>
      <c r="H11" t="b">
        <v>0</v>
      </c>
      <c r="I11" s="9" t="s">
        <v>171</v>
      </c>
      <c r="J11" s="9" t="s">
        <v>207</v>
      </c>
      <c r="K11" s="9" t="s">
        <v>215</v>
      </c>
    </row>
    <row r="12" spans="1:11" x14ac:dyDescent="0.25">
      <c r="A12" s="4"/>
      <c r="C12" s="5"/>
      <c r="D12" s="6"/>
      <c r="E12" s="7"/>
    </row>
    <row r="13" spans="1:11" x14ac:dyDescent="0.25">
      <c r="A13" s="4"/>
      <c r="C13" s="5"/>
      <c r="D13" s="6"/>
      <c r="E13" s="7"/>
    </row>
    <row r="14" spans="1:11" x14ac:dyDescent="0.25">
      <c r="A14" s="4" t="str">
        <f>CONCATENATE("INSERT INTO userinformation(",$A$1,", ",$B$1,", ",$C$1,", ",$D$1,", ",$E$1,", ",$F$1,", ",$G$1,", ",$H$1,", ",$I$1,", ",$J$1,", ",$K$1,") VALUES (",A2,", '",B2,"', '",C2,"', '",D2,"', '",E2,"', '",F2,"', '",G2,"', '",H2,"', '",I2,"', '",J2,"', '",K2,"');")</f>
        <v>INSERT INTO userinformation(EmployeeCode, FirstName, LastName, CellNumber, EmailAddress, UserName, Password, Active, DateCreated, LastLoginDate, LastLoginTime) VALUES (1, 'Lilah', 'Armstrong', '7286598863', 'torquent@apurusDuis.org', 'LArmstrong', 'qwerty1', 'TRUE', '2015-08-05', '2015-08-05', '04:13:45');</v>
      </c>
      <c r="C14" s="5"/>
      <c r="D14" s="6"/>
      <c r="E14" s="7"/>
    </row>
    <row r="15" spans="1:11" x14ac:dyDescent="0.25">
      <c r="A15" s="7" t="str">
        <f t="shared" ref="A15:A22" si="0">CONCATENATE("INSERT INTO userinformation(",$A$1,", ",$B$1,", ",$C$1,", ",$D$1,", ",$E$1,", ",$F$1,", ",$G$1,", ",$H$1,", ",$I$1,", ",$J$1,", ",$K$1,") VALUES (",A3,", '",B3,"', '",C3,"', '",D3,"', '",E3,"', '",F3,"', '",G3,"', '",H3,"', '",I3,"', '",J3,"', '",K3,"');")</f>
        <v>INSERT INTO userinformation(EmployeeCode, FirstName, LastName, CellNumber, EmailAddress, UserName, Password, Active, DateCreated, LastLoginDate, LastLoginTime) VALUES (2, 'Hakeem', 'Donaldson', '2949542577', 'sem.consequat@ipsumPhasellusvitae.ca', 'HDonaldson', 'qwerty2', 'TRUE', '2016-01-01', '2015-08-05', '09:45:11');</v>
      </c>
      <c r="C15" s="5"/>
      <c r="D15" s="6"/>
      <c r="E15" s="7"/>
    </row>
    <row r="16" spans="1:11" x14ac:dyDescent="0.25">
      <c r="A16" s="7" t="str">
        <f t="shared" si="0"/>
        <v>INSERT INTO userinformation(EmployeeCode, FirstName, LastName, CellNumber, EmailAddress, UserName, Password, Active, DateCreated, LastLoginDate, LastLoginTime) VALUES (3, 'Thor', 'Hart', '1726834919', 'at.egestas@semper.edu', 'THart', 'qwerty3', 'TRUE', '2016-02-01', '2015-08-06', '09:45:12');</v>
      </c>
      <c r="C16" s="5"/>
      <c r="D16" s="6"/>
      <c r="E16" s="7"/>
    </row>
    <row r="17" spans="1:3" x14ac:dyDescent="0.25">
      <c r="A17" s="7" t="str">
        <f t="shared" si="0"/>
        <v>INSERT INTO userinformation(EmployeeCode, FirstName, LastName, CellNumber, EmailAddress, UserName, Password, Active, DateCreated, LastLoginDate, LastLoginTime) VALUES (4, 'Ruby', 'Kirk', '8197167695', 'Vestibulum.ante@arcu.ca', 'RKirk', 'qwerty4', 'TRUE', '2016-03-11', '2015-08-07', '09:45:13');</v>
      </c>
      <c r="C17" s="5"/>
    </row>
    <row r="18" spans="1:3" x14ac:dyDescent="0.25">
      <c r="A18" s="7" t="str">
        <f t="shared" si="0"/>
        <v>INSERT INTO userinformation(EmployeeCode, FirstName, LastName, CellNumber, EmailAddress, UserName, Password, Active, DateCreated, LastLoginDate, LastLoginTime) VALUES (5, 'Illiana', 'Dixon', '2905535083', 'dolor@infelisNulla.ca', 'IDixon', 'qwerty5', 'FALSE', '2016-03-19', '2015-08-08', '09:45:14');</v>
      </c>
      <c r="C18" s="5"/>
    </row>
    <row r="19" spans="1:3" x14ac:dyDescent="0.25">
      <c r="A19" s="7" t="str">
        <f t="shared" si="0"/>
        <v>INSERT INTO userinformation(EmployeeCode, FirstName, LastName, CellNumber, EmailAddress, UserName, Password, Active, DateCreated, LastLoginDate, LastLoginTime) VALUES (6, 'Marvin', 'Stanley', '7110039225', 'Proin.eget@diam.com', 'MStanley', 'qwerty6', 'TRUE', '2016-04-23', '2015-08-09', '09:45:15');</v>
      </c>
      <c r="C19" s="5"/>
    </row>
    <row r="20" spans="1:3" x14ac:dyDescent="0.25">
      <c r="A20" s="7" t="str">
        <f t="shared" si="0"/>
        <v>INSERT INTO userinformation(EmployeeCode, FirstName, LastName, CellNumber, EmailAddress, UserName, Password, Active, DateCreated, LastLoginDate, LastLoginTime) VALUES (7, 'Ashton', 'Cain', '3427670988', 'mi.Aliquam.gravida@sed.ca', 'ACain', 'qwerty7', 'TRUE', '2016-04-24', '2015-08-10', '09:45:16');</v>
      </c>
      <c r="C20" s="5"/>
    </row>
    <row r="21" spans="1:3" x14ac:dyDescent="0.25">
      <c r="A21" s="7" t="str">
        <f t="shared" si="0"/>
        <v>INSERT INTO userinformation(EmployeeCode, FirstName, LastName, CellNumber, EmailAddress, UserName, Password, Active, DateCreated, LastLoginDate, LastLoginTime) VALUES (8, 'Noble', 'Pierce', '5905613724', 'porta.elit@erat.co.uk', 'NPierce', 'qwerty8', 'TRUE', '2016-05-13', '2015-08-11', '09:45:17');</v>
      </c>
      <c r="C21" s="5"/>
    </row>
    <row r="22" spans="1:3" x14ac:dyDescent="0.25">
      <c r="A22" s="7" t="str">
        <f t="shared" si="0"/>
        <v>INSERT INTO userinformation(EmployeeCode, FirstName, LastName, CellNumber, EmailAddress, UserName, Password, Active, DateCreated, LastLoginDate, LastLoginTime) VALUES (9, 'Kevyn', 'Mejia', '7620586532', 'cursus@Nullamvitaediam.net', 'KMejia', 'qwerty9', 'TRUE', '2016-07-17', '2015-08-12', '09:45:18');</v>
      </c>
    </row>
    <row r="23" spans="1:3" x14ac:dyDescent="0.25">
      <c r="A23" s="7" t="str">
        <f>CONCATENATE("INSERT INTO userinformation(",$A$1,", ",$B$1,", ",$C$1,", ",$D$1,", ",$E$1,", ",$F$1,", ",$G$1,", ",$H$1,", ",$I$1,", ",$J$1,", ",$K$1,") VALUES (",A11,", '",B11,"', '",C11,"', '",D11,"', '",E11,"', '",F11,"', '",G11,"', '",H11,"', '",I11,"', '",J11,"', '",K11,"');")</f>
        <v>INSERT INTO userinformation(EmployeeCode, FirstName, LastName, CellNumber, EmailAddress, UserName, Password, Active, DateCreated, LastLoginDate, LastLoginTime) VALUES (10, 'Yardley', 'Petty', '7484950853', 'elit.pharetra@consectetuer.org', 'YPetty', 'qwerty10', 'FALSE', '2016-09-01', '2015-08-13', '09:45:19');</v>
      </c>
    </row>
    <row r="24" spans="1:3" x14ac:dyDescent="0.25">
      <c r="A24" s="7"/>
    </row>
    <row r="25" spans="1:3" x14ac:dyDescent="0.25">
      <c r="A25" s="4"/>
    </row>
    <row r="26" spans="1:3" x14ac:dyDescent="0.25">
      <c r="A26" s="4"/>
    </row>
    <row r="27" spans="1:3" x14ac:dyDescent="0.25">
      <c r="A27" s="4"/>
    </row>
    <row r="28" spans="1:3" x14ac:dyDescent="0.25">
      <c r="A28" s="4"/>
    </row>
    <row r="29" spans="1:3" x14ac:dyDescent="0.25">
      <c r="A29" s="4"/>
    </row>
    <row r="30" spans="1:3" x14ac:dyDescent="0.25">
      <c r="A30" s="4"/>
    </row>
    <row r="31" spans="1:3" x14ac:dyDescent="0.25">
      <c r="A31" s="4"/>
    </row>
    <row r="32" spans="1:3"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3"/>
  <sheetViews>
    <sheetView tabSelected="1" topLeftCell="A16" workbookViewId="0">
      <selection activeCell="A34" sqref="A34:A53"/>
    </sheetView>
  </sheetViews>
  <sheetFormatPr defaultRowHeight="15" x14ac:dyDescent="0.25"/>
  <cols>
    <col min="1" max="1" width="12.42578125" bestFit="1" customWidth="1"/>
    <col min="2" max="2" width="11" bestFit="1" customWidth="1"/>
    <col min="3" max="3" width="12.140625" bestFit="1" customWidth="1"/>
    <col min="4" max="4" width="19.7109375" bestFit="1" customWidth="1"/>
    <col min="5" max="5" width="11.42578125" bestFit="1" customWidth="1"/>
    <col min="6" max="6" width="11" bestFit="1" customWidth="1"/>
    <col min="7" max="7" width="16.140625" bestFit="1" customWidth="1"/>
    <col min="8" max="8" width="18.42578125" bestFit="1" customWidth="1"/>
    <col min="9" max="9" width="11.85546875" bestFit="1" customWidth="1"/>
    <col min="10" max="10" width="16.28515625" bestFit="1" customWidth="1"/>
  </cols>
  <sheetData>
    <row r="1" spans="1:21" x14ac:dyDescent="0.25">
      <c r="A1" t="s">
        <v>11</v>
      </c>
      <c r="B1" t="s">
        <v>12</v>
      </c>
      <c r="C1" t="s">
        <v>13</v>
      </c>
      <c r="D1" t="s">
        <v>14</v>
      </c>
      <c r="E1" t="s">
        <v>15</v>
      </c>
      <c r="F1" t="s">
        <v>16</v>
      </c>
      <c r="G1" t="s">
        <v>17</v>
      </c>
      <c r="H1" t="s">
        <v>18</v>
      </c>
      <c r="I1" t="s">
        <v>19</v>
      </c>
      <c r="J1" t="s">
        <v>20</v>
      </c>
      <c r="K1" t="s">
        <v>21</v>
      </c>
      <c r="L1" t="s">
        <v>22</v>
      </c>
      <c r="M1" t="s">
        <v>23</v>
      </c>
      <c r="N1" t="s">
        <v>24</v>
      </c>
      <c r="O1" t="s">
        <v>25</v>
      </c>
      <c r="P1" t="s">
        <v>26</v>
      </c>
      <c r="Q1" t="s">
        <v>27</v>
      </c>
      <c r="R1" t="s">
        <v>28</v>
      </c>
      <c r="S1" t="s">
        <v>29</v>
      </c>
      <c r="T1" t="s">
        <v>30</v>
      </c>
      <c r="U1" t="s">
        <v>32</v>
      </c>
    </row>
    <row r="2" spans="1:21" x14ac:dyDescent="0.25">
      <c r="A2">
        <v>1</v>
      </c>
      <c r="B2">
        <v>1</v>
      </c>
      <c r="C2" t="s">
        <v>128</v>
      </c>
      <c r="D2" t="s">
        <v>216</v>
      </c>
      <c r="E2">
        <v>1000</v>
      </c>
      <c r="F2" t="b">
        <v>1</v>
      </c>
      <c r="G2" t="s">
        <v>246</v>
      </c>
      <c r="H2" t="s">
        <v>246</v>
      </c>
      <c r="I2">
        <v>10</v>
      </c>
      <c r="J2" t="b">
        <v>0</v>
      </c>
      <c r="K2">
        <v>400</v>
      </c>
      <c r="L2">
        <v>20</v>
      </c>
      <c r="M2">
        <v>10</v>
      </c>
      <c r="N2">
        <v>5</v>
      </c>
      <c r="O2">
        <v>5</v>
      </c>
      <c r="P2">
        <v>10</v>
      </c>
      <c r="Q2">
        <v>20</v>
      </c>
      <c r="R2">
        <v>15</v>
      </c>
      <c r="S2">
        <v>10</v>
      </c>
      <c r="T2">
        <v>7</v>
      </c>
      <c r="U2" t="s">
        <v>146</v>
      </c>
    </row>
    <row r="3" spans="1:21" x14ac:dyDescent="0.25">
      <c r="A3">
        <v>2</v>
      </c>
      <c r="B3">
        <v>2</v>
      </c>
      <c r="C3" t="s">
        <v>128</v>
      </c>
      <c r="D3" t="s">
        <v>217</v>
      </c>
      <c r="E3">
        <v>1000</v>
      </c>
      <c r="F3" t="b">
        <v>1</v>
      </c>
      <c r="G3" t="s">
        <v>247</v>
      </c>
      <c r="H3" t="s">
        <v>247</v>
      </c>
      <c r="I3">
        <v>8</v>
      </c>
      <c r="J3" t="b">
        <v>0</v>
      </c>
      <c r="K3">
        <v>500</v>
      </c>
      <c r="L3">
        <v>26</v>
      </c>
      <c r="M3">
        <v>11</v>
      </c>
      <c r="N3">
        <v>15</v>
      </c>
      <c r="O3">
        <v>7</v>
      </c>
      <c r="P3">
        <v>19</v>
      </c>
      <c r="Q3">
        <v>10</v>
      </c>
      <c r="R3">
        <v>24</v>
      </c>
      <c r="S3">
        <v>10</v>
      </c>
      <c r="T3">
        <v>3</v>
      </c>
      <c r="U3" t="s">
        <v>146</v>
      </c>
    </row>
    <row r="4" spans="1:21" x14ac:dyDescent="0.25">
      <c r="A4">
        <v>3</v>
      </c>
      <c r="B4">
        <v>3</v>
      </c>
      <c r="C4" t="s">
        <v>128</v>
      </c>
      <c r="D4" t="s">
        <v>218</v>
      </c>
      <c r="E4">
        <v>1000</v>
      </c>
      <c r="F4" t="b">
        <v>1</v>
      </c>
      <c r="G4" t="s">
        <v>248</v>
      </c>
      <c r="H4" t="s">
        <v>248</v>
      </c>
      <c r="I4">
        <v>5</v>
      </c>
      <c r="J4" t="b">
        <v>0</v>
      </c>
      <c r="K4">
        <v>450</v>
      </c>
      <c r="L4">
        <v>13</v>
      </c>
      <c r="M4">
        <v>16</v>
      </c>
      <c r="N4">
        <v>7</v>
      </c>
      <c r="O4">
        <v>2</v>
      </c>
      <c r="P4">
        <v>11</v>
      </c>
      <c r="Q4">
        <v>17</v>
      </c>
      <c r="R4">
        <v>16</v>
      </c>
      <c r="S4">
        <v>12</v>
      </c>
      <c r="T4">
        <v>9</v>
      </c>
      <c r="U4" t="s">
        <v>146</v>
      </c>
    </row>
    <row r="5" spans="1:21" x14ac:dyDescent="0.25">
      <c r="A5">
        <v>4</v>
      </c>
      <c r="B5">
        <v>4</v>
      </c>
      <c r="C5" t="s">
        <v>128</v>
      </c>
      <c r="D5" t="s">
        <v>219</v>
      </c>
      <c r="E5">
        <v>1000</v>
      </c>
      <c r="F5" t="b">
        <v>1</v>
      </c>
      <c r="G5" t="s">
        <v>249</v>
      </c>
      <c r="H5" t="s">
        <v>249</v>
      </c>
      <c r="I5">
        <v>3</v>
      </c>
      <c r="J5" t="b">
        <v>0</v>
      </c>
      <c r="K5">
        <v>680</v>
      </c>
      <c r="L5">
        <v>16</v>
      </c>
      <c r="M5">
        <v>13</v>
      </c>
      <c r="N5">
        <v>3</v>
      </c>
      <c r="O5">
        <v>7</v>
      </c>
      <c r="P5">
        <v>18</v>
      </c>
      <c r="Q5">
        <v>22</v>
      </c>
      <c r="R5">
        <v>12</v>
      </c>
      <c r="S5">
        <v>4</v>
      </c>
      <c r="T5">
        <v>17</v>
      </c>
      <c r="U5" t="s">
        <v>146</v>
      </c>
    </row>
    <row r="6" spans="1:21" x14ac:dyDescent="0.25">
      <c r="A6">
        <v>5</v>
      </c>
      <c r="B6">
        <v>5</v>
      </c>
      <c r="C6" t="s">
        <v>128</v>
      </c>
      <c r="D6" t="s">
        <v>220</v>
      </c>
      <c r="E6">
        <v>1000</v>
      </c>
      <c r="F6" t="b">
        <v>1</v>
      </c>
      <c r="G6" t="s">
        <v>250</v>
      </c>
      <c r="H6" t="s">
        <v>250</v>
      </c>
      <c r="I6">
        <v>8</v>
      </c>
      <c r="J6" t="b">
        <v>0</v>
      </c>
      <c r="K6">
        <v>420</v>
      </c>
      <c r="L6">
        <v>45</v>
      </c>
      <c r="M6">
        <v>17</v>
      </c>
      <c r="N6">
        <v>50</v>
      </c>
      <c r="O6">
        <v>8</v>
      </c>
      <c r="P6">
        <v>10</v>
      </c>
      <c r="Q6">
        <v>20</v>
      </c>
      <c r="R6">
        <v>15</v>
      </c>
      <c r="S6">
        <v>12</v>
      </c>
      <c r="T6">
        <v>13</v>
      </c>
      <c r="U6" t="s">
        <v>146</v>
      </c>
    </row>
    <row r="7" spans="1:21" x14ac:dyDescent="0.25">
      <c r="A7">
        <v>6</v>
      </c>
      <c r="B7">
        <v>6</v>
      </c>
      <c r="C7" t="s">
        <v>129</v>
      </c>
      <c r="D7" t="s">
        <v>221</v>
      </c>
      <c r="E7">
        <v>500</v>
      </c>
      <c r="F7" t="b">
        <v>1</v>
      </c>
      <c r="I7">
        <v>2</v>
      </c>
      <c r="J7" t="b">
        <v>0</v>
      </c>
      <c r="K7">
        <v>200</v>
      </c>
      <c r="L7">
        <v>20</v>
      </c>
      <c r="M7">
        <v>11</v>
      </c>
      <c r="N7">
        <v>3</v>
      </c>
      <c r="O7">
        <v>9</v>
      </c>
      <c r="P7">
        <v>12</v>
      </c>
      <c r="Q7">
        <v>22</v>
      </c>
      <c r="R7">
        <v>11</v>
      </c>
      <c r="S7">
        <v>14</v>
      </c>
      <c r="T7">
        <v>2</v>
      </c>
      <c r="U7" t="s">
        <v>146</v>
      </c>
    </row>
    <row r="8" spans="1:21" x14ac:dyDescent="0.25">
      <c r="A8">
        <v>7</v>
      </c>
      <c r="B8">
        <v>7</v>
      </c>
      <c r="C8" t="s">
        <v>129</v>
      </c>
      <c r="D8" t="s">
        <v>222</v>
      </c>
      <c r="E8">
        <v>500</v>
      </c>
      <c r="F8" t="b">
        <v>1</v>
      </c>
      <c r="I8">
        <v>4</v>
      </c>
      <c r="J8" t="b">
        <v>0</v>
      </c>
      <c r="K8">
        <v>150</v>
      </c>
      <c r="L8">
        <v>26</v>
      </c>
      <c r="M8">
        <v>21</v>
      </c>
      <c r="N8">
        <v>55</v>
      </c>
      <c r="O8">
        <v>3</v>
      </c>
      <c r="P8">
        <v>29</v>
      </c>
      <c r="Q8">
        <v>13</v>
      </c>
      <c r="R8">
        <v>4</v>
      </c>
      <c r="S8">
        <v>10</v>
      </c>
      <c r="T8">
        <v>3</v>
      </c>
      <c r="U8" t="s">
        <v>146</v>
      </c>
    </row>
    <row r="9" spans="1:21" x14ac:dyDescent="0.25">
      <c r="A9">
        <v>8</v>
      </c>
      <c r="B9">
        <v>8</v>
      </c>
      <c r="C9" t="s">
        <v>129</v>
      </c>
      <c r="D9" t="s">
        <v>223</v>
      </c>
      <c r="E9">
        <v>500</v>
      </c>
      <c r="F9" t="b">
        <v>1</v>
      </c>
      <c r="I9">
        <v>5</v>
      </c>
      <c r="J9" t="b">
        <v>0</v>
      </c>
      <c r="K9">
        <v>160</v>
      </c>
      <c r="L9">
        <v>13</v>
      </c>
      <c r="M9">
        <v>16</v>
      </c>
      <c r="N9">
        <v>7</v>
      </c>
      <c r="O9">
        <v>2</v>
      </c>
      <c r="P9">
        <v>11</v>
      </c>
      <c r="Q9">
        <v>17</v>
      </c>
      <c r="R9">
        <v>16</v>
      </c>
      <c r="S9">
        <v>12</v>
      </c>
      <c r="T9">
        <v>9</v>
      </c>
      <c r="U9" t="s">
        <v>146</v>
      </c>
    </row>
    <row r="10" spans="1:21" x14ac:dyDescent="0.25">
      <c r="A10">
        <v>9</v>
      </c>
      <c r="B10">
        <v>9</v>
      </c>
      <c r="C10" t="s">
        <v>129</v>
      </c>
      <c r="D10" t="s">
        <v>224</v>
      </c>
      <c r="E10">
        <v>500</v>
      </c>
      <c r="F10" t="b">
        <v>1</v>
      </c>
      <c r="I10">
        <v>6</v>
      </c>
      <c r="J10" t="b">
        <v>0</v>
      </c>
      <c r="K10">
        <v>180</v>
      </c>
      <c r="L10">
        <v>16</v>
      </c>
      <c r="M10">
        <v>13</v>
      </c>
      <c r="N10">
        <v>3</v>
      </c>
      <c r="O10">
        <v>7</v>
      </c>
      <c r="P10">
        <v>18</v>
      </c>
      <c r="Q10">
        <v>22</v>
      </c>
      <c r="R10">
        <v>12</v>
      </c>
      <c r="S10">
        <v>4</v>
      </c>
      <c r="T10">
        <v>17</v>
      </c>
      <c r="U10" t="s">
        <v>146</v>
      </c>
    </row>
    <row r="11" spans="1:21" x14ac:dyDescent="0.25">
      <c r="A11">
        <v>10</v>
      </c>
      <c r="B11">
        <v>10</v>
      </c>
      <c r="C11" t="s">
        <v>129</v>
      </c>
      <c r="D11" t="s">
        <v>225</v>
      </c>
      <c r="E11">
        <v>500</v>
      </c>
      <c r="F11" t="b">
        <v>1</v>
      </c>
      <c r="I11">
        <v>8</v>
      </c>
      <c r="J11" t="b">
        <v>0</v>
      </c>
      <c r="K11">
        <v>120</v>
      </c>
      <c r="L11">
        <v>15</v>
      </c>
      <c r="M11">
        <v>14</v>
      </c>
      <c r="N11">
        <v>20</v>
      </c>
      <c r="O11">
        <v>5</v>
      </c>
      <c r="P11">
        <v>30</v>
      </c>
      <c r="Q11">
        <v>10</v>
      </c>
      <c r="R11">
        <v>17</v>
      </c>
      <c r="S11">
        <v>12</v>
      </c>
      <c r="T11">
        <v>13</v>
      </c>
      <c r="U11" t="s">
        <v>146</v>
      </c>
    </row>
    <row r="12" spans="1:21" x14ac:dyDescent="0.25">
      <c r="A12">
        <v>11</v>
      </c>
      <c r="B12">
        <v>11</v>
      </c>
      <c r="C12" t="s">
        <v>128</v>
      </c>
      <c r="D12" t="s">
        <v>216</v>
      </c>
      <c r="E12">
        <v>500</v>
      </c>
      <c r="F12" t="b">
        <v>1</v>
      </c>
      <c r="G12" t="s">
        <v>246</v>
      </c>
      <c r="H12" t="s">
        <v>246</v>
      </c>
      <c r="I12">
        <v>6</v>
      </c>
      <c r="J12" t="b">
        <v>0</v>
      </c>
      <c r="K12">
        <f>K2/2</f>
        <v>200</v>
      </c>
      <c r="L12" s="11">
        <f t="shared" ref="L12:T12" si="0">L2/2</f>
        <v>10</v>
      </c>
      <c r="M12" s="11">
        <f t="shared" si="0"/>
        <v>5</v>
      </c>
      <c r="N12" s="11">
        <f t="shared" si="0"/>
        <v>2.5</v>
      </c>
      <c r="O12" s="11">
        <f t="shared" si="0"/>
        <v>2.5</v>
      </c>
      <c r="P12" s="11">
        <f t="shared" si="0"/>
        <v>5</v>
      </c>
      <c r="Q12" s="11">
        <f t="shared" si="0"/>
        <v>10</v>
      </c>
      <c r="R12" s="11">
        <f t="shared" si="0"/>
        <v>7.5</v>
      </c>
      <c r="S12" s="11">
        <f t="shared" si="0"/>
        <v>5</v>
      </c>
      <c r="T12" s="11">
        <f t="shared" si="0"/>
        <v>3.5</v>
      </c>
      <c r="U12" t="s">
        <v>146</v>
      </c>
    </row>
    <row r="13" spans="1:21" x14ac:dyDescent="0.25">
      <c r="A13">
        <v>12</v>
      </c>
      <c r="B13">
        <v>12</v>
      </c>
      <c r="C13" t="s">
        <v>128</v>
      </c>
      <c r="D13" t="s">
        <v>217</v>
      </c>
      <c r="E13">
        <v>500</v>
      </c>
      <c r="F13" t="b">
        <v>1</v>
      </c>
      <c r="G13" t="s">
        <v>247</v>
      </c>
      <c r="H13" t="s">
        <v>247</v>
      </c>
      <c r="I13">
        <v>9</v>
      </c>
      <c r="J13" t="b">
        <v>0</v>
      </c>
      <c r="K13">
        <f t="shared" ref="K13:T21" si="1">K3/2</f>
        <v>250</v>
      </c>
      <c r="L13" s="11">
        <f t="shared" si="1"/>
        <v>13</v>
      </c>
      <c r="M13" s="11">
        <f t="shared" si="1"/>
        <v>5.5</v>
      </c>
      <c r="N13" s="11">
        <f t="shared" si="1"/>
        <v>7.5</v>
      </c>
      <c r="O13" s="11">
        <f t="shared" si="1"/>
        <v>3.5</v>
      </c>
      <c r="P13" s="11">
        <f t="shared" si="1"/>
        <v>9.5</v>
      </c>
      <c r="Q13" s="11">
        <f t="shared" si="1"/>
        <v>5</v>
      </c>
      <c r="R13" s="11">
        <f t="shared" si="1"/>
        <v>12</v>
      </c>
      <c r="S13" s="11">
        <f t="shared" si="1"/>
        <v>5</v>
      </c>
      <c r="T13" s="11">
        <f t="shared" si="1"/>
        <v>1.5</v>
      </c>
      <c r="U13" t="s">
        <v>146</v>
      </c>
    </row>
    <row r="14" spans="1:21" x14ac:dyDescent="0.25">
      <c r="A14">
        <v>13</v>
      </c>
      <c r="B14">
        <v>13</v>
      </c>
      <c r="C14" t="s">
        <v>128</v>
      </c>
      <c r="D14" t="s">
        <v>218</v>
      </c>
      <c r="E14">
        <v>500</v>
      </c>
      <c r="F14" t="b">
        <v>1</v>
      </c>
      <c r="G14" t="s">
        <v>248</v>
      </c>
      <c r="H14" t="s">
        <v>248</v>
      </c>
      <c r="I14">
        <v>8</v>
      </c>
      <c r="J14" t="b">
        <v>0</v>
      </c>
      <c r="K14">
        <f t="shared" si="1"/>
        <v>225</v>
      </c>
      <c r="L14" s="11">
        <f t="shared" si="1"/>
        <v>6.5</v>
      </c>
      <c r="M14" s="11">
        <f t="shared" si="1"/>
        <v>8</v>
      </c>
      <c r="N14" s="11">
        <f t="shared" si="1"/>
        <v>3.5</v>
      </c>
      <c r="O14" s="11">
        <f t="shared" si="1"/>
        <v>1</v>
      </c>
      <c r="P14" s="11">
        <f t="shared" si="1"/>
        <v>5.5</v>
      </c>
      <c r="Q14" s="11">
        <f t="shared" si="1"/>
        <v>8.5</v>
      </c>
      <c r="R14" s="11">
        <f t="shared" si="1"/>
        <v>8</v>
      </c>
      <c r="S14" s="11">
        <f t="shared" si="1"/>
        <v>6</v>
      </c>
      <c r="T14" s="11">
        <f t="shared" si="1"/>
        <v>4.5</v>
      </c>
      <c r="U14" t="s">
        <v>146</v>
      </c>
    </row>
    <row r="15" spans="1:21" x14ac:dyDescent="0.25">
      <c r="A15">
        <v>14</v>
      </c>
      <c r="B15">
        <v>14</v>
      </c>
      <c r="C15" t="s">
        <v>128</v>
      </c>
      <c r="D15" t="s">
        <v>219</v>
      </c>
      <c r="E15">
        <v>500</v>
      </c>
      <c r="F15" t="b">
        <v>1</v>
      </c>
      <c r="G15" t="s">
        <v>249</v>
      </c>
      <c r="H15" t="s">
        <v>249</v>
      </c>
      <c r="I15">
        <v>5</v>
      </c>
      <c r="J15" t="b">
        <v>0</v>
      </c>
      <c r="K15">
        <f t="shared" si="1"/>
        <v>340</v>
      </c>
      <c r="L15" s="11">
        <f t="shared" si="1"/>
        <v>8</v>
      </c>
      <c r="M15" s="11">
        <f t="shared" si="1"/>
        <v>6.5</v>
      </c>
      <c r="N15" s="11">
        <f t="shared" si="1"/>
        <v>1.5</v>
      </c>
      <c r="O15" s="11">
        <f t="shared" si="1"/>
        <v>3.5</v>
      </c>
      <c r="P15" s="11">
        <f t="shared" si="1"/>
        <v>9</v>
      </c>
      <c r="Q15" s="11">
        <f t="shared" si="1"/>
        <v>11</v>
      </c>
      <c r="R15" s="11">
        <f t="shared" si="1"/>
        <v>6</v>
      </c>
      <c r="S15" s="11">
        <f t="shared" si="1"/>
        <v>2</v>
      </c>
      <c r="T15" s="11">
        <f t="shared" si="1"/>
        <v>8.5</v>
      </c>
      <c r="U15" t="s">
        <v>146</v>
      </c>
    </row>
    <row r="16" spans="1:21" x14ac:dyDescent="0.25">
      <c r="A16">
        <v>15</v>
      </c>
      <c r="B16">
        <v>15</v>
      </c>
      <c r="C16" t="s">
        <v>128</v>
      </c>
      <c r="D16" t="s">
        <v>220</v>
      </c>
      <c r="E16">
        <v>500</v>
      </c>
      <c r="F16" t="b">
        <v>1</v>
      </c>
      <c r="G16" t="s">
        <v>250</v>
      </c>
      <c r="H16" t="s">
        <v>250</v>
      </c>
      <c r="I16">
        <v>2</v>
      </c>
      <c r="J16" t="b">
        <v>0</v>
      </c>
      <c r="K16">
        <f t="shared" si="1"/>
        <v>210</v>
      </c>
      <c r="L16" s="11">
        <f t="shared" si="1"/>
        <v>22.5</v>
      </c>
      <c r="M16" s="11">
        <f t="shared" si="1"/>
        <v>8.5</v>
      </c>
      <c r="N16" s="11">
        <f t="shared" si="1"/>
        <v>25</v>
      </c>
      <c r="O16" s="11">
        <f t="shared" si="1"/>
        <v>4</v>
      </c>
      <c r="P16" s="11">
        <f t="shared" si="1"/>
        <v>5</v>
      </c>
      <c r="Q16" s="11">
        <f t="shared" si="1"/>
        <v>10</v>
      </c>
      <c r="R16" s="11">
        <f t="shared" si="1"/>
        <v>7.5</v>
      </c>
      <c r="S16" s="11">
        <f t="shared" si="1"/>
        <v>6</v>
      </c>
      <c r="T16" s="11">
        <f t="shared" si="1"/>
        <v>6.5</v>
      </c>
      <c r="U16" t="s">
        <v>146</v>
      </c>
    </row>
    <row r="17" spans="1:21" x14ac:dyDescent="0.25">
      <c r="A17">
        <v>16</v>
      </c>
      <c r="B17">
        <v>16</v>
      </c>
      <c r="C17" t="s">
        <v>129</v>
      </c>
      <c r="D17" t="s">
        <v>221</v>
      </c>
      <c r="E17">
        <v>250</v>
      </c>
      <c r="F17" t="b">
        <v>1</v>
      </c>
      <c r="I17">
        <v>1</v>
      </c>
      <c r="J17" t="b">
        <v>0</v>
      </c>
      <c r="K17">
        <f t="shared" si="1"/>
        <v>100</v>
      </c>
      <c r="L17" s="11">
        <f t="shared" si="1"/>
        <v>10</v>
      </c>
      <c r="M17" s="11">
        <f t="shared" si="1"/>
        <v>5.5</v>
      </c>
      <c r="N17" s="11">
        <f t="shared" si="1"/>
        <v>1.5</v>
      </c>
      <c r="O17" s="11">
        <f t="shared" si="1"/>
        <v>4.5</v>
      </c>
      <c r="P17" s="11">
        <f t="shared" si="1"/>
        <v>6</v>
      </c>
      <c r="Q17" s="11">
        <f t="shared" si="1"/>
        <v>11</v>
      </c>
      <c r="R17" s="11">
        <f t="shared" si="1"/>
        <v>5.5</v>
      </c>
      <c r="S17" s="11">
        <f t="shared" si="1"/>
        <v>7</v>
      </c>
      <c r="T17" s="11">
        <f t="shared" si="1"/>
        <v>1</v>
      </c>
      <c r="U17" t="s">
        <v>146</v>
      </c>
    </row>
    <row r="18" spans="1:21" x14ac:dyDescent="0.25">
      <c r="A18">
        <v>17</v>
      </c>
      <c r="B18">
        <v>17</v>
      </c>
      <c r="C18" t="s">
        <v>129</v>
      </c>
      <c r="D18" t="s">
        <v>222</v>
      </c>
      <c r="E18">
        <v>250</v>
      </c>
      <c r="F18" t="b">
        <v>1</v>
      </c>
      <c r="I18">
        <v>2</v>
      </c>
      <c r="J18" t="b">
        <v>0</v>
      </c>
      <c r="K18">
        <f t="shared" si="1"/>
        <v>75</v>
      </c>
      <c r="L18" s="11">
        <f t="shared" si="1"/>
        <v>13</v>
      </c>
      <c r="M18" s="11">
        <f t="shared" si="1"/>
        <v>10.5</v>
      </c>
      <c r="N18" s="11">
        <f t="shared" si="1"/>
        <v>27.5</v>
      </c>
      <c r="O18" s="11">
        <f t="shared" si="1"/>
        <v>1.5</v>
      </c>
      <c r="P18" s="11">
        <f t="shared" si="1"/>
        <v>14.5</v>
      </c>
      <c r="Q18" s="11">
        <f t="shared" si="1"/>
        <v>6.5</v>
      </c>
      <c r="R18" s="11">
        <f t="shared" si="1"/>
        <v>2</v>
      </c>
      <c r="S18" s="11">
        <f t="shared" si="1"/>
        <v>5</v>
      </c>
      <c r="T18" s="11">
        <f t="shared" si="1"/>
        <v>1.5</v>
      </c>
      <c r="U18" t="s">
        <v>146</v>
      </c>
    </row>
    <row r="19" spans="1:21" x14ac:dyDescent="0.25">
      <c r="A19">
        <v>18</v>
      </c>
      <c r="B19">
        <v>18</v>
      </c>
      <c r="C19" t="s">
        <v>129</v>
      </c>
      <c r="D19" t="s">
        <v>223</v>
      </c>
      <c r="E19">
        <v>250</v>
      </c>
      <c r="F19" t="b">
        <v>1</v>
      </c>
      <c r="I19">
        <v>35</v>
      </c>
      <c r="J19" t="b">
        <v>0</v>
      </c>
      <c r="K19">
        <f t="shared" si="1"/>
        <v>80</v>
      </c>
      <c r="L19" s="11">
        <f t="shared" si="1"/>
        <v>6.5</v>
      </c>
      <c r="M19" s="11">
        <f t="shared" si="1"/>
        <v>8</v>
      </c>
      <c r="N19" s="11">
        <f t="shared" si="1"/>
        <v>3.5</v>
      </c>
      <c r="O19" s="11">
        <f t="shared" si="1"/>
        <v>1</v>
      </c>
      <c r="P19" s="11">
        <f t="shared" si="1"/>
        <v>5.5</v>
      </c>
      <c r="Q19" s="11">
        <f t="shared" si="1"/>
        <v>8.5</v>
      </c>
      <c r="R19" s="11">
        <f t="shared" si="1"/>
        <v>8</v>
      </c>
      <c r="S19" s="11">
        <f t="shared" si="1"/>
        <v>6</v>
      </c>
      <c r="T19" s="11">
        <f t="shared" si="1"/>
        <v>4.5</v>
      </c>
      <c r="U19" t="s">
        <v>146</v>
      </c>
    </row>
    <row r="20" spans="1:21" x14ac:dyDescent="0.25">
      <c r="A20">
        <v>19</v>
      </c>
      <c r="B20">
        <v>19</v>
      </c>
      <c r="C20" t="s">
        <v>129</v>
      </c>
      <c r="D20" t="s">
        <v>224</v>
      </c>
      <c r="E20">
        <v>250</v>
      </c>
      <c r="F20" t="b">
        <v>1</v>
      </c>
      <c r="I20">
        <v>8</v>
      </c>
      <c r="J20" t="b">
        <v>0</v>
      </c>
      <c r="K20">
        <f t="shared" si="1"/>
        <v>90</v>
      </c>
      <c r="L20" s="11">
        <f t="shared" si="1"/>
        <v>8</v>
      </c>
      <c r="M20" s="11">
        <f t="shared" si="1"/>
        <v>6.5</v>
      </c>
      <c r="N20" s="11">
        <f t="shared" si="1"/>
        <v>1.5</v>
      </c>
      <c r="O20" s="11">
        <f t="shared" si="1"/>
        <v>3.5</v>
      </c>
      <c r="P20" s="11">
        <f t="shared" si="1"/>
        <v>9</v>
      </c>
      <c r="Q20" s="11">
        <f t="shared" si="1"/>
        <v>11</v>
      </c>
      <c r="R20" s="11">
        <f t="shared" si="1"/>
        <v>6</v>
      </c>
      <c r="S20" s="11">
        <f t="shared" si="1"/>
        <v>2</v>
      </c>
      <c r="T20" s="11">
        <f t="shared" si="1"/>
        <v>8.5</v>
      </c>
      <c r="U20" t="s">
        <v>146</v>
      </c>
    </row>
    <row r="21" spans="1:21" x14ac:dyDescent="0.25">
      <c r="A21">
        <v>20</v>
      </c>
      <c r="B21">
        <v>20</v>
      </c>
      <c r="C21" t="s">
        <v>129</v>
      </c>
      <c r="D21" t="s">
        <v>225</v>
      </c>
      <c r="E21">
        <v>250</v>
      </c>
      <c r="F21" t="b">
        <v>1</v>
      </c>
      <c r="I21">
        <v>8</v>
      </c>
      <c r="J21" t="b">
        <v>0</v>
      </c>
      <c r="K21">
        <f t="shared" si="1"/>
        <v>60</v>
      </c>
      <c r="L21" s="11">
        <f t="shared" si="1"/>
        <v>7.5</v>
      </c>
      <c r="M21" s="11">
        <f t="shared" si="1"/>
        <v>7</v>
      </c>
      <c r="N21" s="11">
        <f t="shared" si="1"/>
        <v>10</v>
      </c>
      <c r="O21" s="11">
        <f t="shared" si="1"/>
        <v>2.5</v>
      </c>
      <c r="P21" s="11">
        <f t="shared" si="1"/>
        <v>15</v>
      </c>
      <c r="Q21" s="11">
        <f t="shared" si="1"/>
        <v>5</v>
      </c>
      <c r="R21" s="11">
        <f t="shared" si="1"/>
        <v>8.5</v>
      </c>
      <c r="S21" s="11">
        <f t="shared" si="1"/>
        <v>6</v>
      </c>
      <c r="T21" s="11">
        <f t="shared" si="1"/>
        <v>6.5</v>
      </c>
      <c r="U21" t="s">
        <v>146</v>
      </c>
    </row>
    <row r="24" spans="1:21" x14ac:dyDescent="0.25">
      <c r="P24" s="11"/>
      <c r="Q24" s="11"/>
      <c r="R24" s="11"/>
    </row>
    <row r="25" spans="1:21" x14ac:dyDescent="0.25">
      <c r="P25" s="11"/>
      <c r="Q25" s="11"/>
      <c r="R25" s="11"/>
    </row>
    <row r="26" spans="1:21" x14ac:dyDescent="0.25">
      <c r="P26" s="11"/>
      <c r="Q26" s="11"/>
      <c r="R26" s="11"/>
    </row>
    <row r="27" spans="1:21" x14ac:dyDescent="0.25">
      <c r="P27" s="11"/>
      <c r="Q27" s="11"/>
      <c r="R27" s="11"/>
    </row>
    <row r="28" spans="1:21" x14ac:dyDescent="0.25">
      <c r="P28" s="11"/>
      <c r="Q28" s="11"/>
      <c r="R28" s="11"/>
    </row>
    <row r="34" spans="1:1" x14ac:dyDescent="0.25">
      <c r="A34" t="str">
        <f>CONCATENATE("INSERT INTO main (",$A$1,", ",$B$1,", ",$C$1,", ",$D$1,", ",$E$1,", ",$F$1,", ",$G$1,", ",$H$1,", ",$I$1,", ",$J$1,", ",$K$1,", ",$L$1,", ",$M$1,", ",$N$1,", ",$O$1,", ",$P$1,", ",$Q$1,", ",$R$1,", ",$S$1,", ",$T$1,", ",$U$1,") VALUES (",A2,", ",B2,", '",C2,"', '",D2,"', ",E2,", '",F2,"', '",G2,"', '",H2,"', ",I2,", '",J2,"', ",K2,", ",L2,", ",M2,", ",N2,", ",O2,", ",P2,", ",Q2,", ",R2,", ",S2,", ",T2,", '",U2,"');")</f>
        <v>INSERT INTO main (ProductCode, GroupCode, ProductType, ProductName, ProductSize, Availability, ProductImageBig, ProductImageSmall, SaleAmount, OutOfProduction, Calories, Fat, SaturatedFat, TransFat, Cholesterol, Sodium, Carbohydrates, DietaryFiber, Sugar, Protein, Description) VALUES (1, 1, 'Pie', 'Chicken Pot Pie', 1000, 'TRUE', 'chickenpotpie.png', 'chickenpotpie.png', 10, 'FALSE', 400, 20, 10, 5, 5, 10, 20, 15, 10, 7, 'sample description');</v>
      </c>
    </row>
    <row r="35" spans="1:1" x14ac:dyDescent="0.25">
      <c r="A35" t="str">
        <f t="shared" ref="A35:A53" si="2">CONCATENATE("INSERT INTO main (",$A$1,", ",$B$1,", ",$C$1,", ",$D$1,", ",$E$1,", ",$F$1,", ",$G$1,", ",$H$1,", ",$I$1,", ",$J$1,", ",$K$1,", ",$L$1,", ",$M$1,", ",$N$1,", ",$O$1,", ",$P$1,", ",$Q$1,", ",$R$1,", ",$S$1,", ",$T$1,", ",$U$1,") VALUES (",A3,", ",B3,", '",C3,"', '",D3,"', ",E3,", '",F3,"', '",G3,"', '",H3,"', ",I3,", '",J3,"', ",K3,", ",L3,", ",M3,", ",N3,", ",O3,", ",P3,", ",Q3,", ",R3,", ",S3,", ",T3,", '",U3,"');")</f>
        <v>INSERT INTO main (ProductCode, GroupCode, ProductType, ProductName, ProductSize, Availability, ProductImageBig, ProductImageSmall, SaleAmount, OutOfProduction, Calories, Fat, SaturatedFat, TransFat, Cholesterol, Sodium, Carbohydrates, DietaryFiber, Sugar, Protein, Description) VALUES (2, 2, 'Pie', 'Vegetable Pie', 1000, 'TRUE', 'vegetablepie.png', 'vegetablepie.png', 8, 'FALSE', 500, 26, 11, 15, 7, 19, 10, 24, 10, 3, 'sample description');</v>
      </c>
    </row>
    <row r="36" spans="1:1" x14ac:dyDescent="0.25">
      <c r="A36" t="str">
        <f t="shared" si="2"/>
        <v>INSERT INTO main (ProductCode, GroupCode, ProductType, ProductName, ProductSize, Availability, ProductImageBig, ProductImageSmall, SaleAmount, OutOfProduction, Calories, Fat, SaturatedFat, TransFat, Cholesterol, Sodium, Carbohydrates, DietaryFiber, Sugar, Protein, Description) VALUES (3, 3, 'Pie', 'Beef Pie', 1000, 'TRUE', 'beefpie.png', 'beefpie.png', 5, 'FALSE', 450, 13, 16, 7, 2, 11, 17, 16, 12, 9, 'sample description');</v>
      </c>
    </row>
    <row r="37" spans="1:1" x14ac:dyDescent="0.25">
      <c r="A37" t="str">
        <f t="shared" si="2"/>
        <v>INSERT INTO main (ProductCode, GroupCode, ProductType, ProductName, ProductSize, Availability, ProductImageBig, ProductImageSmall, SaleAmount, OutOfProduction, Calories, Fat, SaturatedFat, TransFat, Cholesterol, Sodium, Carbohydrates, DietaryFiber, Sugar, Protein, Description) VALUES (4, 4, 'Pie', 'Stew Pie', 1000, 'TRUE', 'stewpie.png', 'stewpie.png', 3, 'FALSE', 680, 16, 13, 3, 7, 18, 22, 12, 4, 17, 'sample description');</v>
      </c>
    </row>
    <row r="38" spans="1:1" x14ac:dyDescent="0.25">
      <c r="A38" t="str">
        <f t="shared" si="2"/>
        <v>INSERT INTO main (ProductCode, GroupCode, ProductType, ProductName, ProductSize, Availability, ProductImageBig, ProductImageSmall, SaleAmount, OutOfProduction, Calories, Fat, SaturatedFat, TransFat, Cholesterol, Sodium, Carbohydrates, DietaryFiber, Sugar, Protein, Description) VALUES (5, 5, 'Pie', 'Steak and Stilton Pie', 1000, 'TRUE', 'steakandstiltonpie.png', 'steakandstiltonpie.png', 8, 'FALSE', 420, 45, 17, 50, 8, 10, 20, 15, 12, 13, 'sample description');</v>
      </c>
    </row>
    <row r="39" spans="1:1" x14ac:dyDescent="0.25">
      <c r="A39" t="str">
        <f t="shared" si="2"/>
        <v>INSERT INTO main (ProductCode, GroupCode, ProductType, ProductName, ProductSize, Availability, ProductImageBig, ProductImageSmall, SaleAmount, OutOfProduction, Calories, Fat, SaturatedFat, TransFat, Cholesterol, Sodium, Carbohydrates, DietaryFiber, Sugar, Protein, Description) VALUES (6, 6, 'Preserve', 'Blueberry Jam', 500, 'TRUE', '', '', 2, 'FALSE', 200, 20, 11, 3, 9, 12, 22, 11, 14, 2, 'sample description');</v>
      </c>
    </row>
    <row r="40" spans="1:1" x14ac:dyDescent="0.25">
      <c r="A40" t="str">
        <f t="shared" si="2"/>
        <v>INSERT INTO main (ProductCode, GroupCode, ProductType, ProductName, ProductSize, Availability, ProductImageBig, ProductImageSmall, SaleAmount, OutOfProduction, Calories, Fat, SaturatedFat, TransFat, Cholesterol, Sodium, Carbohydrates, DietaryFiber, Sugar, Protein, Description) VALUES (7, 7, 'Preserve', 'Strawberry Jam', 500, 'TRUE', '', '', 4, 'FALSE', 150, 26, 21, 55, 3, 29, 13, 4, 10, 3, 'sample description');</v>
      </c>
    </row>
    <row r="41" spans="1:1" x14ac:dyDescent="0.25">
      <c r="A41" t="str">
        <f t="shared" si="2"/>
        <v>INSERT INTO main (ProductCode, GroupCode, ProductType, ProductName, ProductSize, Availability, ProductImageBig, ProductImageSmall, SaleAmount, OutOfProduction, Calories, Fat, SaturatedFat, TransFat, Cholesterol, Sodium, Carbohydrates, DietaryFiber, Sugar, Protein, Description) VALUES (8, 8, 'Preserve', 'Blackberry Jam', 500, 'TRUE', '', '', 5, 'FALSE', 160, 13, 16, 7, 2, 11, 17, 16, 12, 9, 'sample description');</v>
      </c>
    </row>
    <row r="42" spans="1:1" x14ac:dyDescent="0.25">
      <c r="A42" t="str">
        <f t="shared" si="2"/>
        <v>INSERT INTO main (ProductCode, GroupCode, ProductType, ProductName, ProductSize, Availability, ProductImageBig, ProductImageSmall, SaleAmount, OutOfProduction, Calories, Fat, SaturatedFat, TransFat, Cholesterol, Sodium, Carbohydrates, DietaryFiber, Sugar, Protein, Description) VALUES (9, 9, 'Preserve', 'Marmalade', 500, 'TRUE', '', '', 6, 'FALSE', 180, 16, 13, 3, 7, 18, 22, 12, 4, 17, 'sample description');</v>
      </c>
    </row>
    <row r="43" spans="1:1" x14ac:dyDescent="0.25">
      <c r="A43" t="str">
        <f t="shared" si="2"/>
        <v>INSERT INTO main (ProductCode, GroupCode, ProductType, ProductName, ProductSize, Availability, ProductImageBig, ProductImageSmall, SaleAmount, OutOfProduction, Calories, Fat, SaturatedFat, TransFat, Cholesterol, Sodium, Carbohydrates, DietaryFiber, Sugar, Protein, Description) VALUES (10, 10, 'Preserve', 'Peach Butter', 500, 'TRUE', '', '', 8, 'FALSE', 120, 15, 14, 20, 5, 30, 10, 17, 12, 13, 'sample description');</v>
      </c>
    </row>
    <row r="44" spans="1:1" x14ac:dyDescent="0.25">
      <c r="A44" t="str">
        <f t="shared" si="2"/>
        <v>INSERT INTO main (ProductCode, GroupCode, ProductType, ProductName, ProductSize, Availability, ProductImageBig, ProductImageSmall, SaleAmount, OutOfProduction, Calories, Fat, SaturatedFat, TransFat, Cholesterol, Sodium, Carbohydrates, DietaryFiber, Sugar, Protein, Description) VALUES (11, 11, 'Pie', 'Chicken Pot Pie', 500, 'TRUE', 'chickenpotpie.png', 'chickenpotpie.png', 6, 'FALSE', 200, 10, 5, 2.5, 2.5, 5, 10, 7.5, 5, 3.5, 'sample description');</v>
      </c>
    </row>
    <row r="45" spans="1:1" x14ac:dyDescent="0.25">
      <c r="A45" t="str">
        <f t="shared" si="2"/>
        <v>INSERT INTO main (ProductCode, GroupCode, ProductType, ProductName, ProductSize, Availability, ProductImageBig, ProductImageSmall, SaleAmount, OutOfProduction, Calories, Fat, SaturatedFat, TransFat, Cholesterol, Sodium, Carbohydrates, DietaryFiber, Sugar, Protein, Description) VALUES (12, 12, 'Pie', 'Vegetable Pie', 500, 'TRUE', 'vegetablepie.png', 'vegetablepie.png', 9, 'FALSE', 250, 13, 5.5, 7.5, 3.5, 9.5, 5, 12, 5, 1.5, 'sample description');</v>
      </c>
    </row>
    <row r="46" spans="1:1" x14ac:dyDescent="0.25">
      <c r="A46" t="str">
        <f t="shared" si="2"/>
        <v>INSERT INTO main (ProductCode, GroupCode, ProductType, ProductName, ProductSize, Availability, ProductImageBig, ProductImageSmall, SaleAmount, OutOfProduction, Calories, Fat, SaturatedFat, TransFat, Cholesterol, Sodium, Carbohydrates, DietaryFiber, Sugar, Protein, Description) VALUES (13, 13, 'Pie', 'Beef Pie', 500, 'TRUE', 'beefpie.png', 'beefpie.png', 8, 'FALSE', 225, 6.5, 8, 3.5, 1, 5.5, 8.5, 8, 6, 4.5, 'sample description');</v>
      </c>
    </row>
    <row r="47" spans="1:1" x14ac:dyDescent="0.25">
      <c r="A47" t="str">
        <f t="shared" si="2"/>
        <v>INSERT INTO main (ProductCode, GroupCode, ProductType, ProductName, ProductSize, Availability, ProductImageBig, ProductImageSmall, SaleAmount, OutOfProduction, Calories, Fat, SaturatedFat, TransFat, Cholesterol, Sodium, Carbohydrates, DietaryFiber, Sugar, Protein, Description) VALUES (14, 14, 'Pie', 'Stew Pie', 500, 'TRUE', 'stewpie.png', 'stewpie.png', 5, 'FALSE', 340, 8, 6.5, 1.5, 3.5, 9, 11, 6, 2, 8.5, 'sample description');</v>
      </c>
    </row>
    <row r="48" spans="1:1" x14ac:dyDescent="0.25">
      <c r="A48" t="str">
        <f t="shared" si="2"/>
        <v>INSERT INTO main (ProductCode, GroupCode, ProductType, ProductName, ProductSize, Availability, ProductImageBig, ProductImageSmall, SaleAmount, OutOfProduction, Calories, Fat, SaturatedFat, TransFat, Cholesterol, Sodium, Carbohydrates, DietaryFiber, Sugar, Protein, Description) VALUES (15, 15, 'Pie', 'Steak and Stilton Pie', 500, 'TRUE', 'steakandstiltonpie.png', 'steakandstiltonpie.png', 2, 'FALSE', 210, 22.5, 8.5, 25, 4, 5, 10, 7.5, 6, 6.5, 'sample description');</v>
      </c>
    </row>
    <row r="49" spans="1:1" x14ac:dyDescent="0.25">
      <c r="A49" t="str">
        <f t="shared" si="2"/>
        <v>INSERT INTO main (ProductCode, GroupCode, ProductType, ProductName, ProductSize, Availability, ProductImageBig, ProductImageSmall, SaleAmount, OutOfProduction, Calories, Fat, SaturatedFat, TransFat, Cholesterol, Sodium, Carbohydrates, DietaryFiber, Sugar, Protein, Description) VALUES (16, 16, 'Preserve', 'Blueberry Jam', 250, 'TRUE', '', '', 1, 'FALSE', 100, 10, 5.5, 1.5, 4.5, 6, 11, 5.5, 7, 1, 'sample description');</v>
      </c>
    </row>
    <row r="50" spans="1:1" x14ac:dyDescent="0.25">
      <c r="A50" t="str">
        <f t="shared" si="2"/>
        <v>INSERT INTO main (ProductCode, GroupCode, ProductType, ProductName, ProductSize, Availability, ProductImageBig, ProductImageSmall, SaleAmount, OutOfProduction, Calories, Fat, SaturatedFat, TransFat, Cholesterol, Sodium, Carbohydrates, DietaryFiber, Sugar, Protein, Description) VALUES (17, 17, 'Preserve', 'Strawberry Jam', 250, 'TRUE', '', '', 2, 'FALSE', 75, 13, 10.5, 27.5, 1.5, 14.5, 6.5, 2, 5, 1.5, 'sample description');</v>
      </c>
    </row>
    <row r="51" spans="1:1" x14ac:dyDescent="0.25">
      <c r="A51" t="str">
        <f t="shared" si="2"/>
        <v>INSERT INTO main (ProductCode, GroupCode, ProductType, ProductName, ProductSize, Availability, ProductImageBig, ProductImageSmall, SaleAmount, OutOfProduction, Calories, Fat, SaturatedFat, TransFat, Cholesterol, Sodium, Carbohydrates, DietaryFiber, Sugar, Protein, Description) VALUES (18, 18, 'Preserve', 'Blackberry Jam', 250, 'TRUE', '', '', 35, 'FALSE', 80, 6.5, 8, 3.5, 1, 5.5, 8.5, 8, 6, 4.5, 'sample description');</v>
      </c>
    </row>
    <row r="52" spans="1:1" x14ac:dyDescent="0.25">
      <c r="A52" t="str">
        <f t="shared" si="2"/>
        <v>INSERT INTO main (ProductCode, GroupCode, ProductType, ProductName, ProductSize, Availability, ProductImageBig, ProductImageSmall, SaleAmount, OutOfProduction, Calories, Fat, SaturatedFat, TransFat, Cholesterol, Sodium, Carbohydrates, DietaryFiber, Sugar, Protein, Description) VALUES (19, 19, 'Preserve', 'Marmalade', 250, 'TRUE', '', '', 8, 'FALSE', 90, 8, 6.5, 1.5, 3.5, 9, 11, 6, 2, 8.5, 'sample description');</v>
      </c>
    </row>
    <row r="53" spans="1:1" x14ac:dyDescent="0.25">
      <c r="A53" t="str">
        <f t="shared" si="2"/>
        <v>INSERT INTO main (ProductCode, GroupCode, ProductType, ProductName, ProductSize, Availability, ProductImageBig, ProductImageSmall, SaleAmount, OutOfProduction, Calories, Fat, SaturatedFat, TransFat, Cholesterol, Sodium, Carbohydrates, DietaryFiber, Sugar, Protein, Description) VALUES (20, 20, 'Preserve', 'Peach Butter', 250, 'TRUE', '', '', 8, 'FALSE', 60, 7.5, 7, 10, 2.5, 15, 5, 8.5, 6, 6.5, 'sample description');</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A19" sqref="A19:A33"/>
    </sheetView>
  </sheetViews>
  <sheetFormatPr defaultRowHeight="15" x14ac:dyDescent="0.25"/>
  <cols>
    <col min="1" max="1" width="15.140625" customWidth="1"/>
    <col min="2" max="2" width="11.42578125" bestFit="1" customWidth="1"/>
    <col min="3" max="3" width="15.42578125" bestFit="1" customWidth="1"/>
    <col min="4" max="4" width="15.42578125" customWidth="1"/>
    <col min="5" max="5" width="15" bestFit="1" customWidth="1"/>
    <col min="6" max="6" width="14.5703125" bestFit="1" customWidth="1"/>
    <col min="7" max="7" width="19" bestFit="1" customWidth="1"/>
    <col min="10" max="10" width="11.140625" bestFit="1" customWidth="1"/>
  </cols>
  <sheetData>
    <row r="1" spans="1:10" x14ac:dyDescent="0.25">
      <c r="A1" t="s">
        <v>7</v>
      </c>
      <c r="B1" t="s">
        <v>0</v>
      </c>
      <c r="C1" t="s">
        <v>8</v>
      </c>
      <c r="D1" t="s">
        <v>99</v>
      </c>
      <c r="E1" t="s">
        <v>98</v>
      </c>
      <c r="F1" t="s">
        <v>9</v>
      </c>
      <c r="G1" t="s">
        <v>10</v>
      </c>
      <c r="H1" t="s">
        <v>131</v>
      </c>
      <c r="I1" s="9" t="s">
        <v>245</v>
      </c>
      <c r="J1" t="s">
        <v>32</v>
      </c>
    </row>
    <row r="2" spans="1:10" x14ac:dyDescent="0.25">
      <c r="A2">
        <v>1</v>
      </c>
      <c r="B2">
        <v>1</v>
      </c>
      <c r="C2" s="10" t="s">
        <v>182</v>
      </c>
      <c r="D2" s="1" t="s">
        <v>100</v>
      </c>
      <c r="E2" t="s">
        <v>104</v>
      </c>
      <c r="F2" s="8" t="str">
        <f>CONCATENATE(D2,"@gmail.com")</f>
        <v>Mike@gmail.com</v>
      </c>
      <c r="G2">
        <v>9054567895</v>
      </c>
      <c r="H2">
        <v>33.25</v>
      </c>
      <c r="I2" s="12">
        <v>37.57</v>
      </c>
      <c r="J2" t="s">
        <v>146</v>
      </c>
    </row>
    <row r="3" spans="1:10" x14ac:dyDescent="0.25">
      <c r="A3">
        <v>2</v>
      </c>
      <c r="B3">
        <v>1</v>
      </c>
      <c r="C3" s="10" t="s">
        <v>182</v>
      </c>
      <c r="D3" s="1" t="s">
        <v>101</v>
      </c>
      <c r="E3" t="s">
        <v>105</v>
      </c>
      <c r="F3" s="8" t="str">
        <f t="shared" ref="F3:F16" si="0">CONCATENATE(D3,"@gmail.com")</f>
        <v>Eva@gmail.com</v>
      </c>
      <c r="G3">
        <v>4165654325</v>
      </c>
      <c r="H3">
        <v>35.450000000000003</v>
      </c>
      <c r="I3" s="12">
        <v>40.049999999999997</v>
      </c>
      <c r="J3" t="s">
        <v>146</v>
      </c>
    </row>
    <row r="4" spans="1:10" x14ac:dyDescent="0.25">
      <c r="A4">
        <v>3</v>
      </c>
      <c r="B4">
        <v>1</v>
      </c>
      <c r="C4" s="10" t="s">
        <v>182</v>
      </c>
      <c r="D4" s="1" t="s">
        <v>106</v>
      </c>
      <c r="E4" t="s">
        <v>107</v>
      </c>
      <c r="F4" s="8" t="str">
        <f t="shared" si="0"/>
        <v>Megan@gmail.com</v>
      </c>
      <c r="G4">
        <v>4168952321</v>
      </c>
      <c r="H4">
        <v>28.15</v>
      </c>
      <c r="I4" s="12">
        <v>31.8</v>
      </c>
      <c r="J4" t="s">
        <v>146</v>
      </c>
    </row>
    <row r="5" spans="1:10" x14ac:dyDescent="0.25">
      <c r="A5">
        <v>4</v>
      </c>
      <c r="B5">
        <v>1</v>
      </c>
      <c r="C5" s="10" t="s">
        <v>182</v>
      </c>
      <c r="D5" s="1" t="s">
        <v>102</v>
      </c>
      <c r="E5" t="s">
        <v>108</v>
      </c>
      <c r="F5" s="8" t="str">
        <f t="shared" si="0"/>
        <v>Erik@gmail.com</v>
      </c>
      <c r="G5">
        <v>2896009681</v>
      </c>
      <c r="H5">
        <v>48.12</v>
      </c>
      <c r="I5" s="12">
        <v>54.76</v>
      </c>
      <c r="J5" t="s">
        <v>146</v>
      </c>
    </row>
    <row r="6" spans="1:10" x14ac:dyDescent="0.25">
      <c r="A6">
        <v>5</v>
      </c>
      <c r="B6">
        <v>1</v>
      </c>
      <c r="C6" s="10" t="s">
        <v>182</v>
      </c>
      <c r="D6" s="1" t="s">
        <v>103</v>
      </c>
      <c r="E6" t="s">
        <v>108</v>
      </c>
      <c r="F6" s="8" t="str">
        <f t="shared" si="0"/>
        <v>Corey@gmail.com</v>
      </c>
      <c r="G6">
        <v>2895128745</v>
      </c>
      <c r="H6">
        <v>15.99</v>
      </c>
      <c r="I6" s="12">
        <v>18.059999999999999</v>
      </c>
      <c r="J6" t="s">
        <v>146</v>
      </c>
    </row>
    <row r="7" spans="1:10" x14ac:dyDescent="0.25">
      <c r="A7">
        <v>6</v>
      </c>
      <c r="B7">
        <v>1</v>
      </c>
      <c r="C7" s="10" t="s">
        <v>182</v>
      </c>
      <c r="D7" s="1" t="s">
        <v>109</v>
      </c>
      <c r="E7" t="s">
        <v>110</v>
      </c>
      <c r="F7" s="8" t="str">
        <f t="shared" si="0"/>
        <v>Sam@gmail.com</v>
      </c>
      <c r="G7">
        <v>9052369856</v>
      </c>
      <c r="H7">
        <v>15.29</v>
      </c>
      <c r="I7" s="12">
        <v>17.27</v>
      </c>
      <c r="J7" t="s">
        <v>146</v>
      </c>
    </row>
    <row r="8" spans="1:10" x14ac:dyDescent="0.25">
      <c r="A8">
        <v>7</v>
      </c>
      <c r="B8">
        <v>1</v>
      </c>
      <c r="C8" s="10" t="s">
        <v>182</v>
      </c>
      <c r="D8" s="1" t="s">
        <v>111</v>
      </c>
      <c r="E8" t="s">
        <v>112</v>
      </c>
      <c r="F8" s="8" t="str">
        <f t="shared" si="0"/>
        <v>Olivia@gmail.com</v>
      </c>
      <c r="G8">
        <v>9054447894</v>
      </c>
      <c r="H8">
        <v>6.49</v>
      </c>
      <c r="I8" s="12">
        <v>7.33</v>
      </c>
      <c r="J8" t="s">
        <v>146</v>
      </c>
    </row>
    <row r="9" spans="1:10" x14ac:dyDescent="0.25">
      <c r="A9">
        <v>8</v>
      </c>
      <c r="B9">
        <v>1</v>
      </c>
      <c r="C9" s="10" t="s">
        <v>182</v>
      </c>
      <c r="D9" s="1" t="s">
        <v>113</v>
      </c>
      <c r="E9" t="s">
        <v>114</v>
      </c>
      <c r="F9" s="8" t="str">
        <f t="shared" si="0"/>
        <v>Raechel@gmail.com</v>
      </c>
      <c r="G9">
        <v>9051236547</v>
      </c>
      <c r="H9">
        <v>6.79</v>
      </c>
      <c r="I9" s="12">
        <v>7.67</v>
      </c>
      <c r="J9" t="s">
        <v>146</v>
      </c>
    </row>
    <row r="10" spans="1:10" x14ac:dyDescent="0.25">
      <c r="A10">
        <v>9</v>
      </c>
      <c r="B10">
        <v>2</v>
      </c>
      <c r="C10" s="10" t="s">
        <v>183</v>
      </c>
      <c r="D10" s="1" t="s">
        <v>103</v>
      </c>
      <c r="E10" t="s">
        <v>108</v>
      </c>
      <c r="F10" s="8" t="str">
        <f t="shared" si="0"/>
        <v>Corey@gmail.com</v>
      </c>
      <c r="G10">
        <v>2895128745</v>
      </c>
      <c r="H10">
        <v>24.98</v>
      </c>
      <c r="I10" s="12">
        <v>28.22</v>
      </c>
      <c r="J10" t="s">
        <v>146</v>
      </c>
    </row>
    <row r="11" spans="1:10" x14ac:dyDescent="0.25">
      <c r="A11">
        <v>10</v>
      </c>
      <c r="B11">
        <v>2</v>
      </c>
      <c r="C11" s="10" t="s">
        <v>183</v>
      </c>
      <c r="D11" s="1" t="s">
        <v>115</v>
      </c>
      <c r="E11" t="s">
        <v>116</v>
      </c>
      <c r="F11" s="8" t="str">
        <f t="shared" si="0"/>
        <v>Howard@gmail.com</v>
      </c>
      <c r="G11">
        <v>2895245555</v>
      </c>
      <c r="H11">
        <v>16.23</v>
      </c>
      <c r="I11" s="12">
        <v>18.329999999999998</v>
      </c>
      <c r="J11" t="s">
        <v>146</v>
      </c>
    </row>
    <row r="12" spans="1:10" x14ac:dyDescent="0.25">
      <c r="A12">
        <v>11</v>
      </c>
      <c r="B12">
        <v>2</v>
      </c>
      <c r="C12" s="10" t="s">
        <v>183</v>
      </c>
      <c r="D12" s="1" t="s">
        <v>117</v>
      </c>
      <c r="E12" t="s">
        <v>118</v>
      </c>
      <c r="F12" s="8" t="str">
        <f t="shared" si="0"/>
        <v>Matt@gmail.com</v>
      </c>
      <c r="G12">
        <v>9057786230</v>
      </c>
      <c r="H12">
        <v>14.98</v>
      </c>
      <c r="I12" s="12">
        <v>16.920000000000002</v>
      </c>
      <c r="J12" t="s">
        <v>146</v>
      </c>
    </row>
    <row r="13" spans="1:10" x14ac:dyDescent="0.25">
      <c r="A13">
        <v>12</v>
      </c>
      <c r="B13">
        <v>2</v>
      </c>
      <c r="C13" s="10" t="s">
        <v>183</v>
      </c>
      <c r="D13" s="1" t="s">
        <v>119</v>
      </c>
      <c r="E13" t="s">
        <v>120</v>
      </c>
      <c r="F13" s="8" t="str">
        <f t="shared" si="0"/>
        <v>Andrew@gmail.com</v>
      </c>
      <c r="G13">
        <v>9052896662</v>
      </c>
      <c r="H13">
        <v>17.89</v>
      </c>
      <c r="I13" s="12">
        <v>20.21</v>
      </c>
      <c r="J13" t="s">
        <v>146</v>
      </c>
    </row>
    <row r="14" spans="1:10" x14ac:dyDescent="0.25">
      <c r="A14">
        <v>13</v>
      </c>
      <c r="B14">
        <v>2</v>
      </c>
      <c r="C14" s="10" t="s">
        <v>183</v>
      </c>
      <c r="D14" s="1" t="s">
        <v>122</v>
      </c>
      <c r="E14" t="s">
        <v>121</v>
      </c>
      <c r="F14" s="8" t="str">
        <f t="shared" si="0"/>
        <v>Brendan@gmail.com</v>
      </c>
      <c r="G14">
        <v>2896266891</v>
      </c>
      <c r="H14">
        <v>19.79</v>
      </c>
      <c r="I14" s="12">
        <v>22.36</v>
      </c>
      <c r="J14" t="s">
        <v>146</v>
      </c>
    </row>
    <row r="15" spans="1:10" x14ac:dyDescent="0.25">
      <c r="A15">
        <v>14</v>
      </c>
      <c r="B15">
        <v>2</v>
      </c>
      <c r="C15" s="10" t="s">
        <v>183</v>
      </c>
      <c r="D15" s="1" t="s">
        <v>123</v>
      </c>
      <c r="E15" t="s">
        <v>124</v>
      </c>
      <c r="F15" s="8" t="str">
        <f t="shared" si="0"/>
        <v>Jack@gmail.com</v>
      </c>
      <c r="G15">
        <v>9054275813</v>
      </c>
      <c r="H15">
        <v>6.49</v>
      </c>
      <c r="I15" s="12">
        <v>7.37</v>
      </c>
      <c r="J15" t="s">
        <v>146</v>
      </c>
    </row>
    <row r="16" spans="1:10" x14ac:dyDescent="0.25">
      <c r="A16">
        <v>15</v>
      </c>
      <c r="B16">
        <v>2</v>
      </c>
      <c r="C16" s="10" t="s">
        <v>183</v>
      </c>
      <c r="D16" s="1" t="s">
        <v>125</v>
      </c>
      <c r="E16" t="s">
        <v>126</v>
      </c>
      <c r="F16" s="8" t="str">
        <f t="shared" si="0"/>
        <v>John@gmail.com</v>
      </c>
      <c r="G16">
        <v>9054873215</v>
      </c>
      <c r="H16">
        <v>4.99</v>
      </c>
      <c r="I16" s="12">
        <v>5.63</v>
      </c>
      <c r="J16" t="s">
        <v>146</v>
      </c>
    </row>
    <row r="19" spans="1:1" x14ac:dyDescent="0.25">
      <c r="A19" t="str">
        <f>CONCATENATE("INSERT INTO transactions (",$A$1,", ",$B$1,", ",$C$1,", ",$D$1,", ",$E$1,", ",$F$1,", ",$G$1,", ",$H$1,", ",$I$1,", ",$J$1,") VALUES (",A2,", '",B2,"', '",C2,"', '",D2,"', '",E2,"', '",F2,"', '",G2,"', '",H2,"', '",I2,"', '",J2,"');")</f>
        <v>INSERT INTO transactions (TransactionID, VenueCode, TransactionDate, CustomerFirstName, CustomerLastName, CustomerEmail, CustomerCellphone, Cost, HST, Description) VALUES (1, '1', '2016-03-07', 'Mike', 'Brosnan', 'Mike@gmail.com', '9054567895', '33.25', '37.57', 'sample description');</v>
      </c>
    </row>
    <row r="20" spans="1:1" x14ac:dyDescent="0.25">
      <c r="A20" t="str">
        <f t="shared" ref="A20:A33" si="1">CONCATENATE("INSERT INTO transactions (",$A$1,", ",$B$1,", ",$C$1,", ",$D$1,", ",$E$1,", ",$F$1,", ",$G$1,", ",$H$1,", ",$I$1,", ",$J$1,") VALUES (",A3,", '",B3,"', '",C3,"', '",D3,"', '",E3,"', '",F3,"', '",G3,"', '",H3,"', '",I3,"', '",J3,"');")</f>
        <v>INSERT INTO transactions (TransactionID, VenueCode, TransactionDate, CustomerFirstName, CustomerLastName, CustomerEmail, CustomerCellphone, Cost, HST, Description) VALUES (2, '1', '2016-03-07', 'Eva', 'Matys', 'Eva@gmail.com', '4165654325', '35.45', '40.05', 'sample description');</v>
      </c>
    </row>
    <row r="21" spans="1:1" x14ac:dyDescent="0.25">
      <c r="A21" t="str">
        <f t="shared" si="1"/>
        <v>INSERT INTO transactions (TransactionID, VenueCode, TransactionDate, CustomerFirstName, CustomerLastName, CustomerEmail, CustomerCellphone, Cost, HST, Description) VALUES (3, '1', '2016-03-07', 'Megan', 'MacQuarrie', 'Megan@gmail.com', '4168952321', '28.15', '31.8', 'sample description');</v>
      </c>
    </row>
    <row r="22" spans="1:1" x14ac:dyDescent="0.25">
      <c r="A22" t="str">
        <f t="shared" si="1"/>
        <v>INSERT INTO transactions (TransactionID, VenueCode, TransactionDate, CustomerFirstName, CustomerLastName, CustomerEmail, CustomerCellphone, Cost, HST, Description) VALUES (4, '1', '2016-03-07', 'Erik', 'Richards', 'Erik@gmail.com', '2896009681', '48.12', '54.76', 'sample description');</v>
      </c>
    </row>
    <row r="23" spans="1:1" x14ac:dyDescent="0.25">
      <c r="A23" t="str">
        <f t="shared" si="1"/>
        <v>INSERT INTO transactions (TransactionID, VenueCode, TransactionDate, CustomerFirstName, CustomerLastName, CustomerEmail, CustomerCellphone, Cost, HST, Description) VALUES (5, '1', '2016-03-07', 'Corey', 'Richards', 'Corey@gmail.com', '2895128745', '15.99', '18.06', 'sample description');</v>
      </c>
    </row>
    <row r="24" spans="1:1" x14ac:dyDescent="0.25">
      <c r="A24" t="str">
        <f t="shared" si="1"/>
        <v>INSERT INTO transactions (TransactionID, VenueCode, TransactionDate, CustomerFirstName, CustomerLastName, CustomerEmail, CustomerCellphone, Cost, HST, Description) VALUES (6, '1', '2016-03-07', 'Sam', 'Munroe', 'Sam@gmail.com', '9052369856', '15.29', '17.27', 'sample description');</v>
      </c>
    </row>
    <row r="25" spans="1:1" x14ac:dyDescent="0.25">
      <c r="A25" t="str">
        <f t="shared" si="1"/>
        <v>INSERT INTO transactions (TransactionID, VenueCode, TransactionDate, CustomerFirstName, CustomerLastName, CustomerEmail, CustomerCellphone, Cost, HST, Description) VALUES (7, '1', '2016-03-07', 'Olivia', 'Green', 'Olivia@gmail.com', '9054447894', '6.49', '7.33', 'sample description');</v>
      </c>
    </row>
    <row r="26" spans="1:1" x14ac:dyDescent="0.25">
      <c r="A26" t="str">
        <f t="shared" si="1"/>
        <v>INSERT INTO transactions (TransactionID, VenueCode, TransactionDate, CustomerFirstName, CustomerLastName, CustomerEmail, CustomerCellphone, Cost, HST, Description) VALUES (8, '1', '2016-03-07', 'Raechel', 'Livingston', 'Raechel@gmail.com', '9051236547', '6.79', '7.67', 'sample description');</v>
      </c>
    </row>
    <row r="27" spans="1:1" x14ac:dyDescent="0.25">
      <c r="A27" t="str">
        <f t="shared" si="1"/>
        <v>INSERT INTO transactions (TransactionID, VenueCode, TransactionDate, CustomerFirstName, CustomerLastName, CustomerEmail, CustomerCellphone, Cost, HST, Description) VALUES (9, '2', '2016-03-14', 'Corey', 'Richards', 'Corey@gmail.com', '2895128745', '24.98', '28.22', 'sample description');</v>
      </c>
    </row>
    <row r="28" spans="1:1" x14ac:dyDescent="0.25">
      <c r="A28" t="str">
        <f t="shared" si="1"/>
        <v>INSERT INTO transactions (TransactionID, VenueCode, TransactionDate, CustomerFirstName, CustomerLastName, CustomerEmail, CustomerCellphone, Cost, HST, Description) VALUES (10, '2', '2016-03-14', 'Howard', 'Phillip', 'Howard@gmail.com', '2895245555', '16.23', '18.33', 'sample description');</v>
      </c>
    </row>
    <row r="29" spans="1:1" x14ac:dyDescent="0.25">
      <c r="A29" t="str">
        <f t="shared" si="1"/>
        <v>INSERT INTO transactions (TransactionID, VenueCode, TransactionDate, CustomerFirstName, CustomerLastName, CustomerEmail, CustomerCellphone, Cost, HST, Description) VALUES (11, '2', '2016-03-14', 'Matt', 'Scott', 'Matt@gmail.com', '9057786230', '14.98', '16.92', 'sample description');</v>
      </c>
    </row>
    <row r="30" spans="1:1" x14ac:dyDescent="0.25">
      <c r="A30" t="str">
        <f t="shared" si="1"/>
        <v>INSERT INTO transactions (TransactionID, VenueCode, TransactionDate, CustomerFirstName, CustomerLastName, CustomerEmail, CustomerCellphone, Cost, HST, Description) VALUES (12, '2', '2016-03-14', 'Andrew', 'Brunette', 'Andrew@gmail.com', '9052896662', '17.89', '20.21', 'sample description');</v>
      </c>
    </row>
    <row r="31" spans="1:1" x14ac:dyDescent="0.25">
      <c r="A31" t="str">
        <f t="shared" si="1"/>
        <v>INSERT INTO transactions (TransactionID, VenueCode, TransactionDate, CustomerFirstName, CustomerLastName, CustomerEmail, CustomerCellphone, Cost, HST, Description) VALUES (13, '2', '2016-03-14', 'Brendan', 'Kelly', 'Brendan@gmail.com', '2896266891', '19.79', '22.36', 'sample description');</v>
      </c>
    </row>
    <row r="32" spans="1:1" x14ac:dyDescent="0.25">
      <c r="A32" t="str">
        <f t="shared" si="1"/>
        <v>INSERT INTO transactions (TransactionID, VenueCode, TransactionDate, CustomerFirstName, CustomerLastName, CustomerEmail, CustomerCellphone, Cost, HST, Description) VALUES (14, '2', '2016-03-14', 'Jack', 'Terricloth', 'Jack@gmail.com', '9054275813', '6.49', '7.37', 'sample description');</v>
      </c>
    </row>
    <row r="33" spans="1:1" x14ac:dyDescent="0.25">
      <c r="A33" t="str">
        <f t="shared" si="1"/>
        <v>INSERT INTO transactions (TransactionID, VenueCode, TransactionDate, CustomerFirstName, CustomerLastName, CustomerEmail, CustomerCellphone, Cost, HST, Description) VALUES (15, '2', '2016-03-14', 'John', 'Smith', 'John@gmail.com', '9054873215', '4.99', '5.63', 'sample description');</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workbookViewId="0">
      <selection activeCell="A31" sqref="A31:A55"/>
    </sheetView>
  </sheetViews>
  <sheetFormatPr defaultRowHeight="15" x14ac:dyDescent="0.25"/>
  <cols>
    <col min="2" max="2" width="13.140625" bestFit="1" customWidth="1"/>
    <col min="3" max="3" width="12.42578125" bestFit="1" customWidth="1"/>
  </cols>
  <sheetData>
    <row r="1" spans="1:3" x14ac:dyDescent="0.25">
      <c r="A1" t="s">
        <v>127</v>
      </c>
      <c r="B1" t="s">
        <v>7</v>
      </c>
      <c r="C1" t="s">
        <v>11</v>
      </c>
    </row>
    <row r="2" spans="1:3" x14ac:dyDescent="0.25">
      <c r="A2">
        <v>1</v>
      </c>
      <c r="B2">
        <v>1</v>
      </c>
      <c r="C2">
        <v>3</v>
      </c>
    </row>
    <row r="3" spans="1:3" x14ac:dyDescent="0.25">
      <c r="A3">
        <v>2</v>
      </c>
      <c r="B3">
        <v>1</v>
      </c>
      <c r="C3">
        <v>11</v>
      </c>
    </row>
    <row r="4" spans="1:3" x14ac:dyDescent="0.25">
      <c r="A4">
        <v>3</v>
      </c>
      <c r="B4">
        <v>2</v>
      </c>
      <c r="C4">
        <v>5</v>
      </c>
    </row>
    <row r="5" spans="1:3" x14ac:dyDescent="0.25">
      <c r="A5">
        <v>4</v>
      </c>
      <c r="B5">
        <v>3</v>
      </c>
      <c r="C5">
        <v>7</v>
      </c>
    </row>
    <row r="6" spans="1:3" x14ac:dyDescent="0.25">
      <c r="A6">
        <v>5</v>
      </c>
      <c r="B6">
        <v>4</v>
      </c>
      <c r="C6">
        <v>9</v>
      </c>
    </row>
    <row r="7" spans="1:3" x14ac:dyDescent="0.25">
      <c r="A7">
        <v>6</v>
      </c>
      <c r="B7">
        <v>4</v>
      </c>
      <c r="C7">
        <v>19</v>
      </c>
    </row>
    <row r="8" spans="1:3" x14ac:dyDescent="0.25">
      <c r="A8">
        <v>7</v>
      </c>
      <c r="B8">
        <v>5</v>
      </c>
      <c r="C8">
        <v>3</v>
      </c>
    </row>
    <row r="9" spans="1:3" x14ac:dyDescent="0.25">
      <c r="A9">
        <v>8</v>
      </c>
      <c r="B9">
        <v>5</v>
      </c>
      <c r="C9">
        <v>2</v>
      </c>
    </row>
    <row r="10" spans="1:3" x14ac:dyDescent="0.25">
      <c r="A10">
        <v>9</v>
      </c>
      <c r="B10">
        <v>5</v>
      </c>
      <c r="C10">
        <v>11</v>
      </c>
    </row>
    <row r="11" spans="1:3" x14ac:dyDescent="0.25">
      <c r="A11">
        <v>10</v>
      </c>
      <c r="B11">
        <v>5</v>
      </c>
      <c r="C11">
        <v>15</v>
      </c>
    </row>
    <row r="12" spans="1:3" x14ac:dyDescent="0.25">
      <c r="A12">
        <v>11</v>
      </c>
      <c r="B12">
        <v>6</v>
      </c>
      <c r="C12">
        <v>20</v>
      </c>
    </row>
    <row r="13" spans="1:3" x14ac:dyDescent="0.25">
      <c r="A13">
        <v>12</v>
      </c>
      <c r="B13">
        <v>6</v>
      </c>
      <c r="C13">
        <v>1</v>
      </c>
    </row>
    <row r="14" spans="1:3" x14ac:dyDescent="0.25">
      <c r="A14">
        <v>13</v>
      </c>
      <c r="B14">
        <v>7</v>
      </c>
      <c r="C14">
        <v>8</v>
      </c>
    </row>
    <row r="15" spans="1:3" x14ac:dyDescent="0.25">
      <c r="A15">
        <v>14</v>
      </c>
      <c r="B15">
        <v>8</v>
      </c>
      <c r="C15">
        <v>9</v>
      </c>
    </row>
    <row r="16" spans="1:3" x14ac:dyDescent="0.25">
      <c r="A16">
        <v>15</v>
      </c>
      <c r="B16">
        <v>9</v>
      </c>
      <c r="C16">
        <v>6</v>
      </c>
    </row>
    <row r="17" spans="1:3" x14ac:dyDescent="0.25">
      <c r="A17">
        <v>16</v>
      </c>
      <c r="B17">
        <v>10</v>
      </c>
      <c r="C17">
        <v>6</v>
      </c>
    </row>
    <row r="18" spans="1:3" x14ac:dyDescent="0.25">
      <c r="A18">
        <v>17</v>
      </c>
      <c r="B18">
        <v>10</v>
      </c>
      <c r="C18">
        <v>7</v>
      </c>
    </row>
    <row r="19" spans="1:3" x14ac:dyDescent="0.25">
      <c r="A19">
        <v>18</v>
      </c>
      <c r="B19">
        <v>10</v>
      </c>
      <c r="C19">
        <v>8</v>
      </c>
    </row>
    <row r="20" spans="1:3" x14ac:dyDescent="0.25">
      <c r="A20">
        <v>19</v>
      </c>
      <c r="B20">
        <v>10</v>
      </c>
      <c r="C20">
        <v>9</v>
      </c>
    </row>
    <row r="21" spans="1:3" x14ac:dyDescent="0.25">
      <c r="A21">
        <v>20</v>
      </c>
      <c r="B21">
        <v>10</v>
      </c>
      <c r="C21">
        <v>16</v>
      </c>
    </row>
    <row r="22" spans="1:3" x14ac:dyDescent="0.25">
      <c r="A22">
        <v>21</v>
      </c>
      <c r="B22">
        <v>11</v>
      </c>
      <c r="C22">
        <v>18</v>
      </c>
    </row>
    <row r="23" spans="1:3" x14ac:dyDescent="0.25">
      <c r="A23">
        <v>22</v>
      </c>
      <c r="B23">
        <v>12</v>
      </c>
      <c r="C23">
        <v>17</v>
      </c>
    </row>
    <row r="24" spans="1:3" x14ac:dyDescent="0.25">
      <c r="A24">
        <v>23</v>
      </c>
      <c r="B24">
        <v>13</v>
      </c>
      <c r="C24">
        <v>15</v>
      </c>
    </row>
    <row r="25" spans="1:3" x14ac:dyDescent="0.25">
      <c r="A25">
        <v>24</v>
      </c>
      <c r="B25">
        <v>14</v>
      </c>
      <c r="C25">
        <v>13</v>
      </c>
    </row>
    <row r="26" spans="1:3" x14ac:dyDescent="0.25">
      <c r="A26">
        <v>25</v>
      </c>
      <c r="B26">
        <v>15</v>
      </c>
      <c r="C26">
        <v>14</v>
      </c>
    </row>
    <row r="31" spans="1:3" x14ac:dyDescent="0.25">
      <c r="A31" t="str">
        <f t="shared" ref="A31:A55" si="0">CONCATENATE("INSERT INTO transactionline (",$A$1,", ",$B$1,", ",$C$1,") VALUES (",A2,", ",B2,", ",C2,");")</f>
        <v>INSERT INTO transactionline (LineID, TransactionID, ProductCode) VALUES (1, 1, 3);</v>
      </c>
    </row>
    <row r="32" spans="1:3" x14ac:dyDescent="0.25">
      <c r="A32" t="str">
        <f t="shared" si="0"/>
        <v>INSERT INTO transactionline (LineID, TransactionID, ProductCode) VALUES (2, 1, 11);</v>
      </c>
    </row>
    <row r="33" spans="1:1" x14ac:dyDescent="0.25">
      <c r="A33" t="str">
        <f t="shared" si="0"/>
        <v>INSERT INTO transactionline (LineID, TransactionID, ProductCode) VALUES (3, 2, 5);</v>
      </c>
    </row>
    <row r="34" spans="1:1" x14ac:dyDescent="0.25">
      <c r="A34" t="str">
        <f t="shared" si="0"/>
        <v>INSERT INTO transactionline (LineID, TransactionID, ProductCode) VALUES (4, 3, 7);</v>
      </c>
    </row>
    <row r="35" spans="1:1" x14ac:dyDescent="0.25">
      <c r="A35" t="str">
        <f t="shared" si="0"/>
        <v>INSERT INTO transactionline (LineID, TransactionID, ProductCode) VALUES (5, 4, 9);</v>
      </c>
    </row>
    <row r="36" spans="1:1" x14ac:dyDescent="0.25">
      <c r="A36" t="str">
        <f t="shared" si="0"/>
        <v>INSERT INTO transactionline (LineID, TransactionID, ProductCode) VALUES (6, 4, 19);</v>
      </c>
    </row>
    <row r="37" spans="1:1" x14ac:dyDescent="0.25">
      <c r="A37" t="str">
        <f t="shared" si="0"/>
        <v>INSERT INTO transactionline (LineID, TransactionID, ProductCode) VALUES (7, 5, 3);</v>
      </c>
    </row>
    <row r="38" spans="1:1" x14ac:dyDescent="0.25">
      <c r="A38" t="str">
        <f t="shared" si="0"/>
        <v>INSERT INTO transactionline (LineID, TransactionID, ProductCode) VALUES (8, 5, 2);</v>
      </c>
    </row>
    <row r="39" spans="1:1" x14ac:dyDescent="0.25">
      <c r="A39" t="str">
        <f t="shared" si="0"/>
        <v>INSERT INTO transactionline (LineID, TransactionID, ProductCode) VALUES (9, 5, 11);</v>
      </c>
    </row>
    <row r="40" spans="1:1" x14ac:dyDescent="0.25">
      <c r="A40" t="str">
        <f t="shared" si="0"/>
        <v>INSERT INTO transactionline (LineID, TransactionID, ProductCode) VALUES (10, 5, 15);</v>
      </c>
    </row>
    <row r="41" spans="1:1" x14ac:dyDescent="0.25">
      <c r="A41" t="str">
        <f t="shared" si="0"/>
        <v>INSERT INTO transactionline (LineID, TransactionID, ProductCode) VALUES (11, 6, 20);</v>
      </c>
    </row>
    <row r="42" spans="1:1" x14ac:dyDescent="0.25">
      <c r="A42" t="str">
        <f t="shared" si="0"/>
        <v>INSERT INTO transactionline (LineID, TransactionID, ProductCode) VALUES (12, 6, 1);</v>
      </c>
    </row>
    <row r="43" spans="1:1" x14ac:dyDescent="0.25">
      <c r="A43" t="str">
        <f t="shared" si="0"/>
        <v>INSERT INTO transactionline (LineID, TransactionID, ProductCode) VALUES (13, 7, 8);</v>
      </c>
    </row>
    <row r="44" spans="1:1" x14ac:dyDescent="0.25">
      <c r="A44" t="str">
        <f t="shared" si="0"/>
        <v>INSERT INTO transactionline (LineID, TransactionID, ProductCode) VALUES (14, 8, 9);</v>
      </c>
    </row>
    <row r="45" spans="1:1" x14ac:dyDescent="0.25">
      <c r="A45" t="str">
        <f t="shared" si="0"/>
        <v>INSERT INTO transactionline (LineID, TransactionID, ProductCode) VALUES (15, 9, 6);</v>
      </c>
    </row>
    <row r="46" spans="1:1" x14ac:dyDescent="0.25">
      <c r="A46" t="str">
        <f t="shared" si="0"/>
        <v>INSERT INTO transactionline (LineID, TransactionID, ProductCode) VALUES (16, 10, 6);</v>
      </c>
    </row>
    <row r="47" spans="1:1" x14ac:dyDescent="0.25">
      <c r="A47" t="str">
        <f t="shared" si="0"/>
        <v>INSERT INTO transactionline (LineID, TransactionID, ProductCode) VALUES (17, 10, 7);</v>
      </c>
    </row>
    <row r="48" spans="1:1" x14ac:dyDescent="0.25">
      <c r="A48" t="str">
        <f t="shared" si="0"/>
        <v>INSERT INTO transactionline (LineID, TransactionID, ProductCode) VALUES (18, 10, 8);</v>
      </c>
    </row>
    <row r="49" spans="1:1" x14ac:dyDescent="0.25">
      <c r="A49" t="str">
        <f t="shared" si="0"/>
        <v>INSERT INTO transactionline (LineID, TransactionID, ProductCode) VALUES (19, 10, 9);</v>
      </c>
    </row>
    <row r="50" spans="1:1" x14ac:dyDescent="0.25">
      <c r="A50" t="str">
        <f t="shared" si="0"/>
        <v>INSERT INTO transactionline (LineID, TransactionID, ProductCode) VALUES (20, 10, 16);</v>
      </c>
    </row>
    <row r="51" spans="1:1" x14ac:dyDescent="0.25">
      <c r="A51" t="str">
        <f t="shared" si="0"/>
        <v>INSERT INTO transactionline (LineID, TransactionID, ProductCode) VALUES (21, 11, 18);</v>
      </c>
    </row>
    <row r="52" spans="1:1" x14ac:dyDescent="0.25">
      <c r="A52" t="str">
        <f t="shared" si="0"/>
        <v>INSERT INTO transactionline (LineID, TransactionID, ProductCode) VALUES (22, 12, 17);</v>
      </c>
    </row>
    <row r="53" spans="1:1" x14ac:dyDescent="0.25">
      <c r="A53" t="str">
        <f t="shared" si="0"/>
        <v>INSERT INTO transactionline (LineID, TransactionID, ProductCode) VALUES (23, 13, 15);</v>
      </c>
    </row>
    <row r="54" spans="1:1" x14ac:dyDescent="0.25">
      <c r="A54" t="str">
        <f t="shared" si="0"/>
        <v>INSERT INTO transactionline (LineID, TransactionID, ProductCode) VALUES (24, 14, 13);</v>
      </c>
    </row>
    <row r="55" spans="1:1" x14ac:dyDescent="0.25">
      <c r="A55" t="str">
        <f t="shared" si="0"/>
        <v>INSERT INTO transactionline (LineID, TransactionID, ProductCode) VALUES (25, 15, 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9" sqref="A9:A12"/>
    </sheetView>
  </sheetViews>
  <sheetFormatPr defaultRowHeight="15" x14ac:dyDescent="0.25"/>
  <cols>
    <col min="1" max="1" width="14.42578125" bestFit="1" customWidth="1"/>
    <col min="2" max="2" width="14.140625" bestFit="1" customWidth="1"/>
    <col min="3" max="3" width="16" bestFit="1" customWidth="1"/>
    <col min="4" max="4" width="11.5703125" bestFit="1" customWidth="1"/>
  </cols>
  <sheetData>
    <row r="1" spans="1:4" x14ac:dyDescent="0.25">
      <c r="A1" t="s">
        <v>226</v>
      </c>
      <c r="B1" t="s">
        <v>227</v>
      </c>
      <c r="C1" t="s">
        <v>228</v>
      </c>
      <c r="D1" t="s">
        <v>39</v>
      </c>
    </row>
    <row r="2" spans="1:4" x14ac:dyDescent="0.25">
      <c r="A2">
        <v>1</v>
      </c>
      <c r="B2" t="s">
        <v>229</v>
      </c>
      <c r="C2">
        <v>67</v>
      </c>
      <c r="D2">
        <v>0.35</v>
      </c>
    </row>
    <row r="3" spans="1:4" x14ac:dyDescent="0.25">
      <c r="A3">
        <v>2</v>
      </c>
      <c r="B3" t="s">
        <v>230</v>
      </c>
      <c r="C3">
        <v>56</v>
      </c>
      <c r="D3">
        <v>0.25</v>
      </c>
    </row>
    <row r="4" spans="1:4" x14ac:dyDescent="0.25">
      <c r="A4">
        <v>3</v>
      </c>
      <c r="B4" t="s">
        <v>231</v>
      </c>
      <c r="C4">
        <v>44</v>
      </c>
      <c r="D4">
        <v>0.6</v>
      </c>
    </row>
    <row r="5" spans="1:4" x14ac:dyDescent="0.25">
      <c r="A5">
        <v>4</v>
      </c>
      <c r="B5" t="s">
        <v>232</v>
      </c>
      <c r="C5">
        <v>38</v>
      </c>
      <c r="D5">
        <v>0.45</v>
      </c>
    </row>
    <row r="9" spans="1:4" x14ac:dyDescent="0.25">
      <c r="A9" t="str">
        <f>CONCATENATE("INSERT INTO accessories (",$A$1,", ",$B$1,", ",$C$1,", ",$D$1,")  VALUES (",A2,", '",B2,"', '",C2,"', '",D2,"');")</f>
        <v>INSERT INTO accessories (AccessoryCode, Name, QuantityOnHand, CostPerUnit)  VALUES (1, 'Large Pie Plate', '67', '0.35');</v>
      </c>
    </row>
    <row r="10" spans="1:4" x14ac:dyDescent="0.25">
      <c r="A10" t="str">
        <f t="shared" ref="A10:A12" si="0">CONCATENATE("INSERT INTO accessories (",$A$1,", ",$B$1,", ",$C$1,", ",$D$1,")  VALUES (",A3,", '",B3,"', '",C3,"', '",D3,"');")</f>
        <v>INSERT INTO accessories (AccessoryCode, Name, QuantityOnHand, CostPerUnit)  VALUES (2, 'Small Pie Plate', '56', '0.25');</v>
      </c>
    </row>
    <row r="11" spans="1:4" x14ac:dyDescent="0.25">
      <c r="A11" t="str">
        <f t="shared" si="0"/>
        <v>INSERT INTO accessories (AccessoryCode, Name, QuantityOnHand, CostPerUnit)  VALUES (3, 'Large  Jar', '44', '0.6');</v>
      </c>
    </row>
    <row r="12" spans="1:4" x14ac:dyDescent="0.25">
      <c r="A12" t="str">
        <f t="shared" si="0"/>
        <v>INSERT INTO accessories (AccessoryCode, Name, QuantityOnHand, CostPerUnit)  VALUES (4, 'Small Jar', '38', '0.45');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workbookViewId="0">
      <selection activeCell="A24" sqref="A24:A43"/>
    </sheetView>
  </sheetViews>
  <sheetFormatPr defaultRowHeight="15" x14ac:dyDescent="0.25"/>
  <cols>
    <col min="1" max="1" width="12.42578125" bestFit="1" customWidth="1"/>
    <col min="2" max="2" width="14.42578125" bestFit="1" customWidth="1"/>
    <col min="3" max="3" width="16" bestFit="1" customWidth="1"/>
  </cols>
  <sheetData>
    <row r="1" spans="1:4" x14ac:dyDescent="0.25">
      <c r="A1" t="s">
        <v>11</v>
      </c>
      <c r="B1" t="s">
        <v>226</v>
      </c>
      <c r="C1" t="s">
        <v>228</v>
      </c>
      <c r="D1" t="s">
        <v>39</v>
      </c>
    </row>
    <row r="2" spans="1:4" x14ac:dyDescent="0.25">
      <c r="A2">
        <v>1</v>
      </c>
      <c r="B2">
        <v>1</v>
      </c>
      <c r="C2">
        <f ca="1">RANDBETWEEN(4,55)</f>
        <v>37</v>
      </c>
      <c r="D2">
        <v>6.49</v>
      </c>
    </row>
    <row r="3" spans="1:4" x14ac:dyDescent="0.25">
      <c r="A3">
        <v>2</v>
      </c>
      <c r="B3">
        <v>1</v>
      </c>
      <c r="C3">
        <f t="shared" ref="C3:C21" ca="1" si="0">RANDBETWEEN(4,55)</f>
        <v>40</v>
      </c>
      <c r="D3">
        <v>6.49</v>
      </c>
    </row>
    <row r="4" spans="1:4" x14ac:dyDescent="0.25">
      <c r="A4">
        <v>3</v>
      </c>
      <c r="B4">
        <v>1</v>
      </c>
      <c r="C4">
        <f t="shared" ca="1" si="0"/>
        <v>24</v>
      </c>
      <c r="D4">
        <v>6.99</v>
      </c>
    </row>
    <row r="5" spans="1:4" x14ac:dyDescent="0.25">
      <c r="A5">
        <v>4</v>
      </c>
      <c r="B5">
        <v>1</v>
      </c>
      <c r="C5">
        <f t="shared" ca="1" si="0"/>
        <v>15</v>
      </c>
      <c r="D5">
        <v>6.49</v>
      </c>
    </row>
    <row r="6" spans="1:4" x14ac:dyDescent="0.25">
      <c r="A6">
        <v>5</v>
      </c>
      <c r="B6">
        <v>1</v>
      </c>
      <c r="C6">
        <f t="shared" ca="1" si="0"/>
        <v>28</v>
      </c>
      <c r="D6">
        <v>6.49</v>
      </c>
    </row>
    <row r="7" spans="1:4" x14ac:dyDescent="0.25">
      <c r="A7">
        <v>6</v>
      </c>
      <c r="B7">
        <v>2</v>
      </c>
      <c r="C7">
        <f t="shared" ca="1" si="0"/>
        <v>38</v>
      </c>
      <c r="D7">
        <v>4.49</v>
      </c>
    </row>
    <row r="8" spans="1:4" x14ac:dyDescent="0.25">
      <c r="A8">
        <v>7</v>
      </c>
      <c r="B8">
        <v>2</v>
      </c>
      <c r="C8">
        <f t="shared" ca="1" si="0"/>
        <v>39</v>
      </c>
      <c r="D8">
        <v>4.49</v>
      </c>
    </row>
    <row r="9" spans="1:4" x14ac:dyDescent="0.25">
      <c r="A9">
        <v>8</v>
      </c>
      <c r="B9">
        <v>2</v>
      </c>
      <c r="C9">
        <f t="shared" ca="1" si="0"/>
        <v>12</v>
      </c>
      <c r="D9">
        <v>4.79</v>
      </c>
    </row>
    <row r="10" spans="1:4" x14ac:dyDescent="0.25">
      <c r="A10">
        <v>9</v>
      </c>
      <c r="B10">
        <v>2</v>
      </c>
      <c r="C10">
        <f t="shared" ca="1" si="0"/>
        <v>12</v>
      </c>
      <c r="D10">
        <v>4.49</v>
      </c>
    </row>
    <row r="11" spans="1:4" x14ac:dyDescent="0.25">
      <c r="A11">
        <v>10</v>
      </c>
      <c r="B11">
        <v>2</v>
      </c>
      <c r="C11">
        <f t="shared" ca="1" si="0"/>
        <v>41</v>
      </c>
      <c r="D11">
        <v>4.49</v>
      </c>
    </row>
    <row r="12" spans="1:4" x14ac:dyDescent="0.25">
      <c r="A12">
        <v>11</v>
      </c>
      <c r="B12">
        <v>3</v>
      </c>
      <c r="C12">
        <f t="shared" ca="1" si="0"/>
        <v>37</v>
      </c>
      <c r="D12">
        <v>3.49</v>
      </c>
    </row>
    <row r="13" spans="1:4" x14ac:dyDescent="0.25">
      <c r="A13">
        <v>12</v>
      </c>
      <c r="B13">
        <v>3</v>
      </c>
      <c r="C13">
        <f t="shared" ca="1" si="0"/>
        <v>46</v>
      </c>
      <c r="D13">
        <v>3.49</v>
      </c>
    </row>
    <row r="14" spans="1:4" x14ac:dyDescent="0.25">
      <c r="A14">
        <v>13</v>
      </c>
      <c r="B14">
        <v>3</v>
      </c>
      <c r="C14">
        <f t="shared" ca="1" si="0"/>
        <v>51</v>
      </c>
      <c r="D14">
        <v>3.49</v>
      </c>
    </row>
    <row r="15" spans="1:4" x14ac:dyDescent="0.25">
      <c r="A15">
        <v>14</v>
      </c>
      <c r="B15">
        <v>3</v>
      </c>
      <c r="C15">
        <f t="shared" ca="1" si="0"/>
        <v>33</v>
      </c>
      <c r="D15">
        <v>3.49</v>
      </c>
    </row>
    <row r="16" spans="1:4" x14ac:dyDescent="0.25">
      <c r="A16">
        <v>15</v>
      </c>
      <c r="B16">
        <v>3</v>
      </c>
      <c r="C16">
        <f t="shared" ca="1" si="0"/>
        <v>7</v>
      </c>
      <c r="D16">
        <v>3.49</v>
      </c>
    </row>
    <row r="17" spans="1:4" x14ac:dyDescent="0.25">
      <c r="A17">
        <v>16</v>
      </c>
      <c r="B17">
        <v>4</v>
      </c>
      <c r="C17">
        <f t="shared" ca="1" si="0"/>
        <v>31</v>
      </c>
      <c r="D17">
        <v>2.79</v>
      </c>
    </row>
    <row r="18" spans="1:4" x14ac:dyDescent="0.25">
      <c r="A18">
        <v>17</v>
      </c>
      <c r="B18">
        <v>4</v>
      </c>
      <c r="C18">
        <f t="shared" ca="1" si="0"/>
        <v>19</v>
      </c>
      <c r="D18">
        <v>2.79</v>
      </c>
    </row>
    <row r="19" spans="1:4" x14ac:dyDescent="0.25">
      <c r="A19">
        <v>18</v>
      </c>
      <c r="B19">
        <v>4</v>
      </c>
      <c r="C19">
        <f t="shared" ca="1" si="0"/>
        <v>15</v>
      </c>
      <c r="D19">
        <v>2.79</v>
      </c>
    </row>
    <row r="20" spans="1:4" x14ac:dyDescent="0.25">
      <c r="A20">
        <v>19</v>
      </c>
      <c r="B20">
        <v>4</v>
      </c>
      <c r="C20">
        <f t="shared" ca="1" si="0"/>
        <v>50</v>
      </c>
      <c r="D20">
        <v>2.79</v>
      </c>
    </row>
    <row r="21" spans="1:4" x14ac:dyDescent="0.25">
      <c r="A21">
        <v>20</v>
      </c>
      <c r="B21">
        <v>4</v>
      </c>
      <c r="C21">
        <f t="shared" ca="1" si="0"/>
        <v>39</v>
      </c>
      <c r="D21">
        <v>2.79</v>
      </c>
    </row>
    <row r="24" spans="1:4" x14ac:dyDescent="0.25">
      <c r="A24" t="str">
        <f ca="1">CONCATENATE("INSERT INTO productinventory (",$A$1,", ",$B$1,", ",$C$1,", ",$D$1,")VALUES (",A2,", '",B2,"', '",C2,"', '",D2,"');")</f>
        <v>INSERT INTO productinventory (ProductCode, AccessoryCode, QuantityOnHand, CostPerUnit)VALUES (1, '1', '37', '6.49');</v>
      </c>
    </row>
    <row r="25" spans="1:4" x14ac:dyDescent="0.25">
      <c r="A25" t="str">
        <f t="shared" ref="A25:A43" ca="1" si="1">CONCATENATE("INSERT INTO productinventory (",$A$1,", ",$B$1,", ",$C$1,", ",$D$1,")VALUES (",A3,", '",B3,"', '",C3,"', '",D3,"');")</f>
        <v>INSERT INTO productinventory (ProductCode, AccessoryCode, QuantityOnHand, CostPerUnit)VALUES (2, '1', '40', '6.49');</v>
      </c>
    </row>
    <row r="26" spans="1:4" x14ac:dyDescent="0.25">
      <c r="A26" t="str">
        <f t="shared" ca="1" si="1"/>
        <v>INSERT INTO productinventory (ProductCode, AccessoryCode, QuantityOnHand, CostPerUnit)VALUES (3, '1', '24', '6.99');</v>
      </c>
    </row>
    <row r="27" spans="1:4" x14ac:dyDescent="0.25">
      <c r="A27" t="str">
        <f t="shared" ca="1" si="1"/>
        <v>INSERT INTO productinventory (ProductCode, AccessoryCode, QuantityOnHand, CostPerUnit)VALUES (4, '1', '15', '6.49');</v>
      </c>
    </row>
    <row r="28" spans="1:4" x14ac:dyDescent="0.25">
      <c r="A28" t="str">
        <f t="shared" ca="1" si="1"/>
        <v>INSERT INTO productinventory (ProductCode, AccessoryCode, QuantityOnHand, CostPerUnit)VALUES (5, '1', '28', '6.49');</v>
      </c>
    </row>
    <row r="29" spans="1:4" x14ac:dyDescent="0.25">
      <c r="A29" t="str">
        <f t="shared" ca="1" si="1"/>
        <v>INSERT INTO productinventory (ProductCode, AccessoryCode, QuantityOnHand, CostPerUnit)VALUES (6, '2', '38', '4.49');</v>
      </c>
    </row>
    <row r="30" spans="1:4" x14ac:dyDescent="0.25">
      <c r="A30" t="str">
        <f t="shared" ca="1" si="1"/>
        <v>INSERT INTO productinventory (ProductCode, AccessoryCode, QuantityOnHand, CostPerUnit)VALUES (7, '2', '39', '4.49');</v>
      </c>
    </row>
    <row r="31" spans="1:4" x14ac:dyDescent="0.25">
      <c r="A31" t="str">
        <f t="shared" ca="1" si="1"/>
        <v>INSERT INTO productinventory (ProductCode, AccessoryCode, QuantityOnHand, CostPerUnit)VALUES (8, '2', '12', '4.79');</v>
      </c>
    </row>
    <row r="32" spans="1:4" x14ac:dyDescent="0.25">
      <c r="A32" t="str">
        <f t="shared" ca="1" si="1"/>
        <v>INSERT INTO productinventory (ProductCode, AccessoryCode, QuantityOnHand, CostPerUnit)VALUES (9, '2', '12', '4.49');</v>
      </c>
    </row>
    <row r="33" spans="1:1" x14ac:dyDescent="0.25">
      <c r="A33" t="str">
        <f t="shared" ca="1" si="1"/>
        <v>INSERT INTO productinventory (ProductCode, AccessoryCode, QuantityOnHand, CostPerUnit)VALUES (10, '2', '41', '4.49');</v>
      </c>
    </row>
    <row r="34" spans="1:1" x14ac:dyDescent="0.25">
      <c r="A34" t="str">
        <f t="shared" ca="1" si="1"/>
        <v>INSERT INTO productinventory (ProductCode, AccessoryCode, QuantityOnHand, CostPerUnit)VALUES (11, '3', '37', '3.49');</v>
      </c>
    </row>
    <row r="35" spans="1:1" x14ac:dyDescent="0.25">
      <c r="A35" t="str">
        <f t="shared" ca="1" si="1"/>
        <v>INSERT INTO productinventory (ProductCode, AccessoryCode, QuantityOnHand, CostPerUnit)VALUES (12, '3', '46', '3.49');</v>
      </c>
    </row>
    <row r="36" spans="1:1" x14ac:dyDescent="0.25">
      <c r="A36" t="str">
        <f t="shared" ca="1" si="1"/>
        <v>INSERT INTO productinventory (ProductCode, AccessoryCode, QuantityOnHand, CostPerUnit)VALUES (13, '3', '51', '3.49');</v>
      </c>
    </row>
    <row r="37" spans="1:1" x14ac:dyDescent="0.25">
      <c r="A37" t="str">
        <f t="shared" ca="1" si="1"/>
        <v>INSERT INTO productinventory (ProductCode, AccessoryCode, QuantityOnHand, CostPerUnit)VALUES (14, '3', '33', '3.49');</v>
      </c>
    </row>
    <row r="38" spans="1:1" x14ac:dyDescent="0.25">
      <c r="A38" t="str">
        <f t="shared" ca="1" si="1"/>
        <v>INSERT INTO productinventory (ProductCode, AccessoryCode, QuantityOnHand, CostPerUnit)VALUES (15, '3', '7', '3.49');</v>
      </c>
    </row>
    <row r="39" spans="1:1" x14ac:dyDescent="0.25">
      <c r="A39" t="str">
        <f t="shared" ca="1" si="1"/>
        <v>INSERT INTO productinventory (ProductCode, AccessoryCode, QuantityOnHand, CostPerUnit)VALUES (16, '4', '31', '2.79');</v>
      </c>
    </row>
    <row r="40" spans="1:1" x14ac:dyDescent="0.25">
      <c r="A40" t="str">
        <f t="shared" ca="1" si="1"/>
        <v>INSERT INTO productinventory (ProductCode, AccessoryCode, QuantityOnHand, CostPerUnit)VALUES (17, '4', '19', '2.79');</v>
      </c>
    </row>
    <row r="41" spans="1:1" x14ac:dyDescent="0.25">
      <c r="A41" t="str">
        <f t="shared" ca="1" si="1"/>
        <v>INSERT INTO productinventory (ProductCode, AccessoryCode, QuantityOnHand, CostPerUnit)VALUES (18, '4', '15', '2.79');</v>
      </c>
    </row>
    <row r="42" spans="1:1" x14ac:dyDescent="0.25">
      <c r="A42" t="str">
        <f t="shared" ca="1" si="1"/>
        <v>INSERT INTO productinventory (ProductCode, AccessoryCode, QuantityOnHand, CostPerUnit)VALUES (19, '4', '50', '2.79');</v>
      </c>
    </row>
    <row r="43" spans="1:1" x14ac:dyDescent="0.25">
      <c r="A43" t="str">
        <f t="shared" ca="1" si="1"/>
        <v>INSERT INTO productinventory (ProductCode, AccessoryCode, QuantityOnHand, CostPerUnit)VALUES (20, '4', '39', '2.79');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5" sqref="B5"/>
    </sheetView>
  </sheetViews>
  <sheetFormatPr defaultRowHeight="15" x14ac:dyDescent="0.25"/>
  <cols>
    <col min="1" max="1" width="10.7109375" bestFit="1" customWidth="1"/>
    <col min="2" max="2" width="15" bestFit="1" customWidth="1"/>
  </cols>
  <sheetData>
    <row r="1" spans="1:2" x14ac:dyDescent="0.25">
      <c r="A1" t="s">
        <v>233</v>
      </c>
      <c r="B1" t="s">
        <v>32</v>
      </c>
    </row>
    <row r="2" spans="1:2" x14ac:dyDescent="0.25">
      <c r="A2">
        <v>1</v>
      </c>
      <c r="B2" t="s">
        <v>234</v>
      </c>
    </row>
    <row r="3" spans="1:2" x14ac:dyDescent="0.25">
      <c r="A3">
        <v>2</v>
      </c>
      <c r="B3" t="s">
        <v>235</v>
      </c>
    </row>
    <row r="4" spans="1:2" x14ac:dyDescent="0.25">
      <c r="A4">
        <v>3</v>
      </c>
      <c r="B4" t="s">
        <v>236</v>
      </c>
    </row>
    <row r="5" spans="1:2" x14ac:dyDescent="0.25">
      <c r="A5">
        <v>4</v>
      </c>
      <c r="B5" t="s">
        <v>244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topLeftCell="A25" workbookViewId="0">
      <selection activeCell="A29" sqref="A29:A49"/>
    </sheetView>
  </sheetViews>
  <sheetFormatPr defaultRowHeight="15" x14ac:dyDescent="0.25"/>
  <cols>
    <col min="1" max="1" width="15" bestFit="1" customWidth="1"/>
    <col min="2" max="2" width="15.7109375" bestFit="1" customWidth="1"/>
    <col min="3" max="3" width="16" bestFit="1" customWidth="1"/>
  </cols>
  <sheetData>
    <row r="1" spans="1:5" x14ac:dyDescent="0.25">
      <c r="A1" t="s">
        <v>31</v>
      </c>
      <c r="B1" t="s">
        <v>130</v>
      </c>
      <c r="C1" t="s">
        <v>228</v>
      </c>
      <c r="D1" t="s">
        <v>39</v>
      </c>
      <c r="E1" t="s">
        <v>233</v>
      </c>
    </row>
    <row r="2" spans="1:5" x14ac:dyDescent="0.25">
      <c r="A2">
        <v>1</v>
      </c>
      <c r="B2" t="s">
        <v>132</v>
      </c>
      <c r="C2">
        <v>7</v>
      </c>
      <c r="D2">
        <v>6.99</v>
      </c>
      <c r="E2">
        <v>4</v>
      </c>
    </row>
    <row r="3" spans="1:5" x14ac:dyDescent="0.25">
      <c r="A3">
        <v>2</v>
      </c>
      <c r="B3" t="s">
        <v>133</v>
      </c>
      <c r="C3">
        <v>4</v>
      </c>
      <c r="D3">
        <v>3.99</v>
      </c>
      <c r="E3">
        <v>4</v>
      </c>
    </row>
    <row r="4" spans="1:5" x14ac:dyDescent="0.25">
      <c r="A4">
        <v>3</v>
      </c>
      <c r="B4" t="s">
        <v>134</v>
      </c>
      <c r="C4">
        <v>2</v>
      </c>
      <c r="D4">
        <v>2.4900000000000002</v>
      </c>
      <c r="E4">
        <v>4</v>
      </c>
    </row>
    <row r="5" spans="1:5" x14ac:dyDescent="0.25">
      <c r="A5">
        <v>4</v>
      </c>
      <c r="B5" t="s">
        <v>29</v>
      </c>
      <c r="C5">
        <v>3</v>
      </c>
      <c r="D5">
        <v>1.99</v>
      </c>
      <c r="E5">
        <v>4</v>
      </c>
    </row>
    <row r="6" spans="1:5" x14ac:dyDescent="0.25">
      <c r="A6">
        <v>5</v>
      </c>
      <c r="B6" t="s">
        <v>135</v>
      </c>
      <c r="C6">
        <v>10</v>
      </c>
      <c r="D6">
        <v>11.99</v>
      </c>
      <c r="E6">
        <v>1</v>
      </c>
    </row>
    <row r="7" spans="1:5" x14ac:dyDescent="0.25">
      <c r="A7">
        <v>6</v>
      </c>
      <c r="B7" t="s">
        <v>136</v>
      </c>
      <c r="C7">
        <v>10</v>
      </c>
      <c r="D7">
        <v>4.99</v>
      </c>
      <c r="E7">
        <v>1</v>
      </c>
    </row>
    <row r="8" spans="1:5" x14ac:dyDescent="0.25">
      <c r="A8">
        <v>7</v>
      </c>
      <c r="B8" t="s">
        <v>137</v>
      </c>
      <c r="C8">
        <v>8</v>
      </c>
      <c r="D8">
        <v>13.99</v>
      </c>
      <c r="E8">
        <v>4</v>
      </c>
    </row>
    <row r="9" spans="1:5" x14ac:dyDescent="0.25">
      <c r="A9">
        <v>8</v>
      </c>
      <c r="B9" t="s">
        <v>138</v>
      </c>
      <c r="C9">
        <v>5</v>
      </c>
      <c r="D9">
        <v>2.99</v>
      </c>
      <c r="E9">
        <v>3</v>
      </c>
    </row>
    <row r="10" spans="1:5" x14ac:dyDescent="0.25">
      <c r="A10">
        <v>9</v>
      </c>
      <c r="B10" t="s">
        <v>139</v>
      </c>
      <c r="C10">
        <v>10</v>
      </c>
      <c r="D10">
        <v>3.99</v>
      </c>
      <c r="E10">
        <v>3</v>
      </c>
    </row>
    <row r="11" spans="1:5" x14ac:dyDescent="0.25">
      <c r="A11">
        <v>10</v>
      </c>
      <c r="B11" t="s">
        <v>140</v>
      </c>
      <c r="C11">
        <v>7</v>
      </c>
      <c r="D11">
        <v>3.49</v>
      </c>
      <c r="E11">
        <v>3</v>
      </c>
    </row>
    <row r="12" spans="1:5" x14ac:dyDescent="0.25">
      <c r="A12">
        <v>11</v>
      </c>
      <c r="B12" t="s">
        <v>141</v>
      </c>
      <c r="C12">
        <v>22</v>
      </c>
      <c r="D12">
        <v>2.99</v>
      </c>
      <c r="E12">
        <v>4</v>
      </c>
    </row>
    <row r="13" spans="1:5" x14ac:dyDescent="0.25">
      <c r="A13">
        <v>12</v>
      </c>
      <c r="B13" t="s">
        <v>142</v>
      </c>
      <c r="C13">
        <v>48</v>
      </c>
      <c r="D13">
        <v>3.29</v>
      </c>
      <c r="E13">
        <v>4</v>
      </c>
    </row>
    <row r="14" spans="1:5" x14ac:dyDescent="0.25">
      <c r="A14">
        <v>13</v>
      </c>
      <c r="B14" t="s">
        <v>143</v>
      </c>
      <c r="C14">
        <v>5</v>
      </c>
      <c r="D14">
        <v>5.49</v>
      </c>
      <c r="E14">
        <v>3</v>
      </c>
    </row>
    <row r="15" spans="1:5" x14ac:dyDescent="0.25">
      <c r="A15">
        <v>14</v>
      </c>
      <c r="B15" t="s">
        <v>144</v>
      </c>
      <c r="C15">
        <v>3</v>
      </c>
      <c r="D15">
        <v>4.49</v>
      </c>
      <c r="E15">
        <v>4</v>
      </c>
    </row>
    <row r="16" spans="1:5" x14ac:dyDescent="0.25">
      <c r="A16">
        <v>15</v>
      </c>
      <c r="B16" t="s">
        <v>237</v>
      </c>
      <c r="C16">
        <v>6</v>
      </c>
      <c r="D16">
        <v>3.99</v>
      </c>
      <c r="E16">
        <v>2</v>
      </c>
    </row>
    <row r="17" spans="1:5" x14ac:dyDescent="0.25">
      <c r="A17">
        <v>16</v>
      </c>
      <c r="B17" t="s">
        <v>238</v>
      </c>
      <c r="C17">
        <v>7</v>
      </c>
      <c r="D17">
        <v>3.49</v>
      </c>
      <c r="E17">
        <v>2</v>
      </c>
    </row>
    <row r="18" spans="1:5" x14ac:dyDescent="0.25">
      <c r="A18">
        <v>17</v>
      </c>
      <c r="B18" t="s">
        <v>239</v>
      </c>
      <c r="C18">
        <v>8</v>
      </c>
      <c r="D18">
        <v>2.59</v>
      </c>
      <c r="E18">
        <v>2</v>
      </c>
    </row>
    <row r="19" spans="1:5" x14ac:dyDescent="0.25">
      <c r="A19">
        <v>18</v>
      </c>
      <c r="B19" t="s">
        <v>240</v>
      </c>
      <c r="C19">
        <v>12</v>
      </c>
      <c r="D19">
        <v>1.99</v>
      </c>
      <c r="E19">
        <v>2</v>
      </c>
    </row>
    <row r="20" spans="1:5" x14ac:dyDescent="0.25">
      <c r="A20">
        <v>19</v>
      </c>
      <c r="B20" t="s">
        <v>241</v>
      </c>
      <c r="C20">
        <v>16</v>
      </c>
      <c r="D20">
        <v>3.98</v>
      </c>
      <c r="E20">
        <v>2</v>
      </c>
    </row>
    <row r="21" spans="1:5" x14ac:dyDescent="0.25">
      <c r="A21">
        <v>20</v>
      </c>
      <c r="B21" t="s">
        <v>242</v>
      </c>
      <c r="C21">
        <v>16</v>
      </c>
      <c r="D21">
        <v>8.99</v>
      </c>
      <c r="E21">
        <v>1</v>
      </c>
    </row>
    <row r="22" spans="1:5" x14ac:dyDescent="0.25">
      <c r="A22">
        <v>21</v>
      </c>
      <c r="B22" t="s">
        <v>243</v>
      </c>
      <c r="C22">
        <v>5</v>
      </c>
      <c r="D22">
        <v>6.49</v>
      </c>
      <c r="E22">
        <v>4</v>
      </c>
    </row>
    <row r="29" spans="1:5" x14ac:dyDescent="0.25">
      <c r="A29" t="str">
        <f>CONCATENATE("INSERT INTO ingredientinventory (",$A$1,", ",$B$1,", ",$C$1,", ",$D$1,", ",$E$1,") VALUES (",A2,", '",B2,"', '",C2,"', '",D2,"', '",E2,"');")</f>
        <v>INSERT INTO ingredientinventory (IngredientCode, IngredientName, QuantityOnHand, CostPerUnit, CategoryID) VALUES (1, 'Flour', '7', '6.99', '4');</v>
      </c>
    </row>
    <row r="30" spans="1:5" x14ac:dyDescent="0.25">
      <c r="A30" t="str">
        <f t="shared" ref="A30:A49" si="0">CONCATENATE("INSERT INTO ingredientinventory (",$A$1,", ",$B$1,", ",$C$1,", ",$D$1,", ",$E$1,") VALUES (",A3,", '",B3,"', '",C3,"', '",D3,"', '",E3,"');")</f>
        <v>INSERT INTO ingredientinventory (IngredientCode, IngredientName, QuantityOnHand, CostPerUnit, CategoryID) VALUES (2, 'Baking Soda', '4', '3.99', '4');</v>
      </c>
    </row>
    <row r="31" spans="1:5" x14ac:dyDescent="0.25">
      <c r="A31" t="str">
        <f t="shared" si="0"/>
        <v>INSERT INTO ingredientinventory (IngredientCode, IngredientName, QuantityOnHand, CostPerUnit, CategoryID) VALUES (3, 'Salt', '2', '2.49', '4');</v>
      </c>
    </row>
    <row r="32" spans="1:5" x14ac:dyDescent="0.25">
      <c r="A32" t="str">
        <f t="shared" si="0"/>
        <v>INSERT INTO ingredientinventory (IngredientCode, IngredientName, QuantityOnHand, CostPerUnit, CategoryID) VALUES (4, 'Sugar', '3', '1.99', '4');</v>
      </c>
    </row>
    <row r="33" spans="1:1" x14ac:dyDescent="0.25">
      <c r="A33" t="str">
        <f t="shared" si="0"/>
        <v>INSERT INTO ingredientinventory (IngredientCode, IngredientName, QuantityOnHand, CostPerUnit, CategoryID) VALUES (5, 'Steak', '10', '11.99', '1');</v>
      </c>
    </row>
    <row r="34" spans="1:1" x14ac:dyDescent="0.25">
      <c r="A34" t="str">
        <f t="shared" si="0"/>
        <v>INSERT INTO ingredientinventory (IngredientCode, IngredientName, QuantityOnHand, CostPerUnit, CategoryID) VALUES (6, 'Kidney', '10', '4.99', '1');</v>
      </c>
    </row>
    <row r="35" spans="1:1" x14ac:dyDescent="0.25">
      <c r="A35" t="str">
        <f t="shared" si="0"/>
        <v>INSERT INTO ingredientinventory (IngredientCode, IngredientName, QuantityOnHand, CostPerUnit, CategoryID) VALUES (7, 'Stout', '8', '13.99', '4');</v>
      </c>
    </row>
    <row r="36" spans="1:1" x14ac:dyDescent="0.25">
      <c r="A36" t="str">
        <f t="shared" si="0"/>
        <v>INSERT INTO ingredientinventory (IngredientCode, IngredientName, QuantityOnHand, CostPerUnit, CategoryID) VALUES (8, 'Carrots', '5', '2.99', '3');</v>
      </c>
    </row>
    <row r="37" spans="1:1" x14ac:dyDescent="0.25">
      <c r="A37" t="str">
        <f t="shared" si="0"/>
        <v>INSERT INTO ingredientinventory (IngredientCode, IngredientName, QuantityOnHand, CostPerUnit, CategoryID) VALUES (9, 'Potatoes', '10', '3.99', '3');</v>
      </c>
    </row>
    <row r="38" spans="1:1" x14ac:dyDescent="0.25">
      <c r="A38" t="str">
        <f t="shared" si="0"/>
        <v>INSERT INTO ingredientinventory (IngredientCode, IngredientName, QuantityOnHand, CostPerUnit, CategoryID) VALUES (10, 'Onion', '7', '3.49', '3');</v>
      </c>
    </row>
    <row r="39" spans="1:1" x14ac:dyDescent="0.25">
      <c r="A39" t="str">
        <f t="shared" si="0"/>
        <v>INSERT INTO ingredientinventory (IngredientCode, IngredientName, QuantityOnHand, CostPerUnit, CategoryID) VALUES (11, 'Butter', '22', '2.99', '4');</v>
      </c>
    </row>
    <row r="40" spans="1:1" x14ac:dyDescent="0.25">
      <c r="A40" t="str">
        <f t="shared" si="0"/>
        <v>INSERT INTO ingredientinventory (IngredientCode, IngredientName, QuantityOnHand, CostPerUnit, CategoryID) VALUES (12, 'Eggs', '48', '3.29', '4');</v>
      </c>
    </row>
    <row r="41" spans="1:1" x14ac:dyDescent="0.25">
      <c r="A41" t="str">
        <f t="shared" si="0"/>
        <v>INSERT INTO ingredientinventory (IngredientCode, IngredientName, QuantityOnHand, CostPerUnit, CategoryID) VALUES (13, 'Mushrooms', '5', '5.49', '3');</v>
      </c>
    </row>
    <row r="42" spans="1:1" x14ac:dyDescent="0.25">
      <c r="A42" t="str">
        <f t="shared" si="0"/>
        <v>INSERT INTO ingredientinventory (IngredientCode, IngredientName, QuantityOnHand, CostPerUnit, CategoryID) VALUES (14, 'Vegetable Oil', '3', '4.49', '4');</v>
      </c>
    </row>
    <row r="43" spans="1:1" x14ac:dyDescent="0.25">
      <c r="A43" t="str">
        <f>CONCATENATE("INSERT INTO ingredientinventory (",$A$1,", ",$B$1,", ",$C$1,", ",$D$1,", ",$E$1,") VALUES (",A16,", '",B16,"', '",C16,"', '",D16,"', '",E16,"');")</f>
        <v>INSERT INTO ingredientinventory (IngredientCode, IngredientName, QuantityOnHand, CostPerUnit, CategoryID) VALUES (15, 'Blueberries', '6', '3.99', '2');</v>
      </c>
    </row>
    <row r="44" spans="1:1" x14ac:dyDescent="0.25">
      <c r="A44" t="str">
        <f t="shared" si="0"/>
        <v>INSERT INTO ingredientinventory (IngredientCode, IngredientName, QuantityOnHand, CostPerUnit, CategoryID) VALUES (16, 'Strawberries', '7', '3.49', '2');</v>
      </c>
    </row>
    <row r="45" spans="1:1" x14ac:dyDescent="0.25">
      <c r="A45" t="str">
        <f t="shared" si="0"/>
        <v>INSERT INTO ingredientinventory (IngredientCode, IngredientName, QuantityOnHand, CostPerUnit, CategoryID) VALUES (17, 'Blackberries', '8', '2.59', '2');</v>
      </c>
    </row>
    <row r="46" spans="1:1" x14ac:dyDescent="0.25">
      <c r="A46" t="str">
        <f t="shared" si="0"/>
        <v>INSERT INTO ingredientinventory (IngredientCode, IngredientName, QuantityOnHand, CostPerUnit, CategoryID) VALUES (18, 'Oranges', '12', '1.99', '2');</v>
      </c>
    </row>
    <row r="47" spans="1:1" x14ac:dyDescent="0.25">
      <c r="A47" t="str">
        <f t="shared" si="0"/>
        <v>INSERT INTO ingredientinventory (IngredientCode, IngredientName, QuantityOnHand, CostPerUnit, CategoryID) VALUES (19, 'Peaches', '16', '3.98', '2');</v>
      </c>
    </row>
    <row r="48" spans="1:1" x14ac:dyDescent="0.25">
      <c r="A48" t="str">
        <f t="shared" si="0"/>
        <v>INSERT INTO ingredientinventory (IngredientCode, IngredientName, QuantityOnHand, CostPerUnit, CategoryID) VALUES (20, 'Chicken', '16', '8.99', '1');</v>
      </c>
    </row>
    <row r="49" spans="1:1" x14ac:dyDescent="0.25">
      <c r="A49" t="str">
        <f t="shared" si="0"/>
        <v>INSERT INTO ingredientinventory (IngredientCode, IngredientName, QuantityOnHand, CostPerUnit, CategoryID) VALUES (21, 'Stilton Cheese', '5', '6.49', '4');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VenueLocation</vt:lpstr>
      <vt:lpstr>UserInformation</vt:lpstr>
      <vt:lpstr>Main</vt:lpstr>
      <vt:lpstr>Transactions</vt:lpstr>
      <vt:lpstr>TransactionLine</vt:lpstr>
      <vt:lpstr>Accessories</vt:lpstr>
      <vt:lpstr>ProductInventory</vt:lpstr>
      <vt:lpstr>Categories</vt:lpstr>
      <vt:lpstr>IngredientInventory</vt:lpstr>
      <vt:lpstr>Supply</vt:lpstr>
      <vt:lpstr>MainIngredientList</vt:lpstr>
      <vt:lpstr>old-ignore1</vt:lpstr>
      <vt:lpstr>old-ignore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dc:creator>
  <cp:lastModifiedBy>Rob</cp:lastModifiedBy>
  <dcterms:created xsi:type="dcterms:W3CDTF">2016-03-08T17:41:05Z</dcterms:created>
  <dcterms:modified xsi:type="dcterms:W3CDTF">2016-03-14T00:14:23Z</dcterms:modified>
</cp:coreProperties>
</file>