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"/>
    </mc:Choice>
  </mc:AlternateContent>
  <xr:revisionPtr revIDLastSave="0" documentId="13_ncr:1_{2CB80FF8-6588-4616-AF0E-CC542D14C65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채점표" sheetId="4" r:id="rId1"/>
    <sheet name="수강생" sheetId="10" r:id="rId2"/>
    <sheet name="실습실" sheetId="11" r:id="rId3"/>
  </sheets>
  <definedNames>
    <definedName name="점수1">채점표!$F$4:$F$18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4" l="1"/>
  <c r="Q8" i="4"/>
  <c r="Q7" i="4"/>
  <c r="Q4" i="4"/>
  <c r="Q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4" i="4"/>
  <c r="Q2" i="4"/>
  <c r="K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4" i="4"/>
</calcChain>
</file>

<file path=xl/sharedStrings.xml><?xml version="1.0" encoding="utf-8"?>
<sst xmlns="http://schemas.openxmlformats.org/spreadsheetml/2006/main" count="130" uniqueCount="106">
  <si>
    <t>번호</t>
    <phoneticPr fontId="2" type="noConversion"/>
  </si>
  <si>
    <t>이름</t>
    <phoneticPr fontId="2" type="noConversion"/>
  </si>
  <si>
    <t>정승현</t>
  </si>
  <si>
    <t>평균</t>
    <phoneticPr fontId="2" type="noConversion"/>
  </si>
  <si>
    <t>합계</t>
    <phoneticPr fontId="2" type="noConversion"/>
  </si>
  <si>
    <t>총인원</t>
    <phoneticPr fontId="2" type="noConversion"/>
  </si>
  <si>
    <t>1회</t>
    <phoneticPr fontId="2" type="noConversion"/>
  </si>
  <si>
    <t>2회</t>
  </si>
  <si>
    <t>3회</t>
  </si>
  <si>
    <t>4회</t>
  </si>
  <si>
    <t>5회</t>
  </si>
  <si>
    <t>채점표</t>
    <phoneticPr fontId="2" type="noConversion"/>
  </si>
  <si>
    <t>순위</t>
    <phoneticPr fontId="2" type="noConversion"/>
  </si>
  <si>
    <t>백분율</t>
    <phoneticPr fontId="2" type="noConversion"/>
  </si>
  <si>
    <t>서다은</t>
    <phoneticPr fontId="2" type="noConversion"/>
  </si>
  <si>
    <t>최고점</t>
    <phoneticPr fontId="2" type="noConversion"/>
  </si>
  <si>
    <t>최저점</t>
    <phoneticPr fontId="2" type="noConversion"/>
  </si>
  <si>
    <t>김재훈</t>
    <phoneticPr fontId="2" type="noConversion"/>
  </si>
  <si>
    <t>이주와</t>
    <phoneticPr fontId="2" type="noConversion"/>
  </si>
  <si>
    <t>표준편차</t>
    <phoneticPr fontId="2" type="noConversion"/>
  </si>
  <si>
    <t>한지원</t>
    <phoneticPr fontId="2" type="noConversion"/>
  </si>
  <si>
    <t>분산</t>
    <phoneticPr fontId="2" type="noConversion"/>
  </si>
  <si>
    <t>김정아</t>
    <phoneticPr fontId="2" type="noConversion"/>
  </si>
  <si>
    <t>중간값</t>
    <phoneticPr fontId="2" type="noConversion"/>
  </si>
  <si>
    <t>이정희</t>
    <phoneticPr fontId="2" type="noConversion"/>
  </si>
  <si>
    <t>이건표</t>
    <phoneticPr fontId="2" type="noConversion"/>
  </si>
  <si>
    <t>김수빈</t>
    <phoneticPr fontId="2" type="noConversion"/>
  </si>
  <si>
    <t>김희호</t>
    <phoneticPr fontId="2" type="noConversion"/>
  </si>
  <si>
    <t>김수경</t>
    <phoneticPr fontId="2" type="noConversion"/>
  </si>
  <si>
    <t>김한표</t>
    <phoneticPr fontId="2" type="noConversion"/>
  </si>
  <si>
    <t>이동희</t>
    <phoneticPr fontId="2" type="noConversion"/>
  </si>
  <si>
    <t>이수현</t>
    <phoneticPr fontId="2" type="noConversion"/>
  </si>
  <si>
    <t>박준영</t>
    <phoneticPr fontId="2" type="noConversion"/>
  </si>
  <si>
    <t>수강
월수</t>
    <phoneticPr fontId="2" type="noConversion"/>
  </si>
  <si>
    <t>수강기간</t>
    <phoneticPr fontId="2" type="noConversion"/>
  </si>
  <si>
    <t>년</t>
    <phoneticPr fontId="2" type="noConversion"/>
  </si>
  <si>
    <t>개월</t>
    <phoneticPr fontId="2" type="noConversion"/>
  </si>
  <si>
    <t>성명</t>
    <phoneticPr fontId="2" type="noConversion"/>
  </si>
  <si>
    <t>주민번호</t>
    <phoneticPr fontId="2" type="noConversion"/>
  </si>
  <si>
    <t>주소</t>
    <phoneticPr fontId="2" type="noConversion"/>
  </si>
  <si>
    <t>생년월일</t>
    <phoneticPr fontId="2" type="noConversion"/>
  </si>
  <si>
    <t>성별</t>
    <phoneticPr fontId="2" type="noConversion"/>
  </si>
  <si>
    <t>시/구</t>
    <phoneticPr fontId="2" type="noConversion"/>
  </si>
  <si>
    <t>기준일</t>
    <phoneticPr fontId="2" type="noConversion"/>
  </si>
  <si>
    <t>날짜 형식</t>
    <phoneticPr fontId="2" type="noConversion"/>
  </si>
  <si>
    <t>용산, 서울</t>
    <phoneticPr fontId="2" type="noConversion"/>
  </si>
  <si>
    <t>⇔</t>
    <phoneticPr fontId="2" type="noConversion"/>
  </si>
  <si>
    <t>가평, 경기</t>
    <phoneticPr fontId="2" type="noConversion"/>
  </si>
  <si>
    <t>연도</t>
    <phoneticPr fontId="2" type="noConversion"/>
  </si>
  <si>
    <t>의정부, 경기</t>
    <phoneticPr fontId="2" type="noConversion"/>
  </si>
  <si>
    <t>월</t>
    <phoneticPr fontId="2" type="noConversion"/>
  </si>
  <si>
    <t>이주안</t>
    <phoneticPr fontId="2" type="noConversion"/>
  </si>
  <si>
    <t>김포, 경기</t>
    <phoneticPr fontId="2" type="noConversion"/>
  </si>
  <si>
    <t>일</t>
    <phoneticPr fontId="2" type="noConversion"/>
  </si>
  <si>
    <t>서초, 서울</t>
    <phoneticPr fontId="2" type="noConversion"/>
  </si>
  <si>
    <t>성남, 경기</t>
    <phoneticPr fontId="2" type="noConversion"/>
  </si>
  <si>
    <t>남양주, 경기</t>
    <phoneticPr fontId="2" type="noConversion"/>
  </si>
  <si>
    <t>동대문, 서울</t>
    <phoneticPr fontId="2" type="noConversion"/>
  </si>
  <si>
    <t>도봉, 서울</t>
    <phoneticPr fontId="2" type="noConversion"/>
  </si>
  <si>
    <t>영등포, 서울</t>
    <phoneticPr fontId="2" type="noConversion"/>
  </si>
  <si>
    <t>과목</t>
    <phoneticPr fontId="2" type="noConversion"/>
  </si>
  <si>
    <t>순번</t>
    <phoneticPr fontId="2" type="noConversion"/>
  </si>
  <si>
    <t>수강번호</t>
    <phoneticPr fontId="2" type="noConversion"/>
  </si>
  <si>
    <t>DB</t>
    <phoneticPr fontId="2" type="noConversion"/>
  </si>
  <si>
    <t>PL</t>
    <phoneticPr fontId="2" type="noConversion"/>
  </si>
  <si>
    <t>981119-2121212</t>
    <phoneticPr fontId="2" type="noConversion"/>
  </si>
  <si>
    <t>실습실 이용 현황</t>
    <phoneticPr fontId="2" type="noConversion"/>
  </si>
  <si>
    <t>입실</t>
    <phoneticPr fontId="2" type="noConversion"/>
  </si>
  <si>
    <t>퇴실</t>
    <phoneticPr fontId="2" type="noConversion"/>
  </si>
  <si>
    <t>사용 시간</t>
    <phoneticPr fontId="2" type="noConversion"/>
  </si>
  <si>
    <t>시간</t>
    <phoneticPr fontId="2" type="noConversion"/>
  </si>
  <si>
    <t>분</t>
    <phoneticPr fontId="2" type="noConversion"/>
  </si>
  <si>
    <t>초</t>
    <phoneticPr fontId="2" type="noConversion"/>
  </si>
  <si>
    <t>DB-1</t>
  </si>
  <si>
    <t>DB-2</t>
  </si>
  <si>
    <t>DB-3</t>
  </si>
  <si>
    <t>PL-1</t>
  </si>
  <si>
    <t>PL-2</t>
  </si>
  <si>
    <t>DB-4</t>
  </si>
  <si>
    <t>DB-5</t>
  </si>
  <si>
    <t>PL-3</t>
  </si>
  <si>
    <t>DB-6</t>
  </si>
  <si>
    <t>PL-4</t>
  </si>
  <si>
    <t>000615-4212121</t>
    <phoneticPr fontId="2" type="noConversion"/>
  </si>
  <si>
    <t>010727-3434343</t>
    <phoneticPr fontId="2" type="noConversion"/>
  </si>
  <si>
    <t>991020-1565656</t>
    <phoneticPr fontId="2" type="noConversion"/>
  </si>
  <si>
    <t>000625-4787878</t>
    <phoneticPr fontId="2" type="noConversion"/>
  </si>
  <si>
    <t>961230-2232323</t>
    <phoneticPr fontId="2" type="noConversion"/>
  </si>
  <si>
    <t>970303-2898989</t>
    <phoneticPr fontId="2" type="noConversion"/>
  </si>
  <si>
    <t>010421-3454545</t>
    <phoneticPr fontId="2" type="noConversion"/>
  </si>
  <si>
    <t>981020-1010101</t>
    <phoneticPr fontId="2" type="noConversion"/>
  </si>
  <si>
    <t>000923-3434343</t>
    <phoneticPr fontId="2" type="noConversion"/>
  </si>
  <si>
    <t>2020.03.01</t>
    <phoneticPr fontId="2" type="noConversion"/>
  </si>
  <si>
    <t>2019.03.01</t>
    <phoneticPr fontId="2" type="noConversion"/>
  </si>
  <si>
    <t>2020.09.01</t>
    <phoneticPr fontId="2" type="noConversion"/>
  </si>
  <si>
    <t>2020.12.01</t>
    <phoneticPr fontId="2" type="noConversion"/>
  </si>
  <si>
    <t>2021.05.01</t>
    <phoneticPr fontId="2" type="noConversion"/>
  </si>
  <si>
    <t>2020.05.01</t>
    <phoneticPr fontId="2" type="noConversion"/>
  </si>
  <si>
    <t>2019.05.01</t>
    <phoneticPr fontId="2" type="noConversion"/>
  </si>
  <si>
    <t>시작일</t>
    <phoneticPr fontId="2" type="noConversion"/>
  </si>
  <si>
    <t>수강생 목록</t>
    <phoneticPr fontId="2" type="noConversion"/>
  </si>
  <si>
    <t>등록일</t>
    <phoneticPr fontId="2" type="noConversion"/>
  </si>
  <si>
    <t>일반/숫자 형식</t>
    <phoneticPr fontId="2" type="noConversion"/>
  </si>
  <si>
    <t>2021.09.01</t>
    <phoneticPr fontId="2" type="noConversion"/>
  </si>
  <si>
    <t>1회 점수 분석</t>
    <phoneticPr fontId="2" type="noConversion"/>
  </si>
  <si>
    <t>1회 점수분포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</si>
</sst>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0.0"/>
    <numFmt numFmtId="178" formatCode="0_);[Red]\(0\)"/>
    <numFmt numFmtId="179" formatCode="[$-409]m&quot;-&quot;d\ h:mm:ss\ AM/PM;@"/>
    <numFmt numFmtId="180" formatCode="h:mm:ss;@"/>
  </numFmts>
  <fonts count="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9" fontId="5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3" fillId="0" borderId="6" xfId="0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2" applyNumberFormat="1" applyFont="1" applyBorder="1" applyAlignment="1">
      <alignment horizontal="center" vertical="center"/>
    </xf>
    <xf numFmtId="9" fontId="0" fillId="2" borderId="2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9" fontId="3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0" fontId="0" fillId="0" borderId="5" xfId="0" applyNumberFormat="1" applyBorder="1" applyAlignment="1">
      <alignment vertical="center"/>
    </xf>
    <xf numFmtId="177" fontId="0" fillId="0" borderId="1" xfId="0" applyNumberFormat="1" applyBorder="1">
      <alignment vertical="center"/>
    </xf>
  </cellXfs>
  <cellStyles count="3">
    <cellStyle name="백분율" xfId="2" builtinId="5"/>
    <cellStyle name="표준" xfId="0" builtinId="0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Q20"/>
  <sheetViews>
    <sheetView tabSelected="1" zoomScaleNormal="100" workbookViewId="0">
      <selection activeCell="S12" sqref="S12"/>
    </sheetView>
  </sheetViews>
  <sheetFormatPr defaultRowHeight="16.5"/>
  <cols>
    <col min="1" max="1" width="5.25" customWidth="1"/>
    <col min="2" max="5" width="7.125" customWidth="1"/>
    <col min="6" max="10" width="6.375" customWidth="1"/>
    <col min="11" max="11" width="8.875" bestFit="1" customWidth="1"/>
    <col min="12" max="14" width="8.125" customWidth="1"/>
    <col min="15" max="15" width="5.25" customWidth="1"/>
  </cols>
  <sheetData>
    <row r="1" spans="1:17" ht="24.75" customHeight="1">
      <c r="A1" s="37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ht="18" customHeight="1">
      <c r="A2" s="38" t="s">
        <v>0</v>
      </c>
      <c r="B2" s="38" t="s">
        <v>1</v>
      </c>
      <c r="C2" s="40" t="s">
        <v>33</v>
      </c>
      <c r="D2" s="35" t="s">
        <v>34</v>
      </c>
      <c r="E2" s="36"/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38" t="s">
        <v>3</v>
      </c>
      <c r="M2" s="38" t="s">
        <v>12</v>
      </c>
      <c r="N2" s="38" t="s">
        <v>13</v>
      </c>
      <c r="P2" s="1" t="s">
        <v>5</v>
      </c>
      <c r="Q2" s="6">
        <f>COUNT(A4:A18)</f>
        <v>15</v>
      </c>
    </row>
    <row r="3" spans="1:17">
      <c r="A3" s="39"/>
      <c r="B3" s="39"/>
      <c r="C3" s="41"/>
      <c r="D3" s="17" t="s">
        <v>35</v>
      </c>
      <c r="E3" s="17" t="s">
        <v>36</v>
      </c>
      <c r="F3" s="13">
        <v>0.15</v>
      </c>
      <c r="G3" s="13">
        <v>0.15</v>
      </c>
      <c r="H3" s="13">
        <v>0.2</v>
      </c>
      <c r="I3" s="13">
        <v>0.25</v>
      </c>
      <c r="J3" s="13">
        <v>0.25</v>
      </c>
      <c r="K3" s="14">
        <f>SUM(F3:J3)</f>
        <v>1</v>
      </c>
      <c r="L3" s="39"/>
      <c r="M3" s="39"/>
      <c r="N3" s="39"/>
      <c r="P3" s="1" t="s">
        <v>15</v>
      </c>
      <c r="Q3" s="47">
        <f>MAX(K4:K18)</f>
        <v>96.6</v>
      </c>
    </row>
    <row r="4" spans="1:17">
      <c r="A4" s="11">
        <v>1</v>
      </c>
      <c r="B4" s="2" t="s">
        <v>14</v>
      </c>
      <c r="C4" s="2">
        <v>26</v>
      </c>
      <c r="D4" s="2">
        <f>QUOTIENT(C4,12)</f>
        <v>2</v>
      </c>
      <c r="E4" s="2">
        <f>MOD(C4,12)</f>
        <v>2</v>
      </c>
      <c r="F4" s="2">
        <v>60</v>
      </c>
      <c r="G4" s="2">
        <v>80</v>
      </c>
      <c r="H4" s="2">
        <v>40</v>
      </c>
      <c r="I4" s="2">
        <v>67</v>
      </c>
      <c r="J4" s="2">
        <v>58</v>
      </c>
      <c r="K4" s="15">
        <f>SUMPRODUCT(F4:J4,$F$3:$J$3)</f>
        <v>60.25</v>
      </c>
      <c r="L4" s="16">
        <f>AVERAGE(F4:J4)</f>
        <v>61</v>
      </c>
      <c r="M4" s="5"/>
      <c r="N4" s="12"/>
      <c r="P4" s="1" t="s">
        <v>16</v>
      </c>
      <c r="Q4" s="47">
        <f>MIN(K4:K18)</f>
        <v>60.25</v>
      </c>
    </row>
    <row r="5" spans="1:17">
      <c r="A5" s="11">
        <v>2</v>
      </c>
      <c r="B5" s="2" t="s">
        <v>2</v>
      </c>
      <c r="C5" s="2">
        <v>19</v>
      </c>
      <c r="D5" s="2">
        <f t="shared" ref="D5:D18" si="0">QUOTIENT(C5,12)</f>
        <v>1</v>
      </c>
      <c r="E5" s="2">
        <f t="shared" ref="E5:E18" si="1">MOD(C5,12)</f>
        <v>7</v>
      </c>
      <c r="F5" s="2">
        <v>95</v>
      </c>
      <c r="G5" s="2">
        <v>100</v>
      </c>
      <c r="H5" s="2">
        <v>43</v>
      </c>
      <c r="I5" s="2">
        <v>50</v>
      </c>
      <c r="J5" s="2">
        <v>65</v>
      </c>
      <c r="K5" s="15">
        <f t="shared" ref="K5:K18" si="2">SUMPRODUCT(F5:J5,$F$3:$J$3)</f>
        <v>66.599999999999994</v>
      </c>
      <c r="L5" s="16">
        <f t="shared" ref="L5:L18" si="3">AVERAGE(F5:J5)</f>
        <v>70.599999999999994</v>
      </c>
      <c r="M5" s="5"/>
      <c r="N5" s="12"/>
    </row>
    <row r="6" spans="1:17">
      <c r="A6" s="11">
        <v>3</v>
      </c>
      <c r="B6" s="2" t="s">
        <v>17</v>
      </c>
      <c r="C6" s="2">
        <v>25</v>
      </c>
      <c r="D6" s="2">
        <f t="shared" si="0"/>
        <v>2</v>
      </c>
      <c r="E6" s="2">
        <f t="shared" si="1"/>
        <v>1</v>
      </c>
      <c r="F6" s="2">
        <v>85</v>
      </c>
      <c r="G6" s="2">
        <v>80</v>
      </c>
      <c r="H6" s="2">
        <v>53</v>
      </c>
      <c r="I6" s="2">
        <v>87</v>
      </c>
      <c r="J6" s="2">
        <v>88</v>
      </c>
      <c r="K6" s="15">
        <f t="shared" si="2"/>
        <v>79.099999999999994</v>
      </c>
      <c r="L6" s="16">
        <f t="shared" si="3"/>
        <v>78.599999999999994</v>
      </c>
      <c r="M6" s="5"/>
      <c r="N6" s="12"/>
      <c r="P6" s="42" t="s">
        <v>104</v>
      </c>
      <c r="Q6" s="42"/>
    </row>
    <row r="7" spans="1:17">
      <c r="A7" s="11">
        <v>4</v>
      </c>
      <c r="B7" s="2" t="s">
        <v>18</v>
      </c>
      <c r="C7" s="2">
        <v>16</v>
      </c>
      <c r="D7" s="2">
        <f t="shared" si="0"/>
        <v>1</v>
      </c>
      <c r="E7" s="2">
        <f t="shared" si="1"/>
        <v>4</v>
      </c>
      <c r="F7" s="2">
        <v>100</v>
      </c>
      <c r="G7" s="2">
        <v>100</v>
      </c>
      <c r="H7" s="2">
        <v>77</v>
      </c>
      <c r="I7" s="2">
        <v>97</v>
      </c>
      <c r="J7" s="2">
        <v>89</v>
      </c>
      <c r="K7" s="15">
        <f t="shared" si="2"/>
        <v>91.9</v>
      </c>
      <c r="L7" s="16">
        <f t="shared" si="3"/>
        <v>92.6</v>
      </c>
      <c r="M7" s="5"/>
      <c r="N7" s="12"/>
      <c r="P7" s="1" t="s">
        <v>19</v>
      </c>
      <c r="Q7" s="4">
        <f>_xlfn.STDEV.S(점수1)</f>
        <v>13.156566348984745</v>
      </c>
    </row>
    <row r="8" spans="1:17">
      <c r="A8" s="11">
        <v>5</v>
      </c>
      <c r="B8" s="2" t="s">
        <v>20</v>
      </c>
      <c r="C8" s="2">
        <v>13</v>
      </c>
      <c r="D8" s="2">
        <f t="shared" si="0"/>
        <v>1</v>
      </c>
      <c r="E8" s="2">
        <f t="shared" si="1"/>
        <v>1</v>
      </c>
      <c r="F8" s="2">
        <v>80</v>
      </c>
      <c r="G8" s="2">
        <v>100</v>
      </c>
      <c r="H8" s="2">
        <v>60</v>
      </c>
      <c r="I8" s="2">
        <v>75</v>
      </c>
      <c r="J8" s="2">
        <v>76</v>
      </c>
      <c r="K8" s="15">
        <f t="shared" si="2"/>
        <v>76.75</v>
      </c>
      <c r="L8" s="16">
        <f t="shared" si="3"/>
        <v>78.2</v>
      </c>
      <c r="M8" s="5"/>
      <c r="N8" s="12"/>
      <c r="P8" s="1" t="s">
        <v>21</v>
      </c>
      <c r="Q8" s="4">
        <f>_xlfn.VAR.S(점수1)</f>
        <v>173.09523809523776</v>
      </c>
    </row>
    <row r="9" spans="1:17">
      <c r="A9" s="11">
        <v>6</v>
      </c>
      <c r="B9" s="2" t="s">
        <v>22</v>
      </c>
      <c r="C9" s="2">
        <v>16</v>
      </c>
      <c r="D9" s="2">
        <f t="shared" si="0"/>
        <v>1</v>
      </c>
      <c r="E9" s="2">
        <f t="shared" si="1"/>
        <v>4</v>
      </c>
      <c r="F9" s="2">
        <v>80</v>
      </c>
      <c r="G9" s="2">
        <v>100</v>
      </c>
      <c r="H9" s="2">
        <v>50</v>
      </c>
      <c r="I9" s="2">
        <v>67</v>
      </c>
      <c r="J9" s="2">
        <v>75</v>
      </c>
      <c r="K9" s="15">
        <f t="shared" si="2"/>
        <v>72.5</v>
      </c>
      <c r="L9" s="16">
        <f t="shared" si="3"/>
        <v>74.400000000000006</v>
      </c>
      <c r="M9" s="5"/>
      <c r="N9" s="12"/>
      <c r="P9" s="1" t="s">
        <v>23</v>
      </c>
      <c r="Q9" s="4">
        <f>MEDIAN(점수1)</f>
        <v>95</v>
      </c>
    </row>
    <row r="10" spans="1:17">
      <c r="A10" s="11">
        <v>7</v>
      </c>
      <c r="B10" s="2" t="s">
        <v>24</v>
      </c>
      <c r="C10" s="2">
        <v>25</v>
      </c>
      <c r="D10" s="2">
        <f t="shared" si="0"/>
        <v>2</v>
      </c>
      <c r="E10" s="2">
        <f t="shared" si="1"/>
        <v>1</v>
      </c>
      <c r="F10" s="2">
        <v>100</v>
      </c>
      <c r="G10" s="2">
        <v>70</v>
      </c>
      <c r="H10" s="2">
        <v>100</v>
      </c>
      <c r="I10" s="2">
        <v>97</v>
      </c>
      <c r="J10" s="2">
        <v>89</v>
      </c>
      <c r="K10" s="15">
        <f t="shared" si="2"/>
        <v>92</v>
      </c>
      <c r="L10" s="16">
        <f t="shared" si="3"/>
        <v>91.2</v>
      </c>
      <c r="M10" s="5"/>
      <c r="N10" s="12"/>
    </row>
    <row r="11" spans="1:17">
      <c r="A11" s="11">
        <v>8</v>
      </c>
      <c r="B11" s="2" t="s">
        <v>25</v>
      </c>
      <c r="C11" s="2">
        <v>21</v>
      </c>
      <c r="D11" s="2">
        <f t="shared" si="0"/>
        <v>1</v>
      </c>
      <c r="E11" s="2">
        <f t="shared" si="1"/>
        <v>9</v>
      </c>
      <c r="F11" s="2">
        <v>95</v>
      </c>
      <c r="G11" s="2">
        <v>100</v>
      </c>
      <c r="H11" s="2">
        <v>47</v>
      </c>
      <c r="I11" s="2">
        <v>63</v>
      </c>
      <c r="J11" s="2">
        <v>78</v>
      </c>
      <c r="K11" s="15">
        <f t="shared" si="2"/>
        <v>73.900000000000006</v>
      </c>
      <c r="L11" s="16">
        <f t="shared" si="3"/>
        <v>76.599999999999994</v>
      </c>
      <c r="M11" s="5"/>
      <c r="N11" s="12"/>
      <c r="P11" s="35" t="s">
        <v>105</v>
      </c>
      <c r="Q11" s="36"/>
    </row>
    <row r="12" spans="1:17">
      <c r="A12" s="11">
        <v>9</v>
      </c>
      <c r="B12" s="2" t="s">
        <v>26</v>
      </c>
      <c r="C12" s="2">
        <v>17</v>
      </c>
      <c r="D12" s="2">
        <f t="shared" si="0"/>
        <v>1</v>
      </c>
      <c r="E12" s="2">
        <f t="shared" si="1"/>
        <v>5</v>
      </c>
      <c r="F12" s="2">
        <v>100</v>
      </c>
      <c r="G12" s="2">
        <v>100</v>
      </c>
      <c r="H12" s="2">
        <v>50</v>
      </c>
      <c r="I12" s="2">
        <v>77</v>
      </c>
      <c r="J12" s="2">
        <v>83</v>
      </c>
      <c r="K12" s="15">
        <f t="shared" si="2"/>
        <v>80</v>
      </c>
      <c r="L12" s="16">
        <f t="shared" si="3"/>
        <v>82</v>
      </c>
      <c r="M12" s="5"/>
      <c r="N12" s="12"/>
      <c r="P12" s="11">
        <v>60</v>
      </c>
      <c r="Q12" s="4"/>
    </row>
    <row r="13" spans="1:17">
      <c r="A13" s="11">
        <v>10</v>
      </c>
      <c r="B13" s="2" t="s">
        <v>27</v>
      </c>
      <c r="C13" s="2">
        <v>13</v>
      </c>
      <c r="D13" s="2">
        <f t="shared" si="0"/>
        <v>1</v>
      </c>
      <c r="E13" s="2">
        <f t="shared" si="1"/>
        <v>1</v>
      </c>
      <c r="F13" s="2">
        <v>95</v>
      </c>
      <c r="G13" s="2">
        <v>100</v>
      </c>
      <c r="H13" s="2">
        <v>87</v>
      </c>
      <c r="I13" s="2">
        <v>97</v>
      </c>
      <c r="J13" s="2">
        <v>99</v>
      </c>
      <c r="K13" s="15">
        <f t="shared" si="2"/>
        <v>95.65</v>
      </c>
      <c r="L13" s="16">
        <f t="shared" si="3"/>
        <v>95.6</v>
      </c>
      <c r="M13" s="5"/>
      <c r="N13" s="12"/>
      <c r="P13" s="11">
        <v>70</v>
      </c>
      <c r="Q13" s="4"/>
    </row>
    <row r="14" spans="1:17">
      <c r="A14" s="11">
        <v>11</v>
      </c>
      <c r="B14" s="2" t="s">
        <v>28</v>
      </c>
      <c r="C14" s="2">
        <v>20</v>
      </c>
      <c r="D14" s="2">
        <f t="shared" si="0"/>
        <v>1</v>
      </c>
      <c r="E14" s="2">
        <f t="shared" si="1"/>
        <v>8</v>
      </c>
      <c r="F14" s="2">
        <v>65</v>
      </c>
      <c r="G14" s="2">
        <v>100</v>
      </c>
      <c r="H14" s="2">
        <v>83</v>
      </c>
      <c r="I14" s="2">
        <v>67</v>
      </c>
      <c r="J14" s="2">
        <v>75</v>
      </c>
      <c r="K14" s="15">
        <f t="shared" si="2"/>
        <v>76.849999999999994</v>
      </c>
      <c r="L14" s="16">
        <f t="shared" si="3"/>
        <v>78</v>
      </c>
      <c r="M14" s="5"/>
      <c r="N14" s="12"/>
      <c r="P14" s="11">
        <v>80</v>
      </c>
      <c r="Q14" s="4"/>
    </row>
    <row r="15" spans="1:17">
      <c r="A15" s="11">
        <v>12</v>
      </c>
      <c r="B15" s="2" t="s">
        <v>29</v>
      </c>
      <c r="C15" s="2">
        <v>16</v>
      </c>
      <c r="D15" s="2">
        <f t="shared" si="0"/>
        <v>1</v>
      </c>
      <c r="E15" s="2">
        <f t="shared" si="1"/>
        <v>4</v>
      </c>
      <c r="F15" s="2">
        <v>100</v>
      </c>
      <c r="G15" s="2">
        <v>90</v>
      </c>
      <c r="H15" s="2">
        <v>100</v>
      </c>
      <c r="I15" s="2">
        <v>80</v>
      </c>
      <c r="J15" s="2">
        <v>84</v>
      </c>
      <c r="K15" s="15">
        <f t="shared" si="2"/>
        <v>89.5</v>
      </c>
      <c r="L15" s="16">
        <f t="shared" si="3"/>
        <v>90.8</v>
      </c>
      <c r="M15" s="5"/>
      <c r="N15" s="12"/>
      <c r="P15" s="18">
        <v>90</v>
      </c>
      <c r="Q15" s="4"/>
    </row>
    <row r="16" spans="1:17">
      <c r="A16" s="11">
        <v>13</v>
      </c>
      <c r="B16" s="2" t="s">
        <v>30</v>
      </c>
      <c r="C16" s="2">
        <v>19</v>
      </c>
      <c r="D16" s="2">
        <f t="shared" si="0"/>
        <v>1</v>
      </c>
      <c r="E16" s="2">
        <f t="shared" si="1"/>
        <v>7</v>
      </c>
      <c r="F16" s="2">
        <v>90</v>
      </c>
      <c r="G16" s="2">
        <v>100</v>
      </c>
      <c r="H16" s="2">
        <v>67</v>
      </c>
      <c r="I16" s="2">
        <v>63</v>
      </c>
      <c r="J16" s="2">
        <v>69</v>
      </c>
      <c r="K16" s="15">
        <f t="shared" si="2"/>
        <v>74.900000000000006</v>
      </c>
      <c r="L16" s="16">
        <f t="shared" si="3"/>
        <v>77.8</v>
      </c>
      <c r="M16" s="5"/>
      <c r="N16" s="12"/>
      <c r="P16" s="18">
        <v>100</v>
      </c>
      <c r="Q16" s="4"/>
    </row>
    <row r="17" spans="1:14">
      <c r="A17" s="11">
        <v>14</v>
      </c>
      <c r="B17" s="2" t="s">
        <v>31</v>
      </c>
      <c r="C17" s="2">
        <v>19</v>
      </c>
      <c r="D17" s="2">
        <f t="shared" si="0"/>
        <v>1</v>
      </c>
      <c r="E17" s="2">
        <f t="shared" si="1"/>
        <v>7</v>
      </c>
      <c r="F17" s="2">
        <v>100</v>
      </c>
      <c r="G17" s="2">
        <v>80</v>
      </c>
      <c r="H17" s="2">
        <v>70</v>
      </c>
      <c r="I17" s="2">
        <v>57</v>
      </c>
      <c r="J17" s="2">
        <v>87</v>
      </c>
      <c r="K17" s="15">
        <f t="shared" si="2"/>
        <v>77</v>
      </c>
      <c r="L17" s="16">
        <f t="shared" si="3"/>
        <v>78.8</v>
      </c>
      <c r="M17" s="5"/>
      <c r="N17" s="12"/>
    </row>
    <row r="18" spans="1:14" ht="16.5" customHeight="1">
      <c r="A18" s="11">
        <v>15</v>
      </c>
      <c r="B18" s="2" t="s">
        <v>32</v>
      </c>
      <c r="C18" s="2">
        <v>20</v>
      </c>
      <c r="D18" s="2">
        <f t="shared" si="0"/>
        <v>1</v>
      </c>
      <c r="E18" s="2">
        <f t="shared" si="1"/>
        <v>8</v>
      </c>
      <c r="F18" s="2">
        <v>100</v>
      </c>
      <c r="G18" s="2">
        <v>100</v>
      </c>
      <c r="H18" s="2">
        <v>93</v>
      </c>
      <c r="I18" s="2">
        <v>97</v>
      </c>
      <c r="J18" s="2">
        <v>95</v>
      </c>
      <c r="K18" s="15">
        <f t="shared" si="2"/>
        <v>96.6</v>
      </c>
      <c r="L18" s="16">
        <f t="shared" si="3"/>
        <v>97</v>
      </c>
      <c r="M18" s="5"/>
      <c r="N18" s="12"/>
    </row>
    <row r="19" spans="1:14">
      <c r="A19" s="8"/>
      <c r="B19" s="8"/>
      <c r="C19" s="8"/>
      <c r="D19" s="8"/>
      <c r="E19" s="8"/>
      <c r="F19" s="8"/>
      <c r="G19" s="8"/>
      <c r="H19" s="8"/>
      <c r="I19" s="8"/>
      <c r="J19" s="9"/>
      <c r="K19" s="9"/>
      <c r="L19" s="9"/>
      <c r="M19" s="10"/>
    </row>
    <row r="20" spans="1:14">
      <c r="A20" s="7"/>
      <c r="B20" s="7"/>
      <c r="C20" s="7"/>
      <c r="D20" s="7"/>
      <c r="E20" s="7"/>
    </row>
  </sheetData>
  <mergeCells count="10">
    <mergeCell ref="P11:Q11"/>
    <mergeCell ref="A1:N1"/>
    <mergeCell ref="B2:B3"/>
    <mergeCell ref="A2:A3"/>
    <mergeCell ref="L2:L3"/>
    <mergeCell ref="M2:M3"/>
    <mergeCell ref="N2:N3"/>
    <mergeCell ref="C2:C3"/>
    <mergeCell ref="D2:E2"/>
    <mergeCell ref="P6:Q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FF3A-5779-42B5-A64A-C5EE6AD79AB7}">
  <sheetPr>
    <tabColor rgb="FF0070C0"/>
  </sheetPr>
  <dimension ref="A1:S13"/>
  <sheetViews>
    <sheetView workbookViewId="0">
      <selection sqref="A1:L1"/>
    </sheetView>
  </sheetViews>
  <sheetFormatPr defaultRowHeight="16.5"/>
  <cols>
    <col min="1" max="2" width="6.125" customWidth="1"/>
    <col min="3" max="3" width="9.125" customWidth="1"/>
    <col min="4" max="4" width="7.25" customWidth="1"/>
    <col min="5" max="5" width="15.875" customWidth="1"/>
    <col min="6" max="6" width="12.125" customWidth="1"/>
    <col min="7" max="8" width="10.5" customWidth="1"/>
    <col min="9" max="10" width="8.375" customWidth="1"/>
    <col min="11" max="11" width="11.125" customWidth="1"/>
    <col min="12" max="12" width="10.75" customWidth="1"/>
    <col min="13" max="13" width="3.75" customWidth="1"/>
    <col min="14" max="14" width="6.875" customWidth="1"/>
    <col min="15" max="15" width="8.5" customWidth="1"/>
    <col min="16" max="16" width="16.75" customWidth="1"/>
    <col min="17" max="17" width="14.875" customWidth="1"/>
    <col min="18" max="18" width="6.75" customWidth="1"/>
    <col min="19" max="19" width="14.875" customWidth="1"/>
  </cols>
  <sheetData>
    <row r="1" spans="1:19" ht="24" customHeight="1">
      <c r="A1" s="37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9">
      <c r="A2" s="31" t="s">
        <v>60</v>
      </c>
      <c r="B2" s="31" t="s">
        <v>61</v>
      </c>
      <c r="C2" s="31" t="s">
        <v>62</v>
      </c>
      <c r="D2" s="31" t="s">
        <v>37</v>
      </c>
      <c r="E2" s="30" t="s">
        <v>38</v>
      </c>
      <c r="F2" s="30" t="s">
        <v>39</v>
      </c>
      <c r="G2" s="30" t="s">
        <v>101</v>
      </c>
      <c r="H2" s="30" t="s">
        <v>40</v>
      </c>
      <c r="I2" s="31" t="s">
        <v>41</v>
      </c>
      <c r="J2" s="31" t="s">
        <v>42</v>
      </c>
      <c r="K2" s="30" t="s">
        <v>99</v>
      </c>
      <c r="L2" s="30" t="s">
        <v>34</v>
      </c>
      <c r="M2" s="19"/>
      <c r="N2" s="43" t="s">
        <v>43</v>
      </c>
      <c r="O2" s="44"/>
      <c r="Q2" s="20" t="s">
        <v>44</v>
      </c>
      <c r="S2" s="20" t="s">
        <v>102</v>
      </c>
    </row>
    <row r="3" spans="1:19">
      <c r="A3" s="21" t="s">
        <v>63</v>
      </c>
      <c r="B3" s="21">
        <v>1</v>
      </c>
      <c r="C3" s="21"/>
      <c r="D3" s="2" t="s">
        <v>14</v>
      </c>
      <c r="E3" s="2" t="s">
        <v>65</v>
      </c>
      <c r="F3" s="2" t="s">
        <v>45</v>
      </c>
      <c r="G3" s="22" t="s">
        <v>92</v>
      </c>
      <c r="H3" s="22"/>
      <c r="I3" s="22"/>
      <c r="J3" s="22"/>
      <c r="K3" s="32"/>
      <c r="L3" s="22"/>
      <c r="N3" s="45"/>
      <c r="O3" s="46"/>
      <c r="Q3" s="23">
        <v>1</v>
      </c>
      <c r="R3" s="24" t="s">
        <v>46</v>
      </c>
      <c r="S3" s="6">
        <v>1</v>
      </c>
    </row>
    <row r="4" spans="1:19">
      <c r="A4" s="21" t="s">
        <v>63</v>
      </c>
      <c r="B4" s="21">
        <v>2</v>
      </c>
      <c r="C4" s="21"/>
      <c r="D4" s="2" t="s">
        <v>2</v>
      </c>
      <c r="E4" s="2" t="s">
        <v>83</v>
      </c>
      <c r="F4" s="2" t="s">
        <v>47</v>
      </c>
      <c r="G4" s="22" t="s">
        <v>92</v>
      </c>
      <c r="H4" s="22"/>
      <c r="I4" s="22"/>
      <c r="J4" s="22"/>
      <c r="K4" s="32"/>
      <c r="L4" s="22"/>
      <c r="N4" s="25" t="s">
        <v>48</v>
      </c>
      <c r="O4" s="6"/>
      <c r="Q4" s="23">
        <v>2</v>
      </c>
      <c r="R4" s="24" t="s">
        <v>46</v>
      </c>
      <c r="S4" s="6">
        <v>2</v>
      </c>
    </row>
    <row r="5" spans="1:19">
      <c r="A5" s="21" t="s">
        <v>63</v>
      </c>
      <c r="B5" s="21">
        <v>3</v>
      </c>
      <c r="C5" s="21"/>
      <c r="D5" s="2" t="s">
        <v>17</v>
      </c>
      <c r="E5" s="2" t="s">
        <v>84</v>
      </c>
      <c r="F5" s="2" t="s">
        <v>49</v>
      </c>
      <c r="G5" s="22" t="s">
        <v>103</v>
      </c>
      <c r="H5" s="22"/>
      <c r="I5" s="22"/>
      <c r="J5" s="22"/>
      <c r="K5" s="32"/>
      <c r="L5" s="22"/>
      <c r="N5" s="25" t="s">
        <v>50</v>
      </c>
      <c r="O5" s="6"/>
      <c r="Q5" s="23">
        <v>44562</v>
      </c>
      <c r="R5" s="24" t="s">
        <v>46</v>
      </c>
      <c r="S5" s="6">
        <v>44562</v>
      </c>
    </row>
    <row r="6" spans="1:19">
      <c r="A6" s="21" t="s">
        <v>64</v>
      </c>
      <c r="B6" s="21">
        <v>1</v>
      </c>
      <c r="C6" s="21"/>
      <c r="D6" s="2" t="s">
        <v>51</v>
      </c>
      <c r="E6" s="2" t="s">
        <v>85</v>
      </c>
      <c r="F6" s="2" t="s">
        <v>52</v>
      </c>
      <c r="G6" s="22" t="s">
        <v>93</v>
      </c>
      <c r="H6" s="22"/>
      <c r="I6" s="22"/>
      <c r="J6" s="22"/>
      <c r="K6" s="32"/>
      <c r="L6" s="22"/>
      <c r="N6" s="25" t="s">
        <v>53</v>
      </c>
      <c r="O6" s="6"/>
      <c r="Q6" s="23">
        <v>44563</v>
      </c>
      <c r="R6" s="24" t="s">
        <v>46</v>
      </c>
      <c r="S6" s="6">
        <v>44563</v>
      </c>
    </row>
    <row r="7" spans="1:19">
      <c r="A7" s="21" t="s">
        <v>64</v>
      </c>
      <c r="B7" s="21">
        <v>2</v>
      </c>
      <c r="C7" s="21"/>
      <c r="D7" s="2" t="s">
        <v>20</v>
      </c>
      <c r="E7" s="2" t="s">
        <v>86</v>
      </c>
      <c r="F7" s="2" t="s">
        <v>54</v>
      </c>
      <c r="G7" s="22" t="s">
        <v>94</v>
      </c>
      <c r="H7" s="22"/>
      <c r="I7" s="22"/>
      <c r="J7" s="22"/>
      <c r="K7" s="32"/>
      <c r="L7" s="22"/>
    </row>
    <row r="8" spans="1:19">
      <c r="A8" s="21" t="s">
        <v>63</v>
      </c>
      <c r="B8" s="21">
        <v>4</v>
      </c>
      <c r="C8" s="21"/>
      <c r="D8" s="2" t="s">
        <v>22</v>
      </c>
      <c r="E8" s="2" t="s">
        <v>87</v>
      </c>
      <c r="F8" s="2" t="s">
        <v>55</v>
      </c>
      <c r="G8" s="22" t="s">
        <v>95</v>
      </c>
      <c r="H8" s="22"/>
      <c r="I8" s="22"/>
      <c r="J8" s="22"/>
      <c r="K8" s="32"/>
      <c r="L8" s="22"/>
    </row>
    <row r="9" spans="1:19">
      <c r="A9" s="21" t="s">
        <v>63</v>
      </c>
      <c r="B9" s="21">
        <v>5</v>
      </c>
      <c r="C9" s="21"/>
      <c r="D9" s="2" t="s">
        <v>24</v>
      </c>
      <c r="E9" s="2" t="s">
        <v>88</v>
      </c>
      <c r="F9" s="2" t="s">
        <v>56</v>
      </c>
      <c r="G9" s="22" t="s">
        <v>96</v>
      </c>
      <c r="H9" s="22"/>
      <c r="I9" s="22"/>
      <c r="J9" s="22"/>
      <c r="K9" s="32"/>
      <c r="L9" s="22"/>
    </row>
    <row r="10" spans="1:19">
      <c r="A10" s="21" t="s">
        <v>64</v>
      </c>
      <c r="B10" s="21">
        <v>3</v>
      </c>
      <c r="C10" s="21"/>
      <c r="D10" s="2" t="s">
        <v>25</v>
      </c>
      <c r="E10" s="2" t="s">
        <v>89</v>
      </c>
      <c r="F10" s="2" t="s">
        <v>57</v>
      </c>
      <c r="G10" s="22" t="s">
        <v>97</v>
      </c>
      <c r="H10" s="22"/>
      <c r="I10" s="22"/>
      <c r="J10" s="22"/>
      <c r="K10" s="32"/>
      <c r="L10" s="22"/>
    </row>
    <row r="11" spans="1:19">
      <c r="A11" s="21" t="s">
        <v>63</v>
      </c>
      <c r="B11" s="21">
        <v>6</v>
      </c>
      <c r="C11" s="21"/>
      <c r="D11" s="2" t="s">
        <v>26</v>
      </c>
      <c r="E11" s="2" t="s">
        <v>90</v>
      </c>
      <c r="F11" s="2" t="s">
        <v>58</v>
      </c>
      <c r="G11" s="22" t="s">
        <v>98</v>
      </c>
      <c r="H11" s="22"/>
      <c r="I11" s="22"/>
      <c r="J11" s="22"/>
      <c r="K11" s="32"/>
      <c r="L11" s="22"/>
    </row>
    <row r="12" spans="1:19">
      <c r="A12" s="21" t="s">
        <v>64</v>
      </c>
      <c r="B12" s="21">
        <v>4</v>
      </c>
      <c r="C12" s="21"/>
      <c r="D12" s="2" t="s">
        <v>27</v>
      </c>
      <c r="E12" s="2" t="s">
        <v>91</v>
      </c>
      <c r="F12" s="2" t="s">
        <v>59</v>
      </c>
      <c r="G12" s="22" t="s">
        <v>103</v>
      </c>
      <c r="H12" s="22"/>
      <c r="I12" s="22"/>
      <c r="J12" s="22"/>
      <c r="K12" s="32"/>
      <c r="L12" s="22"/>
    </row>
    <row r="13" spans="1:19" ht="20.25" customHeight="1">
      <c r="C13" s="26"/>
    </row>
  </sheetData>
  <mergeCells count="3">
    <mergeCell ref="A1:L1"/>
    <mergeCell ref="N2:O2"/>
    <mergeCell ref="N3:O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D922-E98D-43EB-91BA-5273EC69798E}">
  <sheetPr>
    <tabColor theme="5"/>
  </sheetPr>
  <dimension ref="A1:G14"/>
  <sheetViews>
    <sheetView workbookViewId="0">
      <selection sqref="A1:G1"/>
    </sheetView>
  </sheetViews>
  <sheetFormatPr defaultRowHeight="16.5"/>
  <cols>
    <col min="1" max="1" width="11" customWidth="1"/>
    <col min="2" max="2" width="18.375" customWidth="1"/>
    <col min="3" max="3" width="20.125" customWidth="1"/>
    <col min="4" max="4" width="18.125" customWidth="1"/>
    <col min="5" max="7" width="9.375" customWidth="1"/>
    <col min="8" max="8" width="9.25" customWidth="1"/>
  </cols>
  <sheetData>
    <row r="1" spans="1:7" ht="24" customHeight="1">
      <c r="A1" s="37" t="s">
        <v>66</v>
      </c>
      <c r="B1" s="37"/>
      <c r="C1" s="37"/>
      <c r="D1" s="37"/>
      <c r="E1" s="37"/>
      <c r="F1" s="37"/>
      <c r="G1" s="37"/>
    </row>
    <row r="2" spans="1:7">
      <c r="A2" s="33" t="s">
        <v>0</v>
      </c>
      <c r="B2" s="33" t="s">
        <v>67</v>
      </c>
      <c r="C2" s="33" t="s">
        <v>68</v>
      </c>
      <c r="D2" s="34" t="s">
        <v>69</v>
      </c>
      <c r="E2" s="33" t="s">
        <v>70</v>
      </c>
      <c r="F2" s="33" t="s">
        <v>71</v>
      </c>
      <c r="G2" s="33" t="s">
        <v>72</v>
      </c>
    </row>
    <row r="3" spans="1:7">
      <c r="A3" s="2" t="s">
        <v>73</v>
      </c>
      <c r="B3" s="27">
        <v>44600.473726851851</v>
      </c>
      <c r="C3" s="27">
        <v>44600.602141203701</v>
      </c>
      <c r="D3" s="28"/>
      <c r="E3" s="2"/>
      <c r="F3" s="2"/>
      <c r="G3" s="2"/>
    </row>
    <row r="4" spans="1:7">
      <c r="A4" s="2" t="s">
        <v>74</v>
      </c>
      <c r="B4" s="27">
        <v>44600.479803240742</v>
      </c>
      <c r="C4" s="27">
        <v>44600.690057870372</v>
      </c>
      <c r="D4" s="28"/>
      <c r="E4" s="2"/>
      <c r="F4" s="2"/>
      <c r="G4" s="2"/>
    </row>
    <row r="5" spans="1:7">
      <c r="A5" s="2" t="s">
        <v>75</v>
      </c>
      <c r="B5" s="27">
        <v>44600.467245370368</v>
      </c>
      <c r="C5" s="27">
        <v>44600.635567129626</v>
      </c>
      <c r="D5" s="28"/>
      <c r="E5" s="2"/>
      <c r="F5" s="2"/>
      <c r="G5" s="2"/>
    </row>
    <row r="6" spans="1:7">
      <c r="A6" s="2" t="s">
        <v>76</v>
      </c>
      <c r="B6" s="27">
        <v>44600.44809027778</v>
      </c>
      <c r="C6" s="27">
        <v>44600.548668981479</v>
      </c>
      <c r="D6" s="28"/>
      <c r="E6" s="2"/>
      <c r="F6" s="2"/>
      <c r="G6" s="2"/>
    </row>
    <row r="7" spans="1:7">
      <c r="A7" s="2" t="s">
        <v>77</v>
      </c>
      <c r="B7" s="27">
        <v>44600.442974537036</v>
      </c>
      <c r="C7" s="27">
        <v>44600.604224537034</v>
      </c>
      <c r="D7" s="28"/>
      <c r="E7" s="2"/>
      <c r="F7" s="2"/>
      <c r="G7" s="2"/>
    </row>
    <row r="8" spans="1:7">
      <c r="A8" s="2" t="s">
        <v>78</v>
      </c>
      <c r="B8" s="27">
        <v>44600.483124999999</v>
      </c>
      <c r="C8" s="27">
        <v>44600.653749999998</v>
      </c>
      <c r="D8" s="28"/>
      <c r="E8" s="2"/>
      <c r="F8" s="2"/>
      <c r="G8" s="2"/>
    </row>
    <row r="9" spans="1:7">
      <c r="A9" s="2" t="s">
        <v>79</v>
      </c>
      <c r="B9" s="27">
        <v>44600.477187500001</v>
      </c>
      <c r="C9" s="27">
        <v>44600.60429398148</v>
      </c>
      <c r="D9" s="28"/>
      <c r="E9" s="2"/>
      <c r="F9" s="2"/>
      <c r="G9" s="2"/>
    </row>
    <row r="10" spans="1:7">
      <c r="A10" s="2" t="s">
        <v>80</v>
      </c>
      <c r="B10" s="27">
        <v>44600.437384259261</v>
      </c>
      <c r="C10" s="27">
        <v>44600.709201388891</v>
      </c>
      <c r="D10" s="28"/>
      <c r="E10" s="2"/>
      <c r="F10" s="2"/>
      <c r="G10" s="2"/>
    </row>
    <row r="11" spans="1:7">
      <c r="A11" s="2" t="s">
        <v>81</v>
      </c>
      <c r="B11" s="27">
        <v>44600.481712962966</v>
      </c>
      <c r="C11" s="27">
        <v>44600.626886574071</v>
      </c>
      <c r="D11" s="28"/>
      <c r="E11" s="2"/>
      <c r="F11" s="2"/>
      <c r="G11" s="2"/>
    </row>
    <row r="12" spans="1:7">
      <c r="A12" s="2" t="s">
        <v>82</v>
      </c>
      <c r="B12" s="27">
        <v>44600.444189814814</v>
      </c>
      <c r="C12" s="27">
        <v>44600.635787037034</v>
      </c>
      <c r="D12" s="28"/>
      <c r="E12" s="2"/>
      <c r="F12" s="2"/>
      <c r="G12" s="2"/>
    </row>
    <row r="13" spans="1:7" ht="20.25" customHeight="1"/>
    <row r="14" spans="1:7">
      <c r="B14" s="29"/>
      <c r="C14" s="29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채점표</vt:lpstr>
      <vt:lpstr>수강생</vt:lpstr>
      <vt:lpstr>실습실</vt:lpstr>
      <vt:lpstr>점수1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D502-01</cp:lastModifiedBy>
  <dcterms:created xsi:type="dcterms:W3CDTF">2017-07-04T03:05:34Z</dcterms:created>
  <dcterms:modified xsi:type="dcterms:W3CDTF">2025-05-15T05:58:06Z</dcterms:modified>
</cp:coreProperties>
</file>