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6"/>
  <workbookPr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ch1.종합예제+연습문제\"/>
    </mc:Choice>
  </mc:AlternateContent>
  <xr:revisionPtr revIDLastSave="0" documentId="13_ncr:1_{968D0806-6F3B-41DD-AF86-DD7F8A3DB54C}" xr6:coauthVersionLast="36" xr6:coauthVersionMax="36" xr10:uidLastSave="{00000000-0000-0000-0000-000000000000}"/>
  <bookViews>
    <workbookView xWindow="0" yWindow="0" windowWidth="28800" windowHeight="11715" tabRatio="671" activeTab="5" xr2:uid="{00000000-000D-0000-FFFF-FFFF00000000}"/>
  </bookViews>
  <sheets>
    <sheet name="1월" sheetId="25" r:id="rId1"/>
    <sheet name="2월" sheetId="2" r:id="rId2"/>
    <sheet name="3월" sheetId="15" r:id="rId3"/>
    <sheet name="4월" sheetId="16" r:id="rId4"/>
    <sheet name="5월" sheetId="17" r:id="rId5"/>
    <sheet name="6월" sheetId="18" r:id="rId6"/>
  </sheets>
  <definedNames>
    <definedName name="ColumnTitleRegion1..I12.1">'1월'!$C$2</definedName>
    <definedName name="ColumnTitleRegion1..I12.2">'2월'!$C$2</definedName>
    <definedName name="ColumnTitleRegion1..I12.3" localSheetId="2">'3월'!$C$2</definedName>
    <definedName name="ColumnTitleRegion1..I12.4" localSheetId="3">'4월'!$C$2</definedName>
    <definedName name="ColumnTitleRegion1..I12.5" localSheetId="4">'5월'!$C$2</definedName>
    <definedName name="ColumnTitleRegion1..I12.6" localSheetId="5">'6월'!$C$2</definedName>
    <definedName name="ColumnTitleRegion2..D14.1">'1월'!$C$2</definedName>
    <definedName name="ColumnTitleRegion2..D14.2">'2월'!$C$2</definedName>
    <definedName name="ColumnTitleRegion2..D14.3" localSheetId="2">'3월'!$C$2</definedName>
    <definedName name="ColumnTitleRegion2..D14.4" localSheetId="3">'4월'!$C$2</definedName>
    <definedName name="ColumnTitleRegion2..D14.5" localSheetId="4">'5월'!$C$2</definedName>
    <definedName name="ColumnTitleRegion2..D14.6" localSheetId="5">'6월'!$C$2</definedName>
    <definedName name="_xlnm.Print_Area" localSheetId="0">'1월'!$A:$J</definedName>
    <definedName name="RowTitleRegion1..F13.2">'2월'!$E$13</definedName>
    <definedName name="RowTitleRegion1..F13.3" localSheetId="2">'3월'!$E$13</definedName>
    <definedName name="RowTitleRegion1..F13.4" localSheetId="3">'4월'!$E$13</definedName>
    <definedName name="RowTitleRegion1..F13.5" localSheetId="4">'5월'!$E$13</definedName>
    <definedName name="RowTitleRegion1..F13.6" localSheetId="5">'6월'!$E$13</definedName>
    <definedName name="RowTitleRegion1..L3.1">'1월'!$K$2</definedName>
    <definedName name="RowTitleRegion2..F13.1" localSheetId="0">'1월'!$E$13</definedName>
    <definedName name="달력연도">'1월'!$L$2</definedName>
    <definedName name="요일및주">{0,1,2,3,4,5,6} + {0;1;2;3;4;5}*7</definedName>
    <definedName name="주_시작">'1월'!$L$3</definedName>
  </definedNames>
  <calcPr calcId="179021"/>
</workbook>
</file>

<file path=xl/calcChain.xml><?xml version="1.0" encoding="utf-8"?>
<calcChain xmlns="http://schemas.openxmlformats.org/spreadsheetml/2006/main">
  <c r="C2" i="2" l="1"/>
  <c r="C2" i="15"/>
  <c r="C2" i="17"/>
  <c r="C2" i="18"/>
  <c r="C2" i="16"/>
  <c r="C2" i="25"/>
  <c r="L2" i="25" l="1"/>
  <c r="C13" i="16" l="1" a="1"/>
  <c r="C11" i="16" a="1"/>
  <c r="C9" i="16" a="1"/>
  <c r="C7" i="16" a="1"/>
  <c r="C5" i="16" a="1"/>
  <c r="C3" i="16" a="1"/>
  <c r="C13" i="18" a="1"/>
  <c r="C11" i="18" a="1"/>
  <c r="C9" i="18" a="1"/>
  <c r="C7" i="18" a="1"/>
  <c r="C5" i="18" a="1"/>
  <c r="C3" i="18" a="1"/>
  <c r="C13" i="17" a="1"/>
  <c r="C11" i="17" a="1"/>
  <c r="C9" i="17" a="1"/>
  <c r="C7" i="17" a="1"/>
  <c r="C5" i="17" a="1"/>
  <c r="C3" i="17" a="1"/>
  <c r="C13" i="15" a="1"/>
  <c r="C11" i="15" a="1"/>
  <c r="C9" i="15" a="1"/>
  <c r="C7" i="15" a="1"/>
  <c r="C5" i="15" a="1"/>
  <c r="C3" i="15" a="1"/>
  <c r="C13" i="2" a="1"/>
  <c r="C11" i="2" a="1"/>
  <c r="C9" i="2" a="1"/>
  <c r="C7" i="2" a="1"/>
  <c r="C5" i="2" a="1"/>
  <c r="C3" i="2" a="1"/>
  <c r="C13" i="25" a="1"/>
  <c r="C11" i="25" a="1"/>
  <c r="C9" i="25" a="1"/>
  <c r="C7" i="25" a="1"/>
  <c r="C5" i="25" a="1"/>
  <c r="C3" i="25" a="1"/>
  <c r="B1" i="18"/>
  <c r="B1" i="17"/>
  <c r="B1" i="16"/>
  <c r="B1" i="15"/>
  <c r="B1" i="2"/>
  <c r="B1" i="25"/>
  <c r="I3" i="17" l="1"/>
  <c r="I2" i="17" s="1"/>
  <c r="H3" i="17"/>
  <c r="H2" i="17" s="1"/>
  <c r="G3" i="17"/>
  <c r="G2" i="17" s="1"/>
  <c r="F3" i="17"/>
  <c r="F2" i="17" s="1"/>
  <c r="E3" i="17"/>
  <c r="E2" i="17" s="1"/>
  <c r="D3" i="17"/>
  <c r="D2" i="17" s="1"/>
  <c r="C3" i="17"/>
  <c r="I5" i="17"/>
  <c r="H5" i="17"/>
  <c r="G5" i="17"/>
  <c r="F5" i="17"/>
  <c r="E5" i="17"/>
  <c r="D5" i="17"/>
  <c r="C5" i="17"/>
  <c r="B2" i="17" s="1"/>
  <c r="I7" i="17"/>
  <c r="H7" i="17"/>
  <c r="G7" i="17"/>
  <c r="F7" i="17"/>
  <c r="E7" i="17"/>
  <c r="D7" i="17"/>
  <c r="C7" i="17"/>
  <c r="I9" i="17"/>
  <c r="H9" i="17"/>
  <c r="G9" i="17"/>
  <c r="F9" i="17"/>
  <c r="E9" i="17"/>
  <c r="D9" i="17"/>
  <c r="C9" i="17"/>
  <c r="I11" i="17"/>
  <c r="H11" i="17"/>
  <c r="G11" i="17"/>
  <c r="F11" i="17"/>
  <c r="E11" i="17"/>
  <c r="D11" i="17"/>
  <c r="C11" i="17"/>
  <c r="D13" i="17"/>
  <c r="C13" i="17"/>
  <c r="I3" i="18"/>
  <c r="I2" i="18" s="1"/>
  <c r="H3" i="18"/>
  <c r="H2" i="18" s="1"/>
  <c r="G3" i="18"/>
  <c r="G2" i="18" s="1"/>
  <c r="F3" i="18"/>
  <c r="F2" i="18" s="1"/>
  <c r="E3" i="18"/>
  <c r="E2" i="18" s="1"/>
  <c r="D3" i="18"/>
  <c r="D2" i="18" s="1"/>
  <c r="C3" i="18"/>
  <c r="I5" i="18"/>
  <c r="H5" i="18"/>
  <c r="G5" i="18"/>
  <c r="F5" i="18"/>
  <c r="E5" i="18"/>
  <c r="D5" i="18"/>
  <c r="C5" i="18"/>
  <c r="B2" i="18" s="1"/>
  <c r="I7" i="18"/>
  <c r="H7" i="18"/>
  <c r="G7" i="18"/>
  <c r="F7" i="18"/>
  <c r="E7" i="18"/>
  <c r="D7" i="18"/>
  <c r="C7" i="18"/>
  <c r="I9" i="18"/>
  <c r="H9" i="18"/>
  <c r="G9" i="18"/>
  <c r="F9" i="18"/>
  <c r="E9" i="18"/>
  <c r="D9" i="18"/>
  <c r="C9" i="18"/>
  <c r="I11" i="18"/>
  <c r="H11" i="18"/>
  <c r="G11" i="18"/>
  <c r="F11" i="18"/>
  <c r="E11" i="18"/>
  <c r="D11" i="18"/>
  <c r="C11" i="18"/>
  <c r="D13" i="18"/>
  <c r="C13" i="18"/>
  <c r="I3" i="16"/>
  <c r="I2" i="16" s="1"/>
  <c r="H3" i="16"/>
  <c r="H2" i="16" s="1"/>
  <c r="G3" i="16"/>
  <c r="G2" i="16" s="1"/>
  <c r="F3" i="16"/>
  <c r="F2" i="16" s="1"/>
  <c r="E3" i="16"/>
  <c r="E2" i="16" s="1"/>
  <c r="D3" i="16"/>
  <c r="D2" i="16" s="1"/>
  <c r="C3" i="16"/>
  <c r="I5" i="16"/>
  <c r="H5" i="16"/>
  <c r="G5" i="16"/>
  <c r="F5" i="16"/>
  <c r="E5" i="16"/>
  <c r="D5" i="16"/>
  <c r="C5" i="16"/>
  <c r="B2" i="16" s="1"/>
  <c r="I7" i="16"/>
  <c r="H7" i="16"/>
  <c r="G7" i="16"/>
  <c r="F7" i="16"/>
  <c r="E7" i="16"/>
  <c r="D7" i="16"/>
  <c r="C7" i="16"/>
  <c r="I9" i="16"/>
  <c r="H9" i="16"/>
  <c r="G9" i="16"/>
  <c r="F9" i="16"/>
  <c r="E9" i="16"/>
  <c r="D9" i="16"/>
  <c r="C9" i="16"/>
  <c r="I11" i="16"/>
  <c r="H11" i="16"/>
  <c r="G11" i="16"/>
  <c r="F11" i="16"/>
  <c r="E11" i="16"/>
  <c r="D11" i="16"/>
  <c r="C11" i="16"/>
  <c r="D13" i="16"/>
  <c r="C13" i="16"/>
  <c r="I3" i="15"/>
  <c r="I2" i="15" s="1"/>
  <c r="H3" i="15"/>
  <c r="H2" i="15" s="1"/>
  <c r="G3" i="15"/>
  <c r="G2" i="15" s="1"/>
  <c r="F3" i="15"/>
  <c r="F2" i="15" s="1"/>
  <c r="E3" i="15"/>
  <c r="E2" i="15" s="1"/>
  <c r="D3" i="15"/>
  <c r="D2" i="15" s="1"/>
  <c r="C3" i="15"/>
  <c r="I5" i="15"/>
  <c r="H5" i="15"/>
  <c r="G5" i="15"/>
  <c r="F5" i="15"/>
  <c r="E5" i="15"/>
  <c r="D5" i="15"/>
  <c r="C5" i="15"/>
  <c r="I7" i="15"/>
  <c r="H7" i="15"/>
  <c r="G7" i="15"/>
  <c r="F7" i="15"/>
  <c r="E7" i="15"/>
  <c r="D7" i="15"/>
  <c r="C7" i="15"/>
  <c r="I9" i="15"/>
  <c r="H9" i="15"/>
  <c r="G9" i="15"/>
  <c r="F9" i="15"/>
  <c r="E9" i="15"/>
  <c r="D9" i="15"/>
  <c r="C9" i="15"/>
  <c r="I11" i="15"/>
  <c r="H11" i="15"/>
  <c r="G11" i="15"/>
  <c r="F11" i="15"/>
  <c r="E11" i="15"/>
  <c r="D11" i="15"/>
  <c r="C11" i="15"/>
  <c r="D13" i="15"/>
  <c r="C13" i="15"/>
  <c r="I3" i="2"/>
  <c r="I2" i="2" s="1"/>
  <c r="H3" i="2"/>
  <c r="H2" i="2" s="1"/>
  <c r="G3" i="2"/>
  <c r="G2" i="2" s="1"/>
  <c r="F3" i="2"/>
  <c r="F2" i="2" s="1"/>
  <c r="E3" i="2"/>
  <c r="E2" i="2" s="1"/>
  <c r="D3" i="2"/>
  <c r="D2" i="2" s="1"/>
  <c r="C3" i="2"/>
  <c r="I5" i="2"/>
  <c r="H5" i="2"/>
  <c r="G5" i="2"/>
  <c r="F5" i="2"/>
  <c r="E5" i="2"/>
  <c r="D5" i="2"/>
  <c r="C5" i="2"/>
  <c r="I7" i="2"/>
  <c r="H7" i="2"/>
  <c r="G7" i="2"/>
  <c r="F7" i="2"/>
  <c r="E7" i="2"/>
  <c r="D7" i="2"/>
  <c r="C7" i="2"/>
  <c r="I9" i="2"/>
  <c r="H9" i="2"/>
  <c r="G9" i="2"/>
  <c r="F9" i="2"/>
  <c r="E9" i="2"/>
  <c r="D9" i="2"/>
  <c r="C9" i="2"/>
  <c r="I11" i="2"/>
  <c r="H11" i="2"/>
  <c r="G11" i="2"/>
  <c r="F11" i="2"/>
  <c r="E11" i="2"/>
  <c r="D11" i="2"/>
  <c r="C11" i="2"/>
  <c r="D13" i="2"/>
  <c r="C13" i="2"/>
  <c r="I3" i="25"/>
  <c r="I2" i="25" s="1"/>
  <c r="H3" i="25"/>
  <c r="H2" i="25" s="1"/>
  <c r="G3" i="25"/>
  <c r="G2" i="25" s="1"/>
  <c r="F3" i="25"/>
  <c r="F2" i="25" s="1"/>
  <c r="E3" i="25"/>
  <c r="E2" i="25" s="1"/>
  <c r="D3" i="25"/>
  <c r="D2" i="25" s="1"/>
  <c r="C3" i="25"/>
  <c r="I5" i="25"/>
  <c r="H5" i="25"/>
  <c r="G5" i="25"/>
  <c r="F5" i="25"/>
  <c r="E5" i="25"/>
  <c r="D5" i="25"/>
  <c r="C5" i="25"/>
  <c r="B2" i="25" s="1"/>
  <c r="I7" i="25"/>
  <c r="H7" i="25"/>
  <c r="G7" i="25"/>
  <c r="F7" i="25"/>
  <c r="E7" i="25"/>
  <c r="D7" i="25"/>
  <c r="C7" i="25"/>
  <c r="I9" i="25"/>
  <c r="H9" i="25"/>
  <c r="G9" i="25"/>
  <c r="F9" i="25"/>
  <c r="E9" i="25"/>
  <c r="D9" i="25"/>
  <c r="C9" i="25"/>
  <c r="I11" i="25"/>
  <c r="H11" i="25"/>
  <c r="G11" i="25"/>
  <c r="F11" i="25"/>
  <c r="E11" i="25"/>
  <c r="D11" i="25"/>
  <c r="C11" i="25"/>
  <c r="D13" i="25"/>
  <c r="C13" i="25"/>
  <c r="B2" i="15"/>
  <c r="B2" i="2" l="1"/>
</calcChain>
</file>

<file path=xl/sharedStrings.xml><?xml version="1.0" encoding="utf-8"?>
<sst xmlns="http://schemas.openxmlformats.org/spreadsheetml/2006/main" count="10" uniqueCount="5">
  <si>
    <t>메모:</t>
  </si>
  <si>
    <t>달력 설정</t>
  </si>
  <si>
    <t>연도</t>
  </si>
  <si>
    <t>주 시작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</si>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</sst>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12">
    <font>
      <sz val="11"/>
      <color theme="1" tint="4.9989318521683403E-2"/>
      <name val="맑은 고딕"/>
      <family val="3"/>
      <charset val="129"/>
    </font>
    <font>
      <sz val="36"/>
      <color theme="0"/>
      <name val="Century Gothic"/>
      <family val="2"/>
      <scheme val="major"/>
    </font>
    <font>
      <sz val="16"/>
      <color theme="0"/>
      <name val="Century Gothic"/>
      <family val="2"/>
      <scheme val="minor"/>
    </font>
    <font>
      <sz val="18"/>
      <color theme="0"/>
      <name val="Century Gothic"/>
      <family val="1"/>
      <scheme val="major"/>
    </font>
    <font>
      <sz val="8"/>
      <name val="돋움"/>
      <family val="3"/>
      <charset val="129"/>
      <scheme val="minor"/>
    </font>
    <font>
      <sz val="11"/>
      <color theme="1" tint="4.9989318521683403E-2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2"/>
      <color theme="0"/>
      <name val="맑은 고딕"/>
      <family val="3"/>
      <charset val="129"/>
    </font>
    <font>
      <sz val="11"/>
      <color theme="2" tint="-0.89992980742820516"/>
      <name val="맑은 고딕"/>
      <family val="3"/>
      <charset val="129"/>
    </font>
    <font>
      <sz val="11"/>
      <color theme="3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gradientFill>
        <stop position="0">
          <color theme="3"/>
        </stop>
        <stop position="0.5">
          <color theme="3" tint="0.40000610370189521"/>
        </stop>
        <stop position="1">
          <color theme="3"/>
        </stop>
      </gradient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-0.499984740745262"/>
      </left>
      <right/>
      <top/>
      <bottom/>
      <diagonal/>
    </border>
  </borders>
  <cellStyleXfs count="12">
    <xf numFmtId="0" fontId="0" fillId="0" borderId="0">
      <alignment horizontal="left" vertical="center" wrapText="1" indent="1"/>
    </xf>
    <xf numFmtId="0" fontId="1" fillId="3" borderId="0" applyNumberFormat="0" applyBorder="0" applyAlignment="0" applyProtection="0"/>
    <xf numFmtId="0" fontId="3" fillId="3" borderId="0" applyNumberFormat="0" applyProtection="0">
      <alignment horizontal="center" vertical="top"/>
    </xf>
    <xf numFmtId="0" fontId="7" fillId="3" borderId="0" applyProtection="0">
      <alignment horizontal="left" indent="1"/>
    </xf>
    <xf numFmtId="0" fontId="7" fillId="4" borderId="6" applyNumberFormat="0" applyProtection="0">
      <alignment horizontal="center" vertical="center"/>
    </xf>
    <xf numFmtId="0" fontId="8" fillId="0" borderId="0" applyNumberFormat="0" applyProtection="0">
      <alignment horizontal="right" indent="1"/>
    </xf>
    <xf numFmtId="0" fontId="5" fillId="0" borderId="4" applyNumberFormat="0" applyFill="0" applyAlignment="0" applyProtection="0">
      <alignment horizontal="left" vertical="center" wrapText="1" indent="1"/>
    </xf>
    <xf numFmtId="0" fontId="5" fillId="0" borderId="5" applyNumberFormat="0" applyFill="0" applyAlignment="0" applyProtection="0">
      <alignment horizontal="left" vertical="center" wrapText="1" indent="1"/>
    </xf>
    <xf numFmtId="0" fontId="2" fillId="5" borderId="0" applyNumberFormat="0" applyBorder="0" applyProtection="0">
      <alignment horizontal="center"/>
    </xf>
    <xf numFmtId="176" fontId="9" fillId="0" borderId="1">
      <alignment horizontal="left" vertical="center" indent="1"/>
    </xf>
    <xf numFmtId="0" fontId="10" fillId="0" borderId="3" applyNumberFormat="0" applyFill="0" applyAlignment="0" applyProtection="0"/>
    <xf numFmtId="0" fontId="6" fillId="0" borderId="0" applyFill="0" applyBorder="0">
      <alignment horizontal="center" vertical="center"/>
    </xf>
  </cellStyleXfs>
  <cellXfs count="17">
    <xf numFmtId="0" fontId="0" fillId="0" borderId="0" xfId="0">
      <alignment horizontal="left" vertical="center" wrapText="1" inden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3" xfId="0" applyFont="1" applyFill="1" applyBorder="1" applyAlignment="1">
      <alignment horizontal="left" vertical="center" wrapText="1" indent="1"/>
    </xf>
    <xf numFmtId="0" fontId="0" fillId="0" borderId="3" xfId="10" applyFont="1" applyAlignment="1">
      <alignment horizontal="left" vertical="center" wrapText="1" indent="1"/>
    </xf>
    <xf numFmtId="0" fontId="0" fillId="0" borderId="3" xfId="10" applyFont="1" applyFill="1" applyAlignment="1">
      <alignment horizontal="left" vertical="center" wrapText="1" indent="1"/>
    </xf>
    <xf numFmtId="0" fontId="6" fillId="2" borderId="0" xfId="11" applyFont="1" applyFill="1">
      <alignment horizontal="center" vertical="center"/>
    </xf>
    <xf numFmtId="0" fontId="0" fillId="0" borderId="0" xfId="0" applyFont="1">
      <alignment horizontal="left" vertical="center" wrapText="1" indent="1"/>
    </xf>
    <xf numFmtId="0" fontId="6" fillId="0" borderId="0" xfId="11" applyFont="1" applyFill="1">
      <alignment horizontal="center" vertical="center"/>
    </xf>
    <xf numFmtId="0" fontId="7" fillId="3" borderId="0" xfId="3" applyFont="1">
      <alignment horizontal="left" indent="1"/>
    </xf>
    <xf numFmtId="0" fontId="8" fillId="0" borderId="0" xfId="5" applyFont="1">
      <alignment horizontal="right" indent="1"/>
    </xf>
    <xf numFmtId="176" fontId="9" fillId="0" borderId="1" xfId="9" applyFont="1">
      <alignment horizontal="left" vertical="center" indent="1"/>
    </xf>
    <xf numFmtId="176" fontId="11" fillId="0" borderId="1" xfId="9" applyFont="1">
      <alignment horizontal="left" vertical="center" indent="1"/>
    </xf>
    <xf numFmtId="0" fontId="0" fillId="0" borderId="3" xfId="0" applyFont="1" applyBorder="1">
      <alignment horizontal="left" vertical="center" wrapText="1" indent="1"/>
    </xf>
    <xf numFmtId="0" fontId="7" fillId="4" borderId="6" xfId="4" applyFont="1">
      <alignment horizontal="center" vertical="center"/>
    </xf>
    <xf numFmtId="0" fontId="0" fillId="0" borderId="4" xfId="6" applyFont="1">
      <alignment horizontal="left" vertical="center" wrapText="1" indent="1"/>
    </xf>
    <xf numFmtId="0" fontId="0" fillId="0" borderId="5" xfId="7" applyFont="1">
      <alignment horizontal="left" vertical="center" wrapText="1" indent="1"/>
    </xf>
    <xf numFmtId="0" fontId="0" fillId="0" borderId="4" xfId="6" applyFont="1" applyAlignment="1">
      <alignment horizontal="left" vertical="center" wrapText="1" indent="1"/>
    </xf>
  </cellXfs>
  <cellStyles count="12">
    <cellStyle name="강조색1" xfId="8" builtinId="29" customBuiltin="1"/>
    <cellStyle name="메모" xfId="6" builtinId="10" customBuiltin="1"/>
    <cellStyle name="설명 텍스트" xfId="7" builtinId="53" customBuiltin="1"/>
    <cellStyle name="연도 및 월" xfId="11" xr:uid="{00000000-0005-0000-0000-000003000000}"/>
    <cellStyle name="요일" xfId="9" xr:uid="{00000000-0005-0000-0000-000004000000}"/>
    <cellStyle name="입력" xfId="10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표준" xfId="0" builtinId="0" customBuiltin="1"/>
  </cellStyles>
  <dxfs count="30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238125</xdr:rowOff>
    </xdr:from>
    <xdr:to>
      <xdr:col>2</xdr:col>
      <xdr:colOff>1352</xdr:colOff>
      <xdr:row>14</xdr:row>
      <xdr:rowOff>2</xdr:rowOff>
    </xdr:to>
    <xdr:sp macro="" textlink="">
      <xdr:nvSpPr>
        <xdr:cNvPr id="5" name="제목" descr="1월">
          <a:extLst>
            <a:ext uri="{FF2B5EF4-FFF2-40B4-BE49-F238E27FC236}">
              <a16:creationId xmlns:a16="http://schemas.microsoft.com/office/drawing/2014/main" id="{7D12FE7C-7F20-42A6-BAE6-CA27CB79A255}"/>
            </a:ext>
          </a:extLst>
        </xdr:cNvPr>
        <xdr:cNvSpPr txBox="1"/>
      </xdr:nvSpPr>
      <xdr:spPr>
        <a:xfrm rot="16200000">
          <a:off x="-2652038" y="3328313"/>
          <a:ext cx="7591427" cy="141105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 rtl="0"/>
          <a:r>
            <a:rPr lang="ko" sz="36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1월</a:t>
          </a:r>
        </a:p>
      </xdr:txBody>
    </xdr:sp>
    <xdr:clientData/>
  </xdr:twoCellAnchor>
  <xdr:twoCellAnchor editAs="oneCell">
    <xdr:from>
      <xdr:col>1</xdr:col>
      <xdr:colOff>424987</xdr:colOff>
      <xdr:row>0</xdr:row>
      <xdr:rowOff>76200</xdr:rowOff>
    </xdr:from>
    <xdr:to>
      <xdr:col>1</xdr:col>
      <xdr:colOff>1110787</xdr:colOff>
      <xdr:row>3</xdr:row>
      <xdr:rowOff>251460</xdr:rowOff>
    </xdr:to>
    <xdr:sp macro="" textlink="달력연도">
      <xdr:nvSpPr>
        <xdr:cNvPr id="4" name="연도" descr="연도">
          <a:extLst>
            <a:ext uri="{FF2B5EF4-FFF2-40B4-BE49-F238E27FC236}">
              <a16:creationId xmlns:a16="http://schemas.microsoft.com/office/drawing/2014/main" id="{6FDB2EB9-1181-4A1B-851C-3D8D2D474CED}"/>
            </a:ext>
          </a:extLst>
        </xdr:cNvPr>
        <xdr:cNvSpPr/>
      </xdr:nvSpPr>
      <xdr:spPr>
        <a:xfrm>
          <a:off x="625012" y="7620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fld id="{445441A5-D120-48E0-BDA9-D9277C9FEEFA}" type="TxLink">
            <a:rPr lang="en-US" altLang="en-US" sz="1600" b="0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 rtl="0"/>
            <a:t>2025</a:t>
          </a:fld>
          <a:endParaRPr lang="en-US" sz="1600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238125</xdr:rowOff>
    </xdr:from>
    <xdr:to>
      <xdr:col>2</xdr:col>
      <xdr:colOff>1352</xdr:colOff>
      <xdr:row>14</xdr:row>
      <xdr:rowOff>2</xdr:rowOff>
    </xdr:to>
    <xdr:sp macro="" textlink="">
      <xdr:nvSpPr>
        <xdr:cNvPr id="4" name="제목" descr="2월">
          <a:extLst>
            <a:ext uri="{FF2B5EF4-FFF2-40B4-BE49-F238E27FC236}">
              <a16:creationId xmlns:a16="http://schemas.microsoft.com/office/drawing/2014/main" id="{0BFD9254-7681-4766-A462-BE31CA2E5037}"/>
            </a:ext>
          </a:extLst>
        </xdr:cNvPr>
        <xdr:cNvSpPr txBox="1"/>
      </xdr:nvSpPr>
      <xdr:spPr>
        <a:xfrm rot="16200000">
          <a:off x="-2652038" y="3328313"/>
          <a:ext cx="7591427" cy="141105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 rtl="0"/>
          <a:r>
            <a:rPr lang="ko" sz="36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2월</a:t>
          </a:r>
        </a:p>
      </xdr:txBody>
    </xdr:sp>
    <xdr:clientData/>
  </xdr:twoCellAnchor>
  <xdr:twoCellAnchor editAs="oneCell">
    <xdr:from>
      <xdr:col>1</xdr:col>
      <xdr:colOff>424987</xdr:colOff>
      <xdr:row>0</xdr:row>
      <xdr:rowOff>76200</xdr:rowOff>
    </xdr:from>
    <xdr:to>
      <xdr:col>1</xdr:col>
      <xdr:colOff>1110787</xdr:colOff>
      <xdr:row>3</xdr:row>
      <xdr:rowOff>251460</xdr:rowOff>
    </xdr:to>
    <xdr:sp macro="" textlink="달력연도">
      <xdr:nvSpPr>
        <xdr:cNvPr id="8" name="연도" descr="연도">
          <a:extLst>
            <a:ext uri="{FF2B5EF4-FFF2-40B4-BE49-F238E27FC236}">
              <a16:creationId xmlns:a16="http://schemas.microsoft.com/office/drawing/2014/main" id="{D9F45A0B-1F03-45BA-B929-9FBFE3276C6A}"/>
            </a:ext>
          </a:extLst>
        </xdr:cNvPr>
        <xdr:cNvSpPr/>
      </xdr:nvSpPr>
      <xdr:spPr>
        <a:xfrm>
          <a:off x="625012" y="7620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fld id="{67665B25-04CB-4479-B5DE-996CFA8D30C4}" type="TxLink">
            <a:rPr lang="en-US" altLang="en-US" sz="1600" b="0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 rtl="0"/>
            <a:t>2025</a:t>
          </a:fld>
          <a:endParaRPr lang="en-US" sz="1600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238125</xdr:rowOff>
    </xdr:from>
    <xdr:to>
      <xdr:col>2</xdr:col>
      <xdr:colOff>1352</xdr:colOff>
      <xdr:row>14</xdr:row>
      <xdr:rowOff>2</xdr:rowOff>
    </xdr:to>
    <xdr:sp macro="" textlink="">
      <xdr:nvSpPr>
        <xdr:cNvPr id="4" name="제목" descr="3월">
          <a:extLst>
            <a:ext uri="{FF2B5EF4-FFF2-40B4-BE49-F238E27FC236}">
              <a16:creationId xmlns:a16="http://schemas.microsoft.com/office/drawing/2014/main" id="{809829EF-6AE1-4185-8501-829345B19A6E}"/>
            </a:ext>
          </a:extLst>
        </xdr:cNvPr>
        <xdr:cNvSpPr txBox="1"/>
      </xdr:nvSpPr>
      <xdr:spPr>
        <a:xfrm rot="16200000">
          <a:off x="-2652038" y="3328313"/>
          <a:ext cx="7591427" cy="141105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 rtl="0"/>
          <a:r>
            <a:rPr lang="ko" sz="36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3월</a:t>
          </a:r>
        </a:p>
      </xdr:txBody>
    </xdr:sp>
    <xdr:clientData/>
  </xdr:twoCellAnchor>
  <xdr:twoCellAnchor editAs="oneCell">
    <xdr:from>
      <xdr:col>1</xdr:col>
      <xdr:colOff>424987</xdr:colOff>
      <xdr:row>0</xdr:row>
      <xdr:rowOff>76200</xdr:rowOff>
    </xdr:from>
    <xdr:to>
      <xdr:col>1</xdr:col>
      <xdr:colOff>1110787</xdr:colOff>
      <xdr:row>3</xdr:row>
      <xdr:rowOff>251460</xdr:rowOff>
    </xdr:to>
    <xdr:sp macro="" textlink="달력연도">
      <xdr:nvSpPr>
        <xdr:cNvPr id="8" name="연도" descr="연도">
          <a:extLst>
            <a:ext uri="{FF2B5EF4-FFF2-40B4-BE49-F238E27FC236}">
              <a16:creationId xmlns:a16="http://schemas.microsoft.com/office/drawing/2014/main" id="{94F4616A-892E-47C5-A949-FED75FFADEBB}"/>
            </a:ext>
          </a:extLst>
        </xdr:cNvPr>
        <xdr:cNvSpPr/>
      </xdr:nvSpPr>
      <xdr:spPr>
        <a:xfrm>
          <a:off x="625012" y="7620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fld id="{1B6E693C-E371-4EA4-8327-91FEF9D489F9}" type="TxLink">
            <a:rPr lang="en-US" altLang="en-US" sz="1600" b="0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 rtl="0"/>
            <a:t>2025</a:t>
          </a:fld>
          <a:endParaRPr lang="en-US" sz="1600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238125</xdr:rowOff>
    </xdr:from>
    <xdr:to>
      <xdr:col>2</xdr:col>
      <xdr:colOff>1352</xdr:colOff>
      <xdr:row>14</xdr:row>
      <xdr:rowOff>2</xdr:rowOff>
    </xdr:to>
    <xdr:sp macro="" textlink="">
      <xdr:nvSpPr>
        <xdr:cNvPr id="4" name="제목" descr="4월">
          <a:extLst>
            <a:ext uri="{FF2B5EF4-FFF2-40B4-BE49-F238E27FC236}">
              <a16:creationId xmlns:a16="http://schemas.microsoft.com/office/drawing/2014/main" id="{8C5697FE-2327-4994-9CAB-8B06831BBFBC}"/>
            </a:ext>
          </a:extLst>
        </xdr:cNvPr>
        <xdr:cNvSpPr txBox="1"/>
      </xdr:nvSpPr>
      <xdr:spPr>
        <a:xfrm rot="16200000">
          <a:off x="-2652038" y="3328313"/>
          <a:ext cx="7591427" cy="141105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 rtl="0"/>
          <a:r>
            <a:rPr lang="ko" sz="36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4월</a:t>
          </a:r>
        </a:p>
      </xdr:txBody>
    </xdr:sp>
    <xdr:clientData/>
  </xdr:twoCellAnchor>
  <xdr:twoCellAnchor editAs="oneCell">
    <xdr:from>
      <xdr:col>1</xdr:col>
      <xdr:colOff>424987</xdr:colOff>
      <xdr:row>0</xdr:row>
      <xdr:rowOff>76200</xdr:rowOff>
    </xdr:from>
    <xdr:to>
      <xdr:col>1</xdr:col>
      <xdr:colOff>1110787</xdr:colOff>
      <xdr:row>3</xdr:row>
      <xdr:rowOff>251460</xdr:rowOff>
    </xdr:to>
    <xdr:sp macro="" textlink="달력연도">
      <xdr:nvSpPr>
        <xdr:cNvPr id="6" name="연도" descr="연도">
          <a:extLst>
            <a:ext uri="{FF2B5EF4-FFF2-40B4-BE49-F238E27FC236}">
              <a16:creationId xmlns:a16="http://schemas.microsoft.com/office/drawing/2014/main" id="{28BF5BB3-1CB6-4753-BC18-831923F8916D}"/>
            </a:ext>
          </a:extLst>
        </xdr:cNvPr>
        <xdr:cNvSpPr/>
      </xdr:nvSpPr>
      <xdr:spPr>
        <a:xfrm>
          <a:off x="625012" y="7620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fld id="{D8A6A427-811B-48E4-9C55-A8D5E4C8C490}" type="TxLink">
            <a:rPr lang="en-US" altLang="en-US" sz="1600" b="0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 rtl="0"/>
            <a:t>2025</a:t>
          </a:fld>
          <a:endParaRPr lang="en-US" sz="1600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238126</xdr:rowOff>
    </xdr:from>
    <xdr:to>
      <xdr:col>2</xdr:col>
      <xdr:colOff>1352</xdr:colOff>
      <xdr:row>14</xdr:row>
      <xdr:rowOff>3</xdr:rowOff>
    </xdr:to>
    <xdr:sp macro="" textlink="">
      <xdr:nvSpPr>
        <xdr:cNvPr id="4" name="제목" descr="5월">
          <a:extLst>
            <a:ext uri="{FF2B5EF4-FFF2-40B4-BE49-F238E27FC236}">
              <a16:creationId xmlns:a16="http://schemas.microsoft.com/office/drawing/2014/main" id="{D3193DA4-2818-437B-B402-50DC425D4195}"/>
            </a:ext>
          </a:extLst>
        </xdr:cNvPr>
        <xdr:cNvSpPr txBox="1"/>
      </xdr:nvSpPr>
      <xdr:spPr>
        <a:xfrm rot="16200000">
          <a:off x="-2652038" y="3328314"/>
          <a:ext cx="7591427" cy="141105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 rtl="0"/>
          <a:r>
            <a:rPr lang="ko" sz="36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5월</a:t>
          </a:r>
        </a:p>
      </xdr:txBody>
    </xdr:sp>
    <xdr:clientData/>
  </xdr:twoCellAnchor>
  <xdr:twoCellAnchor editAs="oneCell">
    <xdr:from>
      <xdr:col>1</xdr:col>
      <xdr:colOff>424987</xdr:colOff>
      <xdr:row>0</xdr:row>
      <xdr:rowOff>76200</xdr:rowOff>
    </xdr:from>
    <xdr:to>
      <xdr:col>1</xdr:col>
      <xdr:colOff>1110787</xdr:colOff>
      <xdr:row>3</xdr:row>
      <xdr:rowOff>251460</xdr:rowOff>
    </xdr:to>
    <xdr:sp macro="" textlink="달력연도">
      <xdr:nvSpPr>
        <xdr:cNvPr id="6" name="연도" descr="연도">
          <a:extLst>
            <a:ext uri="{FF2B5EF4-FFF2-40B4-BE49-F238E27FC236}">
              <a16:creationId xmlns:a16="http://schemas.microsoft.com/office/drawing/2014/main" id="{F9579838-AC69-4050-BB7C-A7ED2F2BA2B6}"/>
            </a:ext>
          </a:extLst>
        </xdr:cNvPr>
        <xdr:cNvSpPr/>
      </xdr:nvSpPr>
      <xdr:spPr>
        <a:xfrm>
          <a:off x="625012" y="7620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fld id="{57BF3E2E-21B7-40FC-B5AF-3BFD13997274}" type="TxLink">
            <a:rPr lang="en-US" altLang="en-US" sz="1600" b="0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 rtl="0"/>
            <a:t>2025</a:t>
          </a:fld>
          <a:endParaRPr lang="en-US" sz="1600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238126</xdr:rowOff>
    </xdr:from>
    <xdr:to>
      <xdr:col>2</xdr:col>
      <xdr:colOff>1352</xdr:colOff>
      <xdr:row>14</xdr:row>
      <xdr:rowOff>3</xdr:rowOff>
    </xdr:to>
    <xdr:sp macro="" textlink="">
      <xdr:nvSpPr>
        <xdr:cNvPr id="4" name="제목" descr="6월">
          <a:extLst>
            <a:ext uri="{FF2B5EF4-FFF2-40B4-BE49-F238E27FC236}">
              <a16:creationId xmlns:a16="http://schemas.microsoft.com/office/drawing/2014/main" id="{1D2DD5FA-C2C9-4F1C-AAA4-8D05231E789A}"/>
            </a:ext>
          </a:extLst>
        </xdr:cNvPr>
        <xdr:cNvSpPr txBox="1"/>
      </xdr:nvSpPr>
      <xdr:spPr>
        <a:xfrm rot="16200000">
          <a:off x="-2652038" y="3328314"/>
          <a:ext cx="7591427" cy="1411052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003">
          <a:schemeClr val="dk2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lIns="365760" tIns="228600" rIns="1143000" bIns="137160" rtlCol="0" anchor="t"/>
        <a:lstStyle/>
        <a:p>
          <a:pPr algn="r" rtl="0"/>
          <a:r>
            <a:rPr lang="ko" sz="3600">
              <a:solidFill>
                <a:schemeClr val="bg1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6월</a:t>
          </a:r>
        </a:p>
      </xdr:txBody>
    </xdr:sp>
    <xdr:clientData/>
  </xdr:twoCellAnchor>
  <xdr:twoCellAnchor editAs="oneCell">
    <xdr:from>
      <xdr:col>1</xdr:col>
      <xdr:colOff>424987</xdr:colOff>
      <xdr:row>0</xdr:row>
      <xdr:rowOff>76200</xdr:rowOff>
    </xdr:from>
    <xdr:to>
      <xdr:col>1</xdr:col>
      <xdr:colOff>1110787</xdr:colOff>
      <xdr:row>3</xdr:row>
      <xdr:rowOff>251460</xdr:rowOff>
    </xdr:to>
    <xdr:sp macro="" textlink="달력연도">
      <xdr:nvSpPr>
        <xdr:cNvPr id="6" name="연도" descr="연도">
          <a:extLst>
            <a:ext uri="{FF2B5EF4-FFF2-40B4-BE49-F238E27FC236}">
              <a16:creationId xmlns:a16="http://schemas.microsoft.com/office/drawing/2014/main" id="{CDE28479-E074-4581-B5CA-B0BE8908C03E}"/>
            </a:ext>
          </a:extLst>
        </xdr:cNvPr>
        <xdr:cNvSpPr/>
      </xdr:nvSpPr>
      <xdr:spPr>
        <a:xfrm>
          <a:off x="625012" y="76200"/>
          <a:ext cx="685800" cy="105156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lIns="0" rIns="0" bIns="91440" rtlCol="0" anchor="b"/>
        <a:lstStyle/>
        <a:p>
          <a:pPr algn="ctr" rtl="0"/>
          <a:fld id="{4795D28F-4A9E-4851-99F8-CD5E8BBDF9AE}" type="TxLink">
            <a:rPr lang="en-US" altLang="en-US" sz="1600" b="0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 rtl="0"/>
            <a:t>2025</a:t>
          </a:fld>
          <a:endParaRPr lang="en-US" sz="1600">
            <a:solidFill>
              <a:schemeClr val="bg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ION_colors">
  <a:themeElements>
    <a:clrScheme name="ION">
      <a:dk1>
        <a:sysClr val="windowText" lastClr="000000"/>
      </a:dk1>
      <a:lt1>
        <a:sysClr val="window" lastClr="FFFFFF"/>
      </a:lt1>
      <a:dk2>
        <a:srgbClr val="2A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F9C9D"/>
      </a:accent5>
      <a:accent6>
        <a:srgbClr val="9E5E9B"/>
      </a:accent6>
      <a:hlink>
        <a:srgbClr val="5F9C9D"/>
      </a:hlink>
      <a:folHlink>
        <a:srgbClr val="9E5E9B"/>
      </a:folHlink>
    </a:clrScheme>
    <a:fontScheme name="ION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  <pageSetUpPr autoPageBreaks="0" fitToPage="1"/>
  </sheetPr>
  <dimension ref="B1:L17"/>
  <sheetViews>
    <sheetView showGridLines="0" zoomScale="60" zoomScaleNormal="60" workbookViewId="0">
      <selection activeCell="C33" sqref="C33"/>
    </sheetView>
  </sheetViews>
  <sheetFormatPr defaultColWidth="9.875" defaultRowHeight="16.5"/>
  <cols>
    <col min="1" max="1" width="2.625" style="6" customWidth="1"/>
    <col min="2" max="2" width="21.625" style="6" customWidth="1"/>
    <col min="3" max="9" width="18.375" style="6" customWidth="1"/>
    <col min="10" max="10" width="2.625" style="6" customWidth="1"/>
    <col min="11" max="11" width="14.5" style="6" customWidth="1"/>
    <col min="12" max="12" width="12.25" style="6" customWidth="1"/>
    <col min="13" max="16384" width="9.875" style="6"/>
  </cols>
  <sheetData>
    <row r="1" spans="2:12" ht="20.100000000000001" customHeight="1">
      <c r="B1" s="5">
        <f ca="1">달력연도</f>
        <v>2025</v>
      </c>
      <c r="K1" s="13" t="s">
        <v>1</v>
      </c>
      <c r="L1" s="13"/>
    </row>
    <row r="2" spans="2:12" ht="30" customHeight="1">
      <c r="B2" s="7" t="str">
        <f ca="1">UPPER(TEXT(C5,"mmmm"))</f>
        <v>JANUARY</v>
      </c>
      <c r="C2" s="8" t="str">
        <f>UPPER(TEXT(주_시작,"aaa"))</f>
        <v>일</v>
      </c>
      <c r="D2" s="8" t="str">
        <f t="shared" ref="D2:I2" ca="1" si="0">UPPER(TEXT(D3,"aaa"))</f>
        <v>월</v>
      </c>
      <c r="E2" s="8" t="str">
        <f t="shared" ca="1" si="0"/>
        <v>화</v>
      </c>
      <c r="F2" s="8" t="str">
        <f t="shared" ca="1" si="0"/>
        <v>수</v>
      </c>
      <c r="G2" s="8" t="str">
        <f t="shared" ca="1" si="0"/>
        <v>목</v>
      </c>
      <c r="H2" s="8" t="str">
        <f t="shared" ca="1" si="0"/>
        <v>금</v>
      </c>
      <c r="I2" s="8" t="str">
        <f t="shared" ca="1" si="0"/>
        <v>토</v>
      </c>
      <c r="K2" s="8" t="s">
        <v>2</v>
      </c>
      <c r="L2" s="9">
        <f ca="1">YEAR(TODAY())</f>
        <v>2025</v>
      </c>
    </row>
    <row r="3" spans="2:12" ht="19.5" customHeight="1">
      <c r="C3" s="10">
        <f t="array" aca="1" ref="C3:I3" ca="1">요일및주+DATE(달력연도,1,1)-WEEKDAY(DATE(달력연도,1,1),(주_시작="월")+1)+1</f>
        <v>45655</v>
      </c>
      <c r="D3" s="10">
        <f ca="1"/>
        <v>45656</v>
      </c>
      <c r="E3" s="10">
        <f ca="1"/>
        <v>45657</v>
      </c>
      <c r="F3" s="10">
        <f ca="1"/>
        <v>45658</v>
      </c>
      <c r="G3" s="10">
        <f ca="1"/>
        <v>45659</v>
      </c>
      <c r="H3" s="10">
        <f ca="1"/>
        <v>45660</v>
      </c>
      <c r="I3" s="10">
        <f ca="1"/>
        <v>45661</v>
      </c>
      <c r="K3" s="8" t="s">
        <v>3</v>
      </c>
      <c r="L3" s="9" t="s">
        <v>4</v>
      </c>
    </row>
    <row r="4" spans="2:12" ht="75" customHeight="1">
      <c r="C4" s="3"/>
      <c r="D4" s="3"/>
      <c r="E4" s="3"/>
      <c r="F4" s="3"/>
      <c r="G4" s="3"/>
      <c r="H4" s="3"/>
      <c r="I4" s="3"/>
    </row>
    <row r="5" spans="2:12" ht="19.5" customHeight="1">
      <c r="C5" s="10">
        <f t="array" aca="1" ref="C5:I5" ca="1">요일및주+DATE(달력연도,1,1)-WEEKDAY(DATE(달력연도,1,1),(주_시작="월")+1)+8</f>
        <v>45662</v>
      </c>
      <c r="D5" s="10">
        <f ca="1"/>
        <v>45663</v>
      </c>
      <c r="E5" s="10">
        <f ca="1"/>
        <v>45664</v>
      </c>
      <c r="F5" s="10">
        <f ca="1"/>
        <v>45665</v>
      </c>
      <c r="G5" s="10">
        <f ca="1"/>
        <v>45666</v>
      </c>
      <c r="H5" s="10">
        <f ca="1"/>
        <v>45667</v>
      </c>
      <c r="I5" s="10">
        <f ca="1"/>
        <v>45668</v>
      </c>
    </row>
    <row r="6" spans="2:12" ht="75" customHeight="1">
      <c r="C6" s="3"/>
      <c r="D6" s="3"/>
      <c r="E6" s="3"/>
      <c r="F6" s="3"/>
      <c r="G6" s="3"/>
      <c r="H6" s="3"/>
      <c r="I6" s="3"/>
    </row>
    <row r="7" spans="2:12" ht="19.5" customHeight="1">
      <c r="C7" s="10">
        <f t="array" aca="1" ref="C7:I7" ca="1">요일및주+DATE(달력연도,1,1)-WEEKDAY(DATE(달력연도,1,1),(주_시작="월")+1)+15</f>
        <v>45669</v>
      </c>
      <c r="D7" s="10">
        <f ca="1"/>
        <v>45670</v>
      </c>
      <c r="E7" s="10">
        <f ca="1"/>
        <v>45671</v>
      </c>
      <c r="F7" s="10">
        <f ca="1"/>
        <v>45672</v>
      </c>
      <c r="G7" s="10">
        <f ca="1"/>
        <v>45673</v>
      </c>
      <c r="H7" s="10">
        <f ca="1"/>
        <v>45674</v>
      </c>
      <c r="I7" s="10">
        <f ca="1"/>
        <v>45675</v>
      </c>
    </row>
    <row r="8" spans="2:12" ht="75" customHeight="1">
      <c r="C8" s="3"/>
      <c r="D8" s="3"/>
      <c r="E8" s="3"/>
      <c r="F8" s="3"/>
      <c r="G8" s="3"/>
      <c r="H8" s="3"/>
      <c r="I8" s="3"/>
    </row>
    <row r="9" spans="2:12" ht="19.5" customHeight="1">
      <c r="C9" s="10">
        <f t="array" aca="1" ref="C9:I9" ca="1">요일및주+DATE(달력연도,1,1)-WEEKDAY(DATE(달력연도,1,1),(주_시작="월")+1)+22</f>
        <v>45676</v>
      </c>
      <c r="D9" s="10">
        <f ca="1"/>
        <v>45677</v>
      </c>
      <c r="E9" s="10">
        <f ca="1"/>
        <v>45678</v>
      </c>
      <c r="F9" s="10">
        <f ca="1"/>
        <v>45679</v>
      </c>
      <c r="G9" s="10">
        <f ca="1"/>
        <v>45680</v>
      </c>
      <c r="H9" s="10">
        <f ca="1"/>
        <v>45681</v>
      </c>
      <c r="I9" s="10">
        <f ca="1"/>
        <v>45682</v>
      </c>
    </row>
    <row r="10" spans="2:12" ht="75" customHeight="1">
      <c r="C10" s="3"/>
      <c r="D10" s="3"/>
      <c r="E10" s="3"/>
      <c r="F10" s="3"/>
      <c r="G10" s="3"/>
      <c r="H10" s="3"/>
      <c r="I10" s="3"/>
    </row>
    <row r="11" spans="2:12" ht="19.5" customHeight="1">
      <c r="C11" s="10">
        <f t="array" aca="1" ref="C11:I11" ca="1">요일및주+DATE(달력연도,1,1)-WEEKDAY(DATE(달력연도,1,1),(주_시작="월")+1)+29</f>
        <v>45683</v>
      </c>
      <c r="D11" s="10">
        <f ca="1"/>
        <v>45684</v>
      </c>
      <c r="E11" s="10">
        <f ca="1"/>
        <v>45685</v>
      </c>
      <c r="F11" s="10">
        <f ca="1"/>
        <v>45686</v>
      </c>
      <c r="G11" s="10">
        <f ca="1"/>
        <v>45687</v>
      </c>
      <c r="H11" s="10">
        <f ca="1"/>
        <v>45688</v>
      </c>
      <c r="I11" s="10">
        <f ca="1"/>
        <v>45689</v>
      </c>
    </row>
    <row r="12" spans="2:12" ht="75" customHeight="1">
      <c r="C12" s="3"/>
      <c r="D12" s="3"/>
      <c r="E12" s="3"/>
      <c r="F12" s="3"/>
      <c r="G12" s="3"/>
      <c r="H12" s="3"/>
      <c r="I12" s="3"/>
    </row>
    <row r="13" spans="2:12" ht="19.5" customHeight="1">
      <c r="C13" s="10">
        <f t="array" aca="1" ref="C13:D13" ca="1">요일및주+DATE(달력연도,1,1)-WEEKDAY(DATE(달력연도,1,1),(주_시작="월")+1)+36</f>
        <v>45690</v>
      </c>
      <c r="D13" s="10">
        <f ca="1"/>
        <v>45691</v>
      </c>
      <c r="E13" s="14" t="s">
        <v>0</v>
      </c>
      <c r="F13" s="15"/>
      <c r="G13" s="15"/>
      <c r="H13" s="15"/>
      <c r="I13" s="15"/>
    </row>
    <row r="14" spans="2:12" ht="75" customHeight="1">
      <c r="C14" s="3"/>
      <c r="D14" s="3"/>
      <c r="E14" s="14"/>
      <c r="F14" s="15"/>
      <c r="G14" s="15"/>
      <c r="H14" s="15"/>
      <c r="I14" s="15"/>
    </row>
    <row r="15" spans="2:12" ht="16.5" customHeight="1"/>
    <row r="16" spans="2:12" ht="16.5" customHeight="1"/>
    <row r="17" ht="16.5" customHeight="1"/>
  </sheetData>
  <mergeCells count="3">
    <mergeCell ref="K1:L1"/>
    <mergeCell ref="E13:E14"/>
    <mergeCell ref="F13:I14"/>
  </mergeCells>
  <phoneticPr fontId="4" type="noConversion"/>
  <conditionalFormatting sqref="C11:I11 C13:D13">
    <cfRule type="expression" dxfId="29" priority="5">
      <formula>AND(DAY(C11)&gt;=1,DAY(C11)&lt;=15)</formula>
    </cfRule>
  </conditionalFormatting>
  <conditionalFormatting sqref="C3:H3">
    <cfRule type="expression" dxfId="28" priority="4">
      <formula>DAY(C3)&gt;8</formula>
    </cfRule>
  </conditionalFormatting>
  <conditionalFormatting sqref="C3:C14">
    <cfRule type="expression" dxfId="27" priority="3">
      <formula>C$2="일"</formula>
    </cfRule>
  </conditionalFormatting>
  <conditionalFormatting sqref="H3:I4 H5:I12">
    <cfRule type="expression" dxfId="26" priority="2">
      <formula>H$2="토"</formula>
    </cfRule>
  </conditionalFormatting>
  <conditionalFormatting sqref="I3:I4 I5:I12">
    <cfRule type="expression" dxfId="25" priority="1">
      <formula>$I$2="일"</formula>
    </cfRule>
  </conditionalFormatting>
  <dataValidations count="13">
    <dataValidation allowBlank="1" showInputMessage="1" showErrorMessage="1" prompt="이 워크시트의 월은 이 셀에 있습니다. 달력은 오른쪽에서 시작하고 이전, 현재, 다음 달의 날짜가 표시됩니다. F13 셀에 월별 메모를 입력할 수 있습니다." sqref="B2" xr:uid="{00000000-0002-0000-0000-000000000000}"/>
    <dataValidation allowBlank="1" showInputMessage="1" showErrorMessage="1" prompt="이 셀의 연도는 L2 셀에 입력한 연도에 따라 자동으로 업데이트됩니다. 이 워크시트의 월은 아래 셀에 있습니다. 달력 설정은 K1 셀에서 시작합니다." sqref="B1" xr:uid="{00000000-0002-0000-0000-000001000000}"/>
    <dataValidation allowBlank="1" showInputMessage="1" showErrorMessage="1" prompt="오른쪽 셀에 메모를 입력합니다." sqref="E13:E14" xr:uid="{00000000-0002-0000-0000-000002000000}"/>
    <dataValidation allowBlank="1" showInputMessage="1" showErrorMessage="1" prompt="이 셀에 메모를 입력합니다." sqref="F13:I14" xr:uid="{00000000-0002-0000-0000-000003000000}"/>
    <dataValidation allowBlank="1" showInputMessage="1" showErrorMessage="1" prompt="이 행의 요일은 L3 셀에 입력된 주 시작 요일을 기준으로 자동으로 결정됩니다." sqref="C2" xr:uid="{00000000-0002-0000-0000-000004000000}"/>
    <dataValidation allowBlank="1" showInputMessage="1" showErrorMessage="1" prompt="이 통합 문서에서 모든 연도의 달력을 만드세요. L2 및 L3 셀에서 연도 및 주 시작 요일을 사용자 지정하세요. 각 월은 별도의 워크시트에 자동으로 업데이트됩니다." sqref="A1" xr:uid="{00000000-0002-0000-0000-000005000000}"/>
    <dataValidation allowBlank="1" showInputMessage="1" showErrorMessage="1" prompt="오른쪽 셀에서 주 시작 요일을 선택합니다." sqref="K3" xr:uid="{00000000-0002-0000-0000-000006000000}"/>
    <dataValidation allowBlank="1" showInputMessage="1" showErrorMessage="1" prompt="이 셀에 연도를 입력합니다." sqref="L2" xr:uid="{00000000-0002-0000-0000-000007000000}"/>
    <dataValidation allowBlank="1" showInputMessage="1" showErrorMessage="1" prompt="오른쪽 셀에 연도를 입력합니다." sqref="K2" xr:uid="{00000000-0002-0000-0000-000008000000}"/>
    <dataValidation allowBlank="1" showInputMessage="1" showErrorMessage="1" prompt="아래 셀에 달력 설정을 입력합니다. 이 셀은 인쇄되지 않습니다." sqref="K1" xr:uid="{00000000-0002-0000-0000-000009000000}"/>
    <dataValidation type="list" errorStyle="warning" allowBlank="1" showInputMessage="1" showErrorMessage="1" error="목록에서 주 시작 요일을 선택합니다. 취소를 선택하고 ALT+아래쪽 화살표를 누른 다음 ENTER 키를 눌러 선택합니다." prompt="이 셀에서 주 시작 요일을 선택합니다. Alt+아래쪽 화살표를 눌러 드롭다운 목록을 열고 Enter 키를 눌러 선택합니다." sqref="L3" xr:uid="{00000000-0002-0000-0000-00000A000000}">
      <formula1>"일,월"</formula1>
    </dataValidation>
    <dataValidation allowBlank="1" showInputMessage="1" showErrorMessage="1" prompt="여기와 5, 7, 9, 11, 13행의 달력 일자가 자동으로 업데이트됩니다. 이 셀에 표시된 숫자가 1이 아니라면 이 셀의 숫자는 이전 달의 날짜를 나타냅니다. F13 셀에 월별 메모를 입력합니다." sqref="C3" xr:uid="{00000000-0002-0000-0000-00000B000000}"/>
    <dataValidation allowBlank="1" showInputMessage="1" showErrorMessage="1" prompt="여기와 6, 8, 10, 12, 14행, C ~ I열의 셀 위에 달력 일자를 기준으로 일별 메모를 입력합니다." sqref="C4" xr:uid="{00000000-0002-0000-0000-00000C000000}"/>
  </dataValidations>
  <printOptions horizontalCentered="1" verticalCentered="1"/>
  <pageMargins left="0.23622047244094491" right="0.23622047244094491" top="0.51181102362204722" bottom="0.51181102362204722" header="0.31496062992125984" footer="0.31496062992125984"/>
  <pageSetup paperSize="9" scale="81" orientation="landscape" r:id="rId1"/>
  <headerFooter differentFirst="1"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autoPageBreaks="0" fitToPage="1"/>
  </sheetPr>
  <dimension ref="B1:I17"/>
  <sheetViews>
    <sheetView showGridLines="0" zoomScale="60" zoomScaleNormal="60" workbookViewId="0">
      <selection activeCell="E31" sqref="E31"/>
    </sheetView>
  </sheetViews>
  <sheetFormatPr defaultColWidth="9.875" defaultRowHeight="16.5"/>
  <cols>
    <col min="1" max="1" width="2.625" style="6" customWidth="1"/>
    <col min="2" max="2" width="21.625" style="6" customWidth="1"/>
    <col min="3" max="9" width="18.375" style="6" customWidth="1"/>
    <col min="10" max="10" width="2.625" style="6" customWidth="1"/>
    <col min="11" max="11" width="8.75" style="6" customWidth="1"/>
    <col min="12" max="16384" width="9.875" style="6"/>
  </cols>
  <sheetData>
    <row r="1" spans="2:9" ht="20.100000000000001" customHeight="1">
      <c r="B1" s="5">
        <f ca="1">달력연도</f>
        <v>2025</v>
      </c>
    </row>
    <row r="2" spans="2:9" ht="30" customHeight="1">
      <c r="B2" s="7" t="str">
        <f ca="1">UPPER(TEXT(C5,"mmmm"))</f>
        <v>FEBRUARY</v>
      </c>
      <c r="C2" s="8" t="str">
        <f>UPPER(TEXT(주_시작,"aaa"))</f>
        <v>일</v>
      </c>
      <c r="D2" s="8" t="str">
        <f t="shared" ref="D2:I2" ca="1" si="0">UPPER(TEXT(D3,"aaa"))</f>
        <v>월</v>
      </c>
      <c r="E2" s="8" t="str">
        <f t="shared" ca="1" si="0"/>
        <v>화</v>
      </c>
      <c r="F2" s="8" t="str">
        <f t="shared" ca="1" si="0"/>
        <v>수</v>
      </c>
      <c r="G2" s="8" t="str">
        <f t="shared" ca="1" si="0"/>
        <v>목</v>
      </c>
      <c r="H2" s="8" t="str">
        <f t="shared" ca="1" si="0"/>
        <v>금</v>
      </c>
      <c r="I2" s="8" t="str">
        <f t="shared" ca="1" si="0"/>
        <v>토</v>
      </c>
    </row>
    <row r="3" spans="2:9" ht="19.5" customHeight="1">
      <c r="C3" s="10">
        <f t="array" aca="1" ref="C3:I3" ca="1">요일및주+DATE(달력연도,2,1)-WEEKDAY(DATE(달력연도,2,1),(주_시작="월")+1)+1</f>
        <v>45683</v>
      </c>
      <c r="D3" s="11">
        <f ca="1"/>
        <v>45684</v>
      </c>
      <c r="E3" s="10">
        <f ca="1"/>
        <v>45685</v>
      </c>
      <c r="F3" s="10">
        <f ca="1"/>
        <v>45686</v>
      </c>
      <c r="G3" s="10">
        <f ca="1"/>
        <v>45687</v>
      </c>
      <c r="H3" s="10">
        <f ca="1"/>
        <v>45688</v>
      </c>
      <c r="I3" s="10">
        <f ca="1"/>
        <v>45689</v>
      </c>
    </row>
    <row r="4" spans="2:9" ht="75" customHeight="1">
      <c r="C4" s="3"/>
      <c r="D4" s="3"/>
      <c r="E4" s="3"/>
      <c r="F4" s="3"/>
      <c r="G4" s="3"/>
      <c r="H4" s="3"/>
      <c r="I4" s="3"/>
    </row>
    <row r="5" spans="2:9" ht="19.5" customHeight="1">
      <c r="C5" s="10">
        <f t="array" aca="1" ref="C5:I5" ca="1">요일및주+DATE(달력연도,2,1)-WEEKDAY(DATE(달력연도,2,1),(주_시작="월")+1)+8</f>
        <v>45690</v>
      </c>
      <c r="D5" s="10">
        <f ca="1"/>
        <v>45691</v>
      </c>
      <c r="E5" s="10">
        <f ca="1"/>
        <v>45692</v>
      </c>
      <c r="F5" s="10">
        <f ca="1"/>
        <v>45693</v>
      </c>
      <c r="G5" s="10">
        <f ca="1"/>
        <v>45694</v>
      </c>
      <c r="H5" s="10">
        <f ca="1"/>
        <v>45695</v>
      </c>
      <c r="I5" s="10">
        <f ca="1"/>
        <v>45696</v>
      </c>
    </row>
    <row r="6" spans="2:9" ht="75" customHeight="1">
      <c r="C6" s="3"/>
      <c r="D6" s="3"/>
      <c r="E6" s="3"/>
      <c r="F6" s="3"/>
      <c r="G6" s="3"/>
      <c r="H6" s="3"/>
      <c r="I6" s="3"/>
    </row>
    <row r="7" spans="2:9" ht="19.5" customHeight="1">
      <c r="C7" s="10">
        <f t="array" aca="1" ref="C7:I7" ca="1">요일및주+DATE(달력연도,2,1)-WEEKDAY(DATE(달력연도,2,1),(주_시작="월")+1)+15</f>
        <v>45697</v>
      </c>
      <c r="D7" s="10">
        <f ca="1"/>
        <v>45698</v>
      </c>
      <c r="E7" s="10">
        <f ca="1"/>
        <v>45699</v>
      </c>
      <c r="F7" s="10">
        <f ca="1"/>
        <v>45700</v>
      </c>
      <c r="G7" s="10">
        <f ca="1"/>
        <v>45701</v>
      </c>
      <c r="H7" s="10">
        <f ca="1"/>
        <v>45702</v>
      </c>
      <c r="I7" s="10">
        <f ca="1"/>
        <v>45703</v>
      </c>
    </row>
    <row r="8" spans="2:9" ht="75" customHeight="1">
      <c r="C8" s="3"/>
      <c r="D8" s="3"/>
      <c r="E8" s="3"/>
      <c r="F8" s="3"/>
      <c r="G8" s="3"/>
      <c r="H8" s="3"/>
      <c r="I8" s="3"/>
    </row>
    <row r="9" spans="2:9" ht="19.5" customHeight="1">
      <c r="C9" s="10">
        <f t="array" aca="1" ref="C9:I9" ca="1">요일및주+DATE(달력연도,2,1)-WEEKDAY(DATE(달력연도,2,1),(주_시작="월")+1)+22</f>
        <v>45704</v>
      </c>
      <c r="D9" s="10">
        <f ca="1"/>
        <v>45705</v>
      </c>
      <c r="E9" s="10">
        <f ca="1"/>
        <v>45706</v>
      </c>
      <c r="F9" s="10">
        <f ca="1"/>
        <v>45707</v>
      </c>
      <c r="G9" s="10">
        <f ca="1"/>
        <v>45708</v>
      </c>
      <c r="H9" s="10">
        <f ca="1"/>
        <v>45709</v>
      </c>
      <c r="I9" s="10">
        <f ca="1"/>
        <v>45710</v>
      </c>
    </row>
    <row r="10" spans="2:9" ht="75" customHeight="1">
      <c r="C10" s="3"/>
      <c r="D10" s="3"/>
      <c r="E10" s="3"/>
      <c r="F10" s="3"/>
      <c r="G10" s="3"/>
      <c r="H10" s="3"/>
      <c r="I10" s="3"/>
    </row>
    <row r="11" spans="2:9" ht="19.5" customHeight="1">
      <c r="C11" s="10">
        <f t="array" aca="1" ref="C11:I11" ca="1">요일및주+DATE(달력연도,2,1)-WEEKDAY(DATE(달력연도,2,1),(주_시작="월")+1)+29</f>
        <v>45711</v>
      </c>
      <c r="D11" s="10">
        <f ca="1"/>
        <v>45712</v>
      </c>
      <c r="E11" s="10">
        <f ca="1"/>
        <v>45713</v>
      </c>
      <c r="F11" s="10">
        <f ca="1"/>
        <v>45714</v>
      </c>
      <c r="G11" s="10">
        <f ca="1"/>
        <v>45715</v>
      </c>
      <c r="H11" s="10">
        <f ca="1"/>
        <v>45716</v>
      </c>
      <c r="I11" s="10">
        <f ca="1"/>
        <v>45717</v>
      </c>
    </row>
    <row r="12" spans="2:9" ht="75" customHeight="1">
      <c r="C12" s="3"/>
      <c r="D12" s="3"/>
      <c r="E12" s="3"/>
      <c r="F12" s="3"/>
      <c r="G12" s="3"/>
      <c r="H12" s="3"/>
      <c r="I12" s="3"/>
    </row>
    <row r="13" spans="2:9" ht="19.5" customHeight="1">
      <c r="C13" s="10">
        <f t="array" aca="1" ref="C13:D13" ca="1">요일및주+DATE(달력연도,2,1)-WEEKDAY(DATE(달력연도,2,1),(주_시작="월")+1)+36</f>
        <v>45718</v>
      </c>
      <c r="D13" s="10">
        <f ca="1"/>
        <v>45719</v>
      </c>
      <c r="E13" s="14" t="s">
        <v>0</v>
      </c>
      <c r="F13" s="15"/>
      <c r="G13" s="15"/>
      <c r="H13" s="15"/>
      <c r="I13" s="15"/>
    </row>
    <row r="14" spans="2:9" ht="75" customHeight="1">
      <c r="C14" s="3"/>
      <c r="D14" s="3"/>
      <c r="E14" s="14"/>
      <c r="F14" s="15"/>
      <c r="G14" s="15"/>
      <c r="H14" s="15"/>
      <c r="I14" s="15"/>
    </row>
    <row r="15" spans="2:9" ht="16.5" customHeight="1"/>
    <row r="16" spans="2:9" ht="16.5" customHeight="1"/>
    <row r="17" ht="16.5" customHeight="1"/>
  </sheetData>
  <mergeCells count="2">
    <mergeCell ref="E13:E14"/>
    <mergeCell ref="F13:I14"/>
  </mergeCells>
  <phoneticPr fontId="4" type="noConversion"/>
  <conditionalFormatting sqref="C11:I11 C13:D13">
    <cfRule type="expression" dxfId="24" priority="5">
      <formula>AND(DAY(C11)&gt;=1,DAY(C11)&lt;=15)</formula>
    </cfRule>
  </conditionalFormatting>
  <conditionalFormatting sqref="C3:H4">
    <cfRule type="expression" dxfId="23" priority="4">
      <formula>DAY(C3)&gt;8</formula>
    </cfRule>
  </conditionalFormatting>
  <conditionalFormatting sqref="C3:C14">
    <cfRule type="expression" dxfId="22" priority="3">
      <formula>C$2="일"</formula>
    </cfRule>
  </conditionalFormatting>
  <conditionalFormatting sqref="H3:I12">
    <cfRule type="expression" dxfId="21" priority="2">
      <formula>H$2="토"</formula>
    </cfRule>
  </conditionalFormatting>
  <conditionalFormatting sqref="I3:I12">
    <cfRule type="expression" dxfId="20" priority="1">
      <formula>$I$2="일"</formula>
    </cfRule>
  </conditionalFormatting>
  <dataValidations xWindow="1003" yWindow="783" count="8">
    <dataValidation allowBlank="1" showInputMessage="1" showErrorMessage="1" prompt="2월 한 달 일정" sqref="A1" xr:uid="{00000000-0002-0000-0100-000000000000}"/>
    <dataValidation allowBlank="1" showInputMessage="1" showErrorMessage="1" prompt="이 행에는 달력의 요일 이름이 표시됩니다. 이 셀에는 시작 요일이 표시됩니다. 시작 요일을 변경하려면 1월 워크시트의 L3 셀에서 새 요일을 선택하세요." sqref="C2" xr:uid="{00000000-0002-0000-0100-000001000000}"/>
    <dataValidation allowBlank="1" showInputMessage="1" showErrorMessage="1" prompt="이 셀에 메모를 입력합니다." sqref="F13:I14" xr:uid="{00000000-0002-0000-0100-000002000000}"/>
    <dataValidation allowBlank="1" showInputMessage="1" showErrorMessage="1" prompt="오른쪽 셀에 메모를 입력합니다." sqref="E13:E14" xr:uid="{00000000-0002-0000-0100-000003000000}"/>
    <dataValidation allowBlank="1" showInputMessage="1" showErrorMessage="1" prompt="이 셀의 연도는 1월 워크시트에 입력한 연도에 따라 자동으로 업데이트됩니다. 이 워크시트의 월은 아래 셀에 있습니다." sqref="B1" xr:uid="{00000000-0002-0000-0100-000004000000}"/>
    <dataValidation allowBlank="1" showInputMessage="1" showErrorMessage="1" prompt="이 워크시트의 월은 이 셀에 있습니다. 달력은 오른쪽에서 시작하고 이전, 현재, 다음 달의 날짜가 표시됩니다. F13 셀에 월별 메모를 입력할 수 있습니다." sqref="B2" xr:uid="{00000000-0002-0000-0100-000005000000}"/>
    <dataValidation allowBlank="1" showInputMessage="1" showErrorMessage="1" prompt="여기와 5, 7, 9, 11, 13행의 달력 일자가 자동으로 업데이트됩니다. 이 셀에 표시된 숫자가 1이 아니라면 이 셀의 숫자는 이전 달의 날짜를 나타냅니다. F13 셀에 월별 메모를 입력합니다." sqref="C3" xr:uid="{00000000-0002-0000-0100-000006000000}"/>
    <dataValidation allowBlank="1" showInputMessage="1" showErrorMessage="1" prompt="여기와 6, 8, 10, 12, 14행, C ~ I열의 셀 위에 달력 일자를 기준으로 일별 메모를 입력합니다." sqref="C4" xr:uid="{00000000-0002-0000-0100-000007000000}"/>
  </dataValidations>
  <printOptions horizontalCentered="1" verticalCentered="1"/>
  <pageMargins left="0.25" right="0.25" top="0.5" bottom="0.5" header="0.3" footer="0.3"/>
  <pageSetup paperSize="9" scale="81" orientation="landscape" r:id="rId1"/>
  <headerFooter differentFirst="1"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  <pageSetUpPr autoPageBreaks="0" fitToPage="1"/>
  </sheetPr>
  <dimension ref="B1:I17"/>
  <sheetViews>
    <sheetView showGridLines="0" zoomScale="60" zoomScaleNormal="60" workbookViewId="0">
      <selection activeCell="C33" sqref="C33"/>
    </sheetView>
  </sheetViews>
  <sheetFormatPr defaultColWidth="9.875" defaultRowHeight="16.5"/>
  <cols>
    <col min="1" max="1" width="2.625" style="6" customWidth="1"/>
    <col min="2" max="2" width="21.625" style="6" customWidth="1"/>
    <col min="3" max="9" width="18.375" style="6" customWidth="1"/>
    <col min="10" max="10" width="2.625" style="6" customWidth="1"/>
    <col min="11" max="11" width="8.75" style="6" customWidth="1"/>
    <col min="12" max="16384" width="9.875" style="6"/>
  </cols>
  <sheetData>
    <row r="1" spans="2:9" ht="20.100000000000001" customHeight="1">
      <c r="B1" s="5">
        <f ca="1">달력연도</f>
        <v>2025</v>
      </c>
    </row>
    <row r="2" spans="2:9" ht="30" customHeight="1">
      <c r="B2" s="7" t="str">
        <f ca="1">UPPER(TEXT(C5,"mmmm"))</f>
        <v>MARCH</v>
      </c>
      <c r="C2" s="8" t="str">
        <f>UPPER(TEXT(주_시작,"aaa"))</f>
        <v>일</v>
      </c>
      <c r="D2" s="8" t="str">
        <f t="shared" ref="D2:I2" ca="1" si="0">UPPER(TEXT(D3,"aaa"))</f>
        <v>월</v>
      </c>
      <c r="E2" s="8" t="str">
        <f t="shared" ca="1" si="0"/>
        <v>화</v>
      </c>
      <c r="F2" s="8" t="str">
        <f t="shared" ca="1" si="0"/>
        <v>수</v>
      </c>
      <c r="G2" s="8" t="str">
        <f t="shared" ca="1" si="0"/>
        <v>목</v>
      </c>
      <c r="H2" s="8" t="str">
        <f t="shared" ca="1" si="0"/>
        <v>금</v>
      </c>
      <c r="I2" s="8" t="str">
        <f t="shared" ca="1" si="0"/>
        <v>토</v>
      </c>
    </row>
    <row r="3" spans="2:9" ht="19.5" customHeight="1">
      <c r="C3" s="10">
        <f t="array" aca="1" ref="C3:I3" ca="1">요일및주+DATE(달력연도,3,1)-WEEKDAY(DATE(달력연도,3,1),(주_시작="월")+1)+1</f>
        <v>45711</v>
      </c>
      <c r="D3" s="10">
        <f ca="1"/>
        <v>45712</v>
      </c>
      <c r="E3" s="10">
        <f ca="1"/>
        <v>45713</v>
      </c>
      <c r="F3" s="10">
        <f ca="1"/>
        <v>45714</v>
      </c>
      <c r="G3" s="10">
        <f ca="1"/>
        <v>45715</v>
      </c>
      <c r="H3" s="10">
        <f ca="1"/>
        <v>45716</v>
      </c>
      <c r="I3" s="10">
        <f ca="1"/>
        <v>45717</v>
      </c>
    </row>
    <row r="4" spans="2:9" ht="75" customHeight="1">
      <c r="C4" s="3"/>
      <c r="D4" s="3"/>
      <c r="E4" s="3"/>
      <c r="F4" s="3"/>
      <c r="G4" s="3"/>
      <c r="H4" s="3"/>
      <c r="I4" s="3"/>
    </row>
    <row r="5" spans="2:9" ht="19.5" customHeight="1">
      <c r="C5" s="10">
        <f t="array" aca="1" ref="C5:I5" ca="1">요일및주+DATE(달력연도,3,1)-WEEKDAY(DATE(달력연도,3,1),(주_시작="월")+1)+8</f>
        <v>45718</v>
      </c>
      <c r="D5" s="10">
        <f ca="1"/>
        <v>45719</v>
      </c>
      <c r="E5" s="10">
        <f ca="1"/>
        <v>45720</v>
      </c>
      <c r="F5" s="10">
        <f ca="1"/>
        <v>45721</v>
      </c>
      <c r="G5" s="10">
        <f ca="1"/>
        <v>45722</v>
      </c>
      <c r="H5" s="10">
        <f ca="1"/>
        <v>45723</v>
      </c>
      <c r="I5" s="10">
        <f ca="1"/>
        <v>45724</v>
      </c>
    </row>
    <row r="6" spans="2:9" ht="75" customHeight="1">
      <c r="C6" s="1"/>
      <c r="D6" s="1"/>
      <c r="E6" s="1"/>
      <c r="F6" s="1"/>
      <c r="G6" s="1"/>
      <c r="I6" s="12"/>
    </row>
    <row r="7" spans="2:9" ht="19.5" customHeight="1">
      <c r="C7" s="10">
        <f t="array" aca="1" ref="C7:I7" ca="1">요일및주+DATE(달력연도,3,1)-WEEKDAY(DATE(달력연도,3,1),(주_시작="월")+1)+15</f>
        <v>45725</v>
      </c>
      <c r="D7" s="10">
        <f ca="1"/>
        <v>45726</v>
      </c>
      <c r="E7" s="10">
        <f ca="1"/>
        <v>45727</v>
      </c>
      <c r="F7" s="10">
        <f ca="1"/>
        <v>45728</v>
      </c>
      <c r="G7" s="10">
        <f ca="1"/>
        <v>45729</v>
      </c>
      <c r="H7" s="10">
        <f ca="1"/>
        <v>45730</v>
      </c>
      <c r="I7" s="10">
        <f ca="1"/>
        <v>45731</v>
      </c>
    </row>
    <row r="8" spans="2:9" ht="75" customHeight="1">
      <c r="C8" s="1"/>
      <c r="D8" s="1"/>
      <c r="E8" s="1"/>
      <c r="F8" s="1"/>
      <c r="G8" s="1"/>
      <c r="I8" s="12"/>
    </row>
    <row r="9" spans="2:9" ht="19.5" customHeight="1">
      <c r="C9" s="10">
        <f t="array" aca="1" ref="C9:I9" ca="1">요일및주+DATE(달력연도,3,1)-WEEKDAY(DATE(달력연도,3,1),(주_시작="월")+1)+22</f>
        <v>45732</v>
      </c>
      <c r="D9" s="10">
        <f ca="1"/>
        <v>45733</v>
      </c>
      <c r="E9" s="10">
        <f ca="1"/>
        <v>45734</v>
      </c>
      <c r="F9" s="10">
        <f ca="1"/>
        <v>45735</v>
      </c>
      <c r="G9" s="10">
        <f ca="1"/>
        <v>45736</v>
      </c>
      <c r="H9" s="10">
        <f ca="1"/>
        <v>45737</v>
      </c>
      <c r="I9" s="10">
        <f ca="1"/>
        <v>45738</v>
      </c>
    </row>
    <row r="10" spans="2:9" ht="75" customHeight="1">
      <c r="C10" s="1"/>
      <c r="D10" s="1"/>
      <c r="E10" s="1"/>
      <c r="F10" s="1"/>
      <c r="G10" s="1"/>
      <c r="I10" s="12"/>
    </row>
    <row r="11" spans="2:9" ht="19.5" customHeight="1">
      <c r="C11" s="10">
        <f t="array" aca="1" ref="C11:I11" ca="1">요일및주+DATE(달력연도,3,1)-WEEKDAY(DATE(달력연도,3,1),(주_시작="월")+1)+29</f>
        <v>45739</v>
      </c>
      <c r="D11" s="10">
        <f ca="1"/>
        <v>45740</v>
      </c>
      <c r="E11" s="10">
        <f ca="1"/>
        <v>45741</v>
      </c>
      <c r="F11" s="10">
        <f ca="1"/>
        <v>45742</v>
      </c>
      <c r="G11" s="10">
        <f ca="1"/>
        <v>45743</v>
      </c>
      <c r="H11" s="10">
        <f ca="1"/>
        <v>45744</v>
      </c>
      <c r="I11" s="10">
        <f ca="1"/>
        <v>45745</v>
      </c>
    </row>
    <row r="12" spans="2:9" ht="75" customHeight="1">
      <c r="C12" s="1"/>
      <c r="D12" s="1"/>
      <c r="E12" s="4"/>
      <c r="F12" s="1"/>
      <c r="G12" s="1"/>
      <c r="I12" s="12"/>
    </row>
    <row r="13" spans="2:9" ht="19.5" customHeight="1">
      <c r="C13" s="10">
        <f t="array" aca="1" ref="C13:D13" ca="1">요일및주+DATE(달력연도,3,1)-WEEKDAY(DATE(달력연도,3,1),(주_시작="월")+1)+36</f>
        <v>45746</v>
      </c>
      <c r="D13" s="10">
        <f ca="1"/>
        <v>45747</v>
      </c>
      <c r="E13" s="16" t="s">
        <v>0</v>
      </c>
      <c r="F13" s="15"/>
      <c r="G13" s="15"/>
      <c r="H13" s="15"/>
      <c r="I13" s="15"/>
    </row>
    <row r="14" spans="2:9" ht="75" customHeight="1">
      <c r="C14" s="2"/>
      <c r="D14" s="2"/>
      <c r="E14" s="16"/>
      <c r="F14" s="15"/>
      <c r="G14" s="15"/>
      <c r="H14" s="15"/>
      <c r="I14" s="15"/>
    </row>
    <row r="15" spans="2:9" ht="16.5" customHeight="1"/>
    <row r="16" spans="2:9" ht="16.5" customHeight="1"/>
    <row r="17" ht="16.5" customHeight="1"/>
  </sheetData>
  <mergeCells count="2">
    <mergeCell ref="E13:E14"/>
    <mergeCell ref="F13:I14"/>
  </mergeCells>
  <phoneticPr fontId="4" type="noConversion"/>
  <conditionalFormatting sqref="C11:I11 C13:D13">
    <cfRule type="expression" dxfId="19" priority="5">
      <formula>AND(DAY(C11)&gt;=1,DAY(C11)&lt;=15)</formula>
    </cfRule>
  </conditionalFormatting>
  <conditionalFormatting sqref="C3:H4">
    <cfRule type="expression" dxfId="18" priority="4">
      <formula>DAY(C3)&gt;8</formula>
    </cfRule>
  </conditionalFormatting>
  <conditionalFormatting sqref="C3:C14">
    <cfRule type="expression" dxfId="17" priority="3">
      <formula>C$2="일"</formula>
    </cfRule>
  </conditionalFormatting>
  <conditionalFormatting sqref="H3:I12">
    <cfRule type="expression" dxfId="16" priority="2">
      <formula>H$2="토"</formula>
    </cfRule>
  </conditionalFormatting>
  <conditionalFormatting sqref="I3:I12">
    <cfRule type="expression" dxfId="15" priority="1">
      <formula>$I$2="일"</formula>
    </cfRule>
  </conditionalFormatting>
  <dataValidations count="8">
    <dataValidation allowBlank="1" showInputMessage="1" showErrorMessage="1" prompt="여기와 5, 7, 9, 11, 13행의 달력 일자가 자동으로 업데이트됩니다. 이 셀에 표시된 숫자가 1이 아니라면 이 셀의 숫자는 이전 달의 날짜를 나타냅니다. F13 셀에 월별 메모를 입력합니다." sqref="C3" xr:uid="{00000000-0002-0000-0200-000000000000}"/>
    <dataValidation allowBlank="1" showInputMessage="1" showErrorMessage="1" prompt="여기와 6, 8, 10, 12, 14행, C ~ I열의 셀 위에 달력 일자를 기준으로 일별 메모를 입력합니다." sqref="C4" xr:uid="{00000000-0002-0000-0200-000001000000}"/>
    <dataValidation allowBlank="1" showInputMessage="1" showErrorMessage="1" prompt="이 워크시트의 월은 이 셀에 있습니다. 달력은 오른쪽에서 시작하고 이전, 현재, 다음 달의 날짜가 표시됩니다. F13 셀에 월별 메모를 입력할 수 있습니다." sqref="B2" xr:uid="{00000000-0002-0000-0200-000002000000}"/>
    <dataValidation allowBlank="1" showInputMessage="1" showErrorMessage="1" prompt="이 셀의 연도는 1월 워크시트에 입력한 연도에 따라 자동으로 업데이트됩니다. 이 워크시트의 월은 아래 셀에 있습니다." sqref="B1" xr:uid="{00000000-0002-0000-0200-000003000000}"/>
    <dataValidation allowBlank="1" showInputMessage="1" showErrorMessage="1" prompt="오른쪽 셀에 메모를 입력합니다." sqref="E13:E14" xr:uid="{00000000-0002-0000-0200-000004000000}"/>
    <dataValidation allowBlank="1" showInputMessage="1" showErrorMessage="1" prompt="이 셀에 메모를 입력합니다." sqref="F13:I14" xr:uid="{00000000-0002-0000-0200-000005000000}"/>
    <dataValidation allowBlank="1" showInputMessage="1" showErrorMessage="1" prompt="이 행에는 달력의 요일 이름이 표시됩니다. 이 셀에는 시작 요일이 표시됩니다. 시작 요일을 변경하려면 1월 워크시트의 L3 셀에서 새 요일을 선택하세요." sqref="C2" xr:uid="{00000000-0002-0000-0200-000006000000}"/>
    <dataValidation allowBlank="1" showInputMessage="1" showErrorMessage="1" prompt="3월 한 달 일정" sqref="A1" xr:uid="{00000000-0002-0000-0200-000007000000}"/>
  </dataValidations>
  <printOptions horizontalCentered="1" verticalCentered="1"/>
  <pageMargins left="0.25" right="0.25" top="0.5" bottom="0.5" header="0.3" footer="0.3"/>
  <pageSetup paperSize="9" scale="81" orientation="landscape" r:id="rId1"/>
  <headerFooter differentFirst="1"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autoPageBreaks="0" fitToPage="1"/>
  </sheetPr>
  <dimension ref="B1:I17"/>
  <sheetViews>
    <sheetView showGridLines="0" zoomScale="60" zoomScaleNormal="60" workbookViewId="0">
      <selection activeCell="E31" sqref="E31"/>
    </sheetView>
  </sheetViews>
  <sheetFormatPr defaultColWidth="9.875" defaultRowHeight="16.5"/>
  <cols>
    <col min="1" max="1" width="2.625" style="6" customWidth="1"/>
    <col min="2" max="2" width="21.625" style="6" customWidth="1"/>
    <col min="3" max="9" width="18.375" style="6" customWidth="1"/>
    <col min="10" max="10" width="2.625" style="6" customWidth="1"/>
    <col min="11" max="11" width="8.75" style="6" customWidth="1"/>
    <col min="12" max="16384" width="9.875" style="6"/>
  </cols>
  <sheetData>
    <row r="1" spans="2:9" ht="20.100000000000001" customHeight="1">
      <c r="B1" s="5">
        <f ca="1">달력연도</f>
        <v>2025</v>
      </c>
    </row>
    <row r="2" spans="2:9" ht="30" customHeight="1">
      <c r="B2" s="7" t="str">
        <f ca="1">UPPER(TEXT(C5,"mmmm"))</f>
        <v>APRIL</v>
      </c>
      <c r="C2" s="8" t="str">
        <f>UPPER(TEXT(주_시작,"aaa"))</f>
        <v>일</v>
      </c>
      <c r="D2" s="8" t="str">
        <f t="shared" ref="D2:I2" ca="1" si="0">UPPER(TEXT(D3,"aaa"))</f>
        <v>월</v>
      </c>
      <c r="E2" s="8" t="str">
        <f t="shared" ca="1" si="0"/>
        <v>화</v>
      </c>
      <c r="F2" s="8" t="str">
        <f t="shared" ca="1" si="0"/>
        <v>수</v>
      </c>
      <c r="G2" s="8" t="str">
        <f t="shared" ca="1" si="0"/>
        <v>목</v>
      </c>
      <c r="H2" s="8" t="str">
        <f t="shared" ca="1" si="0"/>
        <v>금</v>
      </c>
      <c r="I2" s="8" t="str">
        <f t="shared" ca="1" si="0"/>
        <v>토</v>
      </c>
    </row>
    <row r="3" spans="2:9" ht="19.5" customHeight="1">
      <c r="C3" s="10">
        <f t="array" aca="1" ref="C3:I3" ca="1">요일및주+DATE(달력연도,4,1)-WEEKDAY(DATE(달력연도,4,1),(주_시작="월")+1)+1</f>
        <v>45746</v>
      </c>
      <c r="D3" s="10">
        <f ca="1"/>
        <v>45747</v>
      </c>
      <c r="E3" s="10">
        <f ca="1"/>
        <v>45748</v>
      </c>
      <c r="F3" s="10">
        <f ca="1"/>
        <v>45749</v>
      </c>
      <c r="G3" s="10">
        <f ca="1"/>
        <v>45750</v>
      </c>
      <c r="H3" s="10">
        <f ca="1"/>
        <v>45751</v>
      </c>
      <c r="I3" s="10">
        <f ca="1"/>
        <v>45752</v>
      </c>
    </row>
    <row r="4" spans="2:9" ht="75" customHeight="1">
      <c r="C4" s="3"/>
      <c r="D4" s="3"/>
      <c r="E4" s="3"/>
      <c r="F4" s="3"/>
      <c r="G4" s="3"/>
      <c r="H4" s="3"/>
      <c r="I4" s="3"/>
    </row>
    <row r="5" spans="2:9" ht="19.5" customHeight="1">
      <c r="C5" s="10">
        <f t="array" aca="1" ref="C5:I5" ca="1">요일및주+DATE(달력연도,4,1)-WEEKDAY(DATE(달력연도,4,1),(주_시작="월")+1)+8</f>
        <v>45753</v>
      </c>
      <c r="D5" s="10">
        <f ca="1"/>
        <v>45754</v>
      </c>
      <c r="E5" s="10">
        <f ca="1"/>
        <v>45755</v>
      </c>
      <c r="F5" s="10">
        <f ca="1"/>
        <v>45756</v>
      </c>
      <c r="G5" s="10">
        <f ca="1"/>
        <v>45757</v>
      </c>
      <c r="H5" s="10">
        <f ca="1"/>
        <v>45758</v>
      </c>
      <c r="I5" s="10">
        <f ca="1"/>
        <v>45759</v>
      </c>
    </row>
    <row r="6" spans="2:9" ht="75" customHeight="1">
      <c r="C6" s="4"/>
      <c r="D6" s="4"/>
      <c r="E6" s="4"/>
      <c r="F6" s="4"/>
      <c r="G6" s="4"/>
      <c r="H6" s="3"/>
      <c r="I6" s="3"/>
    </row>
    <row r="7" spans="2:9" ht="19.5" customHeight="1">
      <c r="C7" s="10">
        <f t="array" aca="1" ref="C7:I7" ca="1">요일및주+DATE(달력연도,4,1)-WEEKDAY(DATE(달력연도,4,1),(주_시작="월")+1)+15</f>
        <v>45760</v>
      </c>
      <c r="D7" s="10">
        <f ca="1"/>
        <v>45761</v>
      </c>
      <c r="E7" s="10">
        <f ca="1"/>
        <v>45762</v>
      </c>
      <c r="F7" s="10">
        <f ca="1"/>
        <v>45763</v>
      </c>
      <c r="G7" s="10">
        <f ca="1"/>
        <v>45764</v>
      </c>
      <c r="H7" s="10">
        <f ca="1"/>
        <v>45765</v>
      </c>
      <c r="I7" s="10">
        <f ca="1"/>
        <v>45766</v>
      </c>
    </row>
    <row r="8" spans="2:9" ht="75" customHeight="1">
      <c r="C8" s="4"/>
      <c r="D8" s="4"/>
      <c r="E8" s="4"/>
      <c r="F8" s="4"/>
      <c r="G8" s="4"/>
      <c r="H8" s="3"/>
      <c r="I8" s="3"/>
    </row>
    <row r="9" spans="2:9" ht="19.5" customHeight="1">
      <c r="C9" s="10">
        <f t="array" aca="1" ref="C9:I9" ca="1">요일및주+DATE(달력연도,4,1)-WEEKDAY(DATE(달력연도,4,1),(주_시작="월")+1)+22</f>
        <v>45767</v>
      </c>
      <c r="D9" s="10">
        <f ca="1"/>
        <v>45768</v>
      </c>
      <c r="E9" s="10">
        <f ca="1"/>
        <v>45769</v>
      </c>
      <c r="F9" s="10">
        <f ca="1"/>
        <v>45770</v>
      </c>
      <c r="G9" s="10">
        <f ca="1"/>
        <v>45771</v>
      </c>
      <c r="H9" s="10">
        <f ca="1"/>
        <v>45772</v>
      </c>
      <c r="I9" s="10">
        <f ca="1"/>
        <v>45773</v>
      </c>
    </row>
    <row r="10" spans="2:9" ht="75" customHeight="1">
      <c r="C10" s="4"/>
      <c r="D10" s="4"/>
      <c r="E10" s="4"/>
      <c r="F10" s="4"/>
      <c r="G10" s="4"/>
      <c r="H10" s="3"/>
      <c r="I10" s="3"/>
    </row>
    <row r="11" spans="2:9" ht="19.5" customHeight="1">
      <c r="C11" s="10">
        <f t="array" aca="1" ref="C11:I11" ca="1">요일및주+DATE(달력연도,4,1)-WEEKDAY(DATE(달력연도,4,1),(주_시작="월")+1)+29</f>
        <v>45774</v>
      </c>
      <c r="D11" s="10">
        <f ca="1"/>
        <v>45775</v>
      </c>
      <c r="E11" s="10">
        <f ca="1"/>
        <v>45776</v>
      </c>
      <c r="F11" s="10">
        <f ca="1"/>
        <v>45777</v>
      </c>
      <c r="G11" s="10">
        <f ca="1"/>
        <v>45778</v>
      </c>
      <c r="H11" s="10">
        <f ca="1"/>
        <v>45779</v>
      </c>
      <c r="I11" s="10">
        <f ca="1"/>
        <v>45780</v>
      </c>
    </row>
    <row r="12" spans="2:9" ht="75" customHeight="1">
      <c r="C12" s="4"/>
      <c r="D12" s="4"/>
      <c r="E12" s="4"/>
      <c r="F12" s="4"/>
      <c r="G12" s="4"/>
      <c r="H12" s="3"/>
      <c r="I12" s="3"/>
    </row>
    <row r="13" spans="2:9" ht="19.5" customHeight="1">
      <c r="C13" s="10">
        <f t="array" aca="1" ref="C13:D13" ca="1">요일및주+DATE(달력연도,4,1)-WEEKDAY(DATE(달력연도,4,1),(주_시작="월")+1)+36</f>
        <v>45781</v>
      </c>
      <c r="D13" s="10">
        <f ca="1"/>
        <v>45782</v>
      </c>
      <c r="E13" s="14" t="s">
        <v>0</v>
      </c>
      <c r="F13" s="15"/>
      <c r="G13" s="15"/>
      <c r="H13" s="15"/>
      <c r="I13" s="15"/>
    </row>
    <row r="14" spans="2:9" ht="75" customHeight="1">
      <c r="C14" s="4"/>
      <c r="D14" s="4"/>
      <c r="E14" s="14"/>
      <c r="F14" s="15"/>
      <c r="G14" s="15"/>
      <c r="H14" s="15"/>
      <c r="I14" s="15"/>
    </row>
    <row r="15" spans="2:9" ht="16.5" customHeight="1"/>
    <row r="16" spans="2:9" ht="16.5" customHeight="1"/>
    <row r="17" ht="16.5" customHeight="1"/>
  </sheetData>
  <mergeCells count="2">
    <mergeCell ref="E13:E14"/>
    <mergeCell ref="F13:I14"/>
  </mergeCells>
  <phoneticPr fontId="4" type="noConversion"/>
  <conditionalFormatting sqref="C11:I11 C13:D13">
    <cfRule type="expression" dxfId="14" priority="5">
      <formula>AND(DAY(C11)&gt;=1,DAY(C11)&lt;=15)</formula>
    </cfRule>
  </conditionalFormatting>
  <conditionalFormatting sqref="C3:H4">
    <cfRule type="expression" dxfId="13" priority="4">
      <formula>DAY(C3)&gt;8</formula>
    </cfRule>
  </conditionalFormatting>
  <conditionalFormatting sqref="C3:C14">
    <cfRule type="expression" dxfId="12" priority="3">
      <formula>C$2="일"</formula>
    </cfRule>
  </conditionalFormatting>
  <conditionalFormatting sqref="H3:I12">
    <cfRule type="expression" dxfId="11" priority="2">
      <formula>H$2="토"</formula>
    </cfRule>
  </conditionalFormatting>
  <conditionalFormatting sqref="I3:I12">
    <cfRule type="expression" dxfId="10" priority="1">
      <formula>$I$2="일"</formula>
    </cfRule>
  </conditionalFormatting>
  <dataValidations count="8">
    <dataValidation allowBlank="1" showInputMessage="1" showErrorMessage="1" prompt="여기와 5, 7, 9, 11, 13행의 달력 일자가 자동으로 업데이트됩니다. 이 셀에 표시된 숫자가 1이 아니라면 이 셀의 숫자는 이전 달의 날짜를 나타냅니다. F13 셀에 월별 메모를 입력합니다." sqref="C3" xr:uid="{00000000-0002-0000-0300-000000000000}"/>
    <dataValidation allowBlank="1" showInputMessage="1" showErrorMessage="1" prompt="4월 한 달 일정" sqref="A1" xr:uid="{00000000-0002-0000-0300-000001000000}"/>
    <dataValidation allowBlank="1" showInputMessage="1" showErrorMessage="1" prompt="이 행에는 달력의 요일 이름이 표시됩니다. 이 셀에는 시작 요일이 표시됩니다. 시작 요일을 변경하려면 1월 워크시트의 L3 셀에서 새 요일을 선택하세요." sqref="C2" xr:uid="{00000000-0002-0000-0300-000002000000}"/>
    <dataValidation allowBlank="1" showInputMessage="1" showErrorMessage="1" prompt="이 셀에 메모를 입력합니다." sqref="F13:I14" xr:uid="{00000000-0002-0000-0300-000003000000}"/>
    <dataValidation allowBlank="1" showInputMessage="1" showErrorMessage="1" prompt="오른쪽 셀에 메모를 입력합니다." sqref="E13:E14" xr:uid="{00000000-0002-0000-0300-000004000000}"/>
    <dataValidation allowBlank="1" showInputMessage="1" showErrorMessage="1" prompt="이 셀의 연도는 1월 워크시트에 입력한 연도에 따라 자동으로 업데이트됩니다. 이 워크시트의 월은 아래 셀에 있습니다." sqref="B1" xr:uid="{00000000-0002-0000-0300-000005000000}"/>
    <dataValidation allowBlank="1" showInputMessage="1" showErrorMessage="1" prompt="이 워크시트의 월은 이 셀에 있습니다. 달력은 오른쪽에서 시작하고 이전, 현재, 다음 달의 날짜가 표시됩니다. F13 셀에 월별 메모를 입력할 수 있습니다." sqref="B2" xr:uid="{00000000-0002-0000-0300-000006000000}"/>
    <dataValidation allowBlank="1" showInputMessage="1" showErrorMessage="1" prompt="여기와 6, 8, 10, 12, 14행, C ~ I열의 셀 위에 달력 일자를 기준으로 일별 메모를 입력합니다." sqref="C4" xr:uid="{00000000-0002-0000-0300-000007000000}"/>
  </dataValidations>
  <printOptions horizontalCentered="1" verticalCentered="1"/>
  <pageMargins left="0.25" right="0.25" top="0.5" bottom="0.5" header="0.3" footer="0.3"/>
  <pageSetup paperSize="9" scale="83" orientation="landscape" r:id="rId1"/>
  <headerFooter differentFirst="1"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-0.249977111117893"/>
    <pageSetUpPr autoPageBreaks="0" fitToPage="1"/>
  </sheetPr>
  <dimension ref="B1:I17"/>
  <sheetViews>
    <sheetView showGridLines="0" zoomScale="60" zoomScaleNormal="60" workbookViewId="0">
      <selection activeCell="C33" sqref="C33"/>
    </sheetView>
  </sheetViews>
  <sheetFormatPr defaultColWidth="9.875" defaultRowHeight="16.5"/>
  <cols>
    <col min="1" max="1" width="2.625" style="6" customWidth="1"/>
    <col min="2" max="2" width="21.625" style="6" customWidth="1"/>
    <col min="3" max="9" width="18.375" style="6" customWidth="1"/>
    <col min="10" max="10" width="2.625" style="6" customWidth="1"/>
    <col min="11" max="11" width="8.75" style="6" customWidth="1"/>
    <col min="12" max="16384" width="9.875" style="6"/>
  </cols>
  <sheetData>
    <row r="1" spans="2:9" ht="20.100000000000001" customHeight="1">
      <c r="B1" s="5">
        <f ca="1">달력연도</f>
        <v>2025</v>
      </c>
    </row>
    <row r="2" spans="2:9" ht="30" customHeight="1">
      <c r="B2" s="7" t="str">
        <f ca="1">UPPER(TEXT(C5,"mmmm"))</f>
        <v>MAY</v>
      </c>
      <c r="C2" s="8" t="str">
        <f>UPPER(TEXT(주_시작,"aaa"))</f>
        <v>일</v>
      </c>
      <c r="D2" s="8" t="str">
        <f t="shared" ref="D2:I2" ca="1" si="0">UPPER(TEXT(D3,"aaa"))</f>
        <v>월</v>
      </c>
      <c r="E2" s="8" t="str">
        <f t="shared" ca="1" si="0"/>
        <v>화</v>
      </c>
      <c r="F2" s="8" t="str">
        <f t="shared" ca="1" si="0"/>
        <v>수</v>
      </c>
      <c r="G2" s="8" t="str">
        <f t="shared" ca="1" si="0"/>
        <v>목</v>
      </c>
      <c r="H2" s="8" t="str">
        <f t="shared" ca="1" si="0"/>
        <v>금</v>
      </c>
      <c r="I2" s="8" t="str">
        <f t="shared" ca="1" si="0"/>
        <v>토</v>
      </c>
    </row>
    <row r="3" spans="2:9" ht="19.5" customHeight="1">
      <c r="C3" s="10">
        <f t="array" aca="1" ref="C3:I3" ca="1">요일및주+DATE(달력연도,5,1)-WEEKDAY(DATE(달력연도,5,1),(주_시작="월")+1)+1</f>
        <v>45774</v>
      </c>
      <c r="D3" s="10">
        <f ca="1"/>
        <v>45775</v>
      </c>
      <c r="E3" s="10">
        <f ca="1"/>
        <v>45776</v>
      </c>
      <c r="F3" s="10">
        <f ca="1"/>
        <v>45777</v>
      </c>
      <c r="G3" s="10">
        <f ca="1"/>
        <v>45778</v>
      </c>
      <c r="H3" s="10">
        <f ca="1"/>
        <v>45779</v>
      </c>
      <c r="I3" s="10">
        <f ca="1"/>
        <v>45780</v>
      </c>
    </row>
    <row r="4" spans="2:9" ht="75" customHeight="1">
      <c r="C4" s="3"/>
      <c r="D4" s="3"/>
      <c r="E4" s="3"/>
      <c r="F4" s="3"/>
      <c r="G4" s="3"/>
      <c r="H4" s="3"/>
      <c r="I4" s="3"/>
    </row>
    <row r="5" spans="2:9" ht="19.5" customHeight="1">
      <c r="C5" s="10">
        <f t="array" aca="1" ref="C5:I5" ca="1">요일및주+DATE(달력연도,5,1)-WEEKDAY(DATE(달력연도,5,1),(주_시작="월")+1)+8</f>
        <v>45781</v>
      </c>
      <c r="D5" s="10">
        <f ca="1"/>
        <v>45782</v>
      </c>
      <c r="E5" s="10">
        <f ca="1"/>
        <v>45783</v>
      </c>
      <c r="F5" s="10">
        <f ca="1"/>
        <v>45784</v>
      </c>
      <c r="G5" s="10">
        <f ca="1"/>
        <v>45785</v>
      </c>
      <c r="H5" s="10">
        <f ca="1"/>
        <v>45786</v>
      </c>
      <c r="I5" s="10">
        <f ca="1"/>
        <v>45787</v>
      </c>
    </row>
    <row r="6" spans="2:9" ht="75" customHeight="1">
      <c r="C6" s="4"/>
      <c r="D6" s="4"/>
      <c r="E6" s="4"/>
      <c r="F6" s="4"/>
      <c r="G6" s="4"/>
      <c r="H6" s="3"/>
      <c r="I6" s="3"/>
    </row>
    <row r="7" spans="2:9" ht="19.5" customHeight="1">
      <c r="C7" s="10">
        <f t="array" aca="1" ref="C7:I7" ca="1">요일및주+DATE(달력연도,5,1)-WEEKDAY(DATE(달력연도,5,1),(주_시작="월")+1)+15</f>
        <v>45788</v>
      </c>
      <c r="D7" s="10">
        <f ca="1"/>
        <v>45789</v>
      </c>
      <c r="E7" s="10">
        <f ca="1"/>
        <v>45790</v>
      </c>
      <c r="F7" s="10">
        <f ca="1"/>
        <v>45791</v>
      </c>
      <c r="G7" s="10">
        <f ca="1"/>
        <v>45792</v>
      </c>
      <c r="H7" s="10">
        <f ca="1"/>
        <v>45793</v>
      </c>
      <c r="I7" s="10">
        <f ca="1"/>
        <v>45794</v>
      </c>
    </row>
    <row r="8" spans="2:9" ht="75" customHeight="1">
      <c r="C8" s="4"/>
      <c r="D8" s="4"/>
      <c r="E8" s="4"/>
      <c r="F8" s="4"/>
      <c r="G8" s="4"/>
      <c r="H8" s="3"/>
      <c r="I8" s="3"/>
    </row>
    <row r="9" spans="2:9" ht="19.5" customHeight="1">
      <c r="C9" s="10">
        <f t="array" aca="1" ref="C9:I9" ca="1">요일및주+DATE(달력연도,5,1)-WEEKDAY(DATE(달력연도,5,1),(주_시작="월")+1)+22</f>
        <v>45795</v>
      </c>
      <c r="D9" s="10">
        <f ca="1"/>
        <v>45796</v>
      </c>
      <c r="E9" s="10">
        <f ca="1"/>
        <v>45797</v>
      </c>
      <c r="F9" s="10">
        <f ca="1"/>
        <v>45798</v>
      </c>
      <c r="G9" s="10">
        <f ca="1"/>
        <v>45799</v>
      </c>
      <c r="H9" s="10">
        <f ca="1"/>
        <v>45800</v>
      </c>
      <c r="I9" s="10">
        <f ca="1"/>
        <v>45801</v>
      </c>
    </row>
    <row r="10" spans="2:9" ht="75" customHeight="1">
      <c r="C10" s="4"/>
      <c r="D10" s="4"/>
      <c r="E10" s="4"/>
      <c r="F10" s="4"/>
      <c r="G10" s="4"/>
      <c r="H10" s="3"/>
      <c r="I10" s="3"/>
    </row>
    <row r="11" spans="2:9" ht="19.5" customHeight="1">
      <c r="C11" s="10">
        <f t="array" aca="1" ref="C11:I11" ca="1">요일및주+DATE(달력연도,5,1)-WEEKDAY(DATE(달력연도,5,1),(주_시작="월")+1)+29</f>
        <v>45802</v>
      </c>
      <c r="D11" s="10">
        <f ca="1"/>
        <v>45803</v>
      </c>
      <c r="E11" s="10">
        <f ca="1"/>
        <v>45804</v>
      </c>
      <c r="F11" s="10">
        <f ca="1"/>
        <v>45805</v>
      </c>
      <c r="G11" s="10">
        <f ca="1"/>
        <v>45806</v>
      </c>
      <c r="H11" s="10">
        <f ca="1"/>
        <v>45807</v>
      </c>
      <c r="I11" s="10">
        <f ca="1"/>
        <v>45808</v>
      </c>
    </row>
    <row r="12" spans="2:9" ht="75" customHeight="1">
      <c r="C12" s="4"/>
      <c r="D12" s="4"/>
      <c r="E12" s="4"/>
      <c r="F12" s="4"/>
      <c r="G12" s="4"/>
      <c r="H12" s="3"/>
      <c r="I12" s="3"/>
    </row>
    <row r="13" spans="2:9" ht="19.5" customHeight="1">
      <c r="C13" s="10">
        <f t="array" aca="1" ref="C13:D13" ca="1">요일및주+DATE(달력연도,5,1)-WEEKDAY(DATE(달력연도,5,1),(주_시작="월")+1)+36</f>
        <v>45809</v>
      </c>
      <c r="D13" s="10">
        <f ca="1"/>
        <v>45810</v>
      </c>
      <c r="E13" s="14" t="s">
        <v>0</v>
      </c>
      <c r="F13" s="15"/>
      <c r="G13" s="15"/>
      <c r="H13" s="15"/>
      <c r="I13" s="15"/>
    </row>
    <row r="14" spans="2:9" ht="75" customHeight="1">
      <c r="C14" s="4"/>
      <c r="D14" s="4"/>
      <c r="E14" s="14"/>
      <c r="F14" s="15"/>
      <c r="G14" s="15"/>
      <c r="H14" s="15"/>
      <c r="I14" s="15"/>
    </row>
    <row r="15" spans="2:9" ht="16.5" customHeight="1"/>
    <row r="16" spans="2:9" ht="16.5" customHeight="1"/>
    <row r="17" ht="16.5" customHeight="1"/>
  </sheetData>
  <mergeCells count="2">
    <mergeCell ref="E13:E14"/>
    <mergeCell ref="F13:I14"/>
  </mergeCells>
  <phoneticPr fontId="4" type="noConversion"/>
  <conditionalFormatting sqref="C11:I11 C13:D13">
    <cfRule type="expression" dxfId="9" priority="5">
      <formula>AND(DAY(C11)&gt;=1,DAY(C11)&lt;=15)</formula>
    </cfRule>
  </conditionalFormatting>
  <conditionalFormatting sqref="C3:H4">
    <cfRule type="expression" dxfId="8" priority="4">
      <formula>DAY(C3)&gt;8</formula>
    </cfRule>
  </conditionalFormatting>
  <conditionalFormatting sqref="C3:C14">
    <cfRule type="expression" dxfId="7" priority="3">
      <formula>C$2="일"</formula>
    </cfRule>
  </conditionalFormatting>
  <conditionalFormatting sqref="H3:I12">
    <cfRule type="expression" dxfId="6" priority="2">
      <formula>H$2="토"</formula>
    </cfRule>
  </conditionalFormatting>
  <conditionalFormatting sqref="I3:I12">
    <cfRule type="expression" dxfId="5" priority="1">
      <formula>$I$2="일"</formula>
    </cfRule>
  </conditionalFormatting>
  <dataValidations count="8">
    <dataValidation allowBlank="1" showInputMessage="1" showErrorMessage="1" prompt="여기와 5, 7, 9, 11, 13행의 달력 일자가 자동으로 업데이트됩니다. 이 셀에 표시된 숫자가 1이 아니라면 이 셀의 숫자는 이전 달의 날짜를 나타냅니다. F13 셀에 월별 메모를 입력합니다." sqref="C3" xr:uid="{00000000-0002-0000-0400-000000000000}"/>
    <dataValidation allowBlank="1" showInputMessage="1" showErrorMessage="1" prompt="여기와 6, 8, 10, 12, 14행, C ~ I열의 셀 위에 달력 일자를 기준으로 일별 메모를 입력합니다." sqref="C4" xr:uid="{00000000-0002-0000-0400-000001000000}"/>
    <dataValidation allowBlank="1" showInputMessage="1" showErrorMessage="1" prompt="이 워크시트의 월은 이 셀에 있습니다. 달력은 오른쪽에서 시작하고 이전, 현재, 다음 달의 날짜가 표시됩니다. F13 셀에 월별 메모를 입력할 수 있습니다." sqref="B2" xr:uid="{00000000-0002-0000-0400-000002000000}"/>
    <dataValidation allowBlank="1" showInputMessage="1" showErrorMessage="1" prompt="이 셀의 연도는 1월 워크시트에 입력한 연도에 따라 자동으로 업데이트됩니다. 이 워크시트의 월은 아래 셀에 있습니다." sqref="B1" xr:uid="{00000000-0002-0000-0400-000003000000}"/>
    <dataValidation allowBlank="1" showInputMessage="1" showErrorMessage="1" prompt="오른쪽 셀에 메모를 입력합니다." sqref="E13:E14" xr:uid="{00000000-0002-0000-0400-000004000000}"/>
    <dataValidation allowBlank="1" showInputMessage="1" showErrorMessage="1" prompt="이 셀에 메모를 입력합니다." sqref="F13:I14" xr:uid="{00000000-0002-0000-0400-000005000000}"/>
    <dataValidation allowBlank="1" showInputMessage="1" showErrorMessage="1" prompt="이 행에는 달력의 요일 이름이 표시됩니다. 이 셀에는 시작 요일이 표시됩니다. 시작 요일을 변경하려면 1월 워크시트의 L3 셀에서 새 요일을 선택하세요." sqref="C2" xr:uid="{00000000-0002-0000-0400-000006000000}"/>
    <dataValidation allowBlank="1" showInputMessage="1" showErrorMessage="1" prompt="5월 한 달 일정" sqref="A1" xr:uid="{00000000-0002-0000-0400-000007000000}"/>
  </dataValidations>
  <printOptions horizontalCentered="1" verticalCentered="1"/>
  <pageMargins left="0.25" right="0.25" top="0.5" bottom="0.5" header="0.3" footer="0.3"/>
  <pageSetup paperSize="9" scale="81" orientation="landscape" r:id="rId1"/>
  <headerFooter differentFirst="1">
    <oddFooter>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autoPageBreaks="0" fitToPage="1"/>
  </sheetPr>
  <dimension ref="B1:I17"/>
  <sheetViews>
    <sheetView showGridLines="0" tabSelected="1" zoomScale="60" zoomScaleNormal="60" workbookViewId="0">
      <selection activeCell="N30" sqref="N30"/>
    </sheetView>
  </sheetViews>
  <sheetFormatPr defaultColWidth="9.875" defaultRowHeight="16.5"/>
  <cols>
    <col min="1" max="1" width="2.625" style="6" customWidth="1"/>
    <col min="2" max="2" width="21.625" style="6" customWidth="1"/>
    <col min="3" max="9" width="18.375" style="6" customWidth="1"/>
    <col min="10" max="10" width="2.625" style="6" customWidth="1"/>
    <col min="11" max="11" width="8.75" style="6" customWidth="1"/>
    <col min="12" max="16384" width="9.875" style="6"/>
  </cols>
  <sheetData>
    <row r="1" spans="2:9" ht="20.100000000000001" customHeight="1">
      <c r="B1" s="5">
        <f ca="1">달력연도</f>
        <v>2025</v>
      </c>
    </row>
    <row r="2" spans="2:9" ht="30" customHeight="1">
      <c r="B2" s="7" t="str">
        <f ca="1">UPPER(TEXT(C5,"mmmm"))</f>
        <v>JUNE</v>
      </c>
      <c r="C2" s="8" t="str">
        <f>UPPER(TEXT(주_시작,"aaa"))</f>
        <v>일</v>
      </c>
      <c r="D2" s="8" t="str">
        <f t="shared" ref="D2:I2" ca="1" si="0">UPPER(TEXT(D3,"aaa"))</f>
        <v>월</v>
      </c>
      <c r="E2" s="8" t="str">
        <f t="shared" ca="1" si="0"/>
        <v>화</v>
      </c>
      <c r="F2" s="8" t="str">
        <f t="shared" ca="1" si="0"/>
        <v>수</v>
      </c>
      <c r="G2" s="8" t="str">
        <f t="shared" ca="1" si="0"/>
        <v>목</v>
      </c>
      <c r="H2" s="8" t="str">
        <f t="shared" ca="1" si="0"/>
        <v>금</v>
      </c>
      <c r="I2" s="8" t="str">
        <f t="shared" ca="1" si="0"/>
        <v>토</v>
      </c>
    </row>
    <row r="3" spans="2:9" ht="19.5" customHeight="1">
      <c r="C3" s="10">
        <f t="array" aca="1" ref="C3:I3" ca="1">요일및주+DATE(달력연도,6,1)-WEEKDAY(DATE(달력연도,6,1),(주_시작="월")+1)+1</f>
        <v>45809</v>
      </c>
      <c r="D3" s="10">
        <f ca="1"/>
        <v>45810</v>
      </c>
      <c r="E3" s="10">
        <f ca="1"/>
        <v>45811</v>
      </c>
      <c r="F3" s="10">
        <f ca="1"/>
        <v>45812</v>
      </c>
      <c r="G3" s="10">
        <f ca="1"/>
        <v>45813</v>
      </c>
      <c r="H3" s="10">
        <f ca="1"/>
        <v>45814</v>
      </c>
      <c r="I3" s="10">
        <f ca="1"/>
        <v>45815</v>
      </c>
    </row>
    <row r="4" spans="2:9" ht="75" customHeight="1">
      <c r="C4" s="3"/>
      <c r="D4" s="3"/>
      <c r="E4" s="3"/>
      <c r="F4" s="3"/>
      <c r="G4" s="3"/>
      <c r="H4" s="3"/>
      <c r="I4" s="3"/>
    </row>
    <row r="5" spans="2:9" ht="19.5" customHeight="1">
      <c r="C5" s="10">
        <f t="array" aca="1" ref="C5:I5" ca="1">요일및주+DATE(달력연도,6,1)-WEEKDAY(DATE(달력연도,6,1),(주_시작="월")+1)+8</f>
        <v>45816</v>
      </c>
      <c r="D5" s="10">
        <f ca="1"/>
        <v>45817</v>
      </c>
      <c r="E5" s="10">
        <f ca="1"/>
        <v>45818</v>
      </c>
      <c r="F5" s="10">
        <f ca="1"/>
        <v>45819</v>
      </c>
      <c r="G5" s="10">
        <f ca="1"/>
        <v>45820</v>
      </c>
      <c r="H5" s="10">
        <f ca="1"/>
        <v>45821</v>
      </c>
      <c r="I5" s="10">
        <f ca="1"/>
        <v>45822</v>
      </c>
    </row>
    <row r="6" spans="2:9" ht="75" customHeight="1">
      <c r="C6" s="4"/>
      <c r="D6" s="4"/>
      <c r="E6" s="4"/>
      <c r="F6" s="4"/>
      <c r="G6" s="4"/>
      <c r="H6" s="3"/>
      <c r="I6" s="3"/>
    </row>
    <row r="7" spans="2:9" ht="19.5" customHeight="1">
      <c r="C7" s="10">
        <f t="array" aca="1" ref="C7:I7" ca="1">요일및주+DATE(달력연도,6,1)-WEEKDAY(DATE(달력연도,6,1),(주_시작="월")+1)+15</f>
        <v>45823</v>
      </c>
      <c r="D7" s="10">
        <f ca="1"/>
        <v>45824</v>
      </c>
      <c r="E7" s="10">
        <f ca="1"/>
        <v>45825</v>
      </c>
      <c r="F7" s="10">
        <f ca="1"/>
        <v>45826</v>
      </c>
      <c r="G7" s="10">
        <f ca="1"/>
        <v>45827</v>
      </c>
      <c r="H7" s="10">
        <f ca="1"/>
        <v>45828</v>
      </c>
      <c r="I7" s="10">
        <f ca="1"/>
        <v>45829</v>
      </c>
    </row>
    <row r="8" spans="2:9" ht="75" customHeight="1">
      <c r="C8" s="4"/>
      <c r="D8" s="4"/>
      <c r="E8" s="4"/>
      <c r="F8" s="4"/>
      <c r="G8" s="4"/>
      <c r="H8" s="3"/>
      <c r="I8" s="3"/>
    </row>
    <row r="9" spans="2:9" ht="19.5" customHeight="1">
      <c r="C9" s="10">
        <f t="array" aca="1" ref="C9:I9" ca="1">요일및주+DATE(달력연도,6,1)-WEEKDAY(DATE(달력연도,6,1),(주_시작="월")+1)+22</f>
        <v>45830</v>
      </c>
      <c r="D9" s="10">
        <f ca="1"/>
        <v>45831</v>
      </c>
      <c r="E9" s="10">
        <f ca="1"/>
        <v>45832</v>
      </c>
      <c r="F9" s="10">
        <f ca="1"/>
        <v>45833</v>
      </c>
      <c r="G9" s="10">
        <f ca="1"/>
        <v>45834</v>
      </c>
      <c r="H9" s="10">
        <f ca="1"/>
        <v>45835</v>
      </c>
      <c r="I9" s="10">
        <f ca="1"/>
        <v>45836</v>
      </c>
    </row>
    <row r="10" spans="2:9" ht="75" customHeight="1">
      <c r="C10" s="4"/>
      <c r="D10" s="4"/>
      <c r="E10" s="4"/>
      <c r="F10" s="4"/>
      <c r="G10" s="4"/>
      <c r="H10" s="3"/>
      <c r="I10" s="3"/>
    </row>
    <row r="11" spans="2:9" ht="19.5" customHeight="1">
      <c r="C11" s="10">
        <f t="array" aca="1" ref="C11:I11" ca="1">요일및주+DATE(달력연도,6,1)-WEEKDAY(DATE(달력연도,6,1),(주_시작="월")+1)+29</f>
        <v>45837</v>
      </c>
      <c r="D11" s="10">
        <f ca="1"/>
        <v>45838</v>
      </c>
      <c r="E11" s="10">
        <f ca="1"/>
        <v>45839</v>
      </c>
      <c r="F11" s="10">
        <f ca="1"/>
        <v>45840</v>
      </c>
      <c r="G11" s="10">
        <f ca="1"/>
        <v>45841</v>
      </c>
      <c r="H11" s="10">
        <f ca="1"/>
        <v>45842</v>
      </c>
      <c r="I11" s="10">
        <f ca="1"/>
        <v>45843</v>
      </c>
    </row>
    <row r="12" spans="2:9" ht="75" customHeight="1">
      <c r="C12" s="4"/>
      <c r="D12" s="4"/>
      <c r="E12" s="4"/>
      <c r="F12" s="4"/>
      <c r="G12" s="4"/>
      <c r="H12" s="3"/>
      <c r="I12" s="3"/>
    </row>
    <row r="13" spans="2:9" ht="19.5" customHeight="1">
      <c r="C13" s="10">
        <f t="array" aca="1" ref="C13:D13" ca="1">요일및주+DATE(달력연도,6,1)-WEEKDAY(DATE(달력연도,6,1),(주_시작="월")+1)+36</f>
        <v>45844</v>
      </c>
      <c r="D13" s="10">
        <f ca="1"/>
        <v>45845</v>
      </c>
      <c r="E13" s="14" t="s">
        <v>0</v>
      </c>
      <c r="F13" s="15"/>
      <c r="G13" s="15"/>
      <c r="H13" s="15"/>
      <c r="I13" s="15"/>
    </row>
    <row r="14" spans="2:9" ht="75" customHeight="1">
      <c r="C14" s="4"/>
      <c r="D14" s="4"/>
      <c r="E14" s="14"/>
      <c r="F14" s="15"/>
      <c r="G14" s="15"/>
      <c r="H14" s="15"/>
      <c r="I14" s="15"/>
    </row>
    <row r="15" spans="2:9" ht="16.5" customHeight="1"/>
    <row r="16" spans="2:9" ht="16.5" customHeight="1"/>
    <row r="17" ht="16.5" customHeight="1"/>
  </sheetData>
  <mergeCells count="2">
    <mergeCell ref="E13:E14"/>
    <mergeCell ref="F13:I14"/>
  </mergeCells>
  <phoneticPr fontId="4" type="noConversion"/>
  <conditionalFormatting sqref="C11:I11 C13:D13">
    <cfRule type="expression" dxfId="4" priority="5">
      <formula>AND(DAY(C11)&gt;=1,DAY(C11)&lt;=15)</formula>
    </cfRule>
  </conditionalFormatting>
  <conditionalFormatting sqref="C3:H4">
    <cfRule type="expression" dxfId="3" priority="4">
      <formula>DAY(C3)&gt;8</formula>
    </cfRule>
  </conditionalFormatting>
  <conditionalFormatting sqref="C3:C14">
    <cfRule type="expression" dxfId="2" priority="3">
      <formula>C$2="일"</formula>
    </cfRule>
  </conditionalFormatting>
  <conditionalFormatting sqref="H3:I12">
    <cfRule type="expression" dxfId="1" priority="2">
      <formula>H$2="토"</formula>
    </cfRule>
  </conditionalFormatting>
  <conditionalFormatting sqref="I3:I12">
    <cfRule type="expression" dxfId="0" priority="1">
      <formula>$I$2="일"</formula>
    </cfRule>
  </conditionalFormatting>
  <dataValidations count="8">
    <dataValidation allowBlank="1" showInputMessage="1" showErrorMessage="1" prompt="여기와 5, 7, 9, 11, 13행의 달력 일자가 자동으로 업데이트됩니다. 이 셀에 표시된 숫자가 1이 아니라면 이 셀의 숫자는 이전 달의 날짜를 나타냅니다. F13 셀에 월별 메모를 입력합니다." sqref="C3" xr:uid="{00000000-0002-0000-0500-000000000000}"/>
    <dataValidation allowBlank="1" showInputMessage="1" showErrorMessage="1" prompt="6월 한 달 일정" sqref="A1" xr:uid="{00000000-0002-0000-0500-000001000000}"/>
    <dataValidation allowBlank="1" showInputMessage="1" showErrorMessage="1" prompt="이 행에는 달력의 요일 이름이 표시됩니다. 이 셀에는 시작 요일이 표시됩니다. 시작 요일을 변경하려면 1월 워크시트의 L3 셀에서 새 요일을 선택하세요." sqref="C2" xr:uid="{00000000-0002-0000-0500-000002000000}"/>
    <dataValidation allowBlank="1" showInputMessage="1" showErrorMessage="1" prompt="이 셀에 메모를 입력합니다." sqref="F13:I14" xr:uid="{00000000-0002-0000-0500-000003000000}"/>
    <dataValidation allowBlank="1" showInputMessage="1" showErrorMessage="1" prompt="오른쪽 셀에 메모를 입력합니다." sqref="E13:E14" xr:uid="{00000000-0002-0000-0500-000004000000}"/>
    <dataValidation allowBlank="1" showInputMessage="1" showErrorMessage="1" prompt="이 셀의 연도는 1월 워크시트에 입력한 연도에 따라 자동으로 업데이트됩니다. 이 워크시트의 월은 아래 셀에 있습니다." sqref="B1" xr:uid="{00000000-0002-0000-0500-000005000000}"/>
    <dataValidation allowBlank="1" showInputMessage="1" showErrorMessage="1" prompt="이 워크시트의 월은 이 셀에 있습니다. 달력은 오른쪽에서 시작하고 이전, 현재, 다음 달의 날짜가 표시됩니다. F13 셀에 월별 메모를 입력할 수 있습니다." sqref="B2" xr:uid="{00000000-0002-0000-0500-000006000000}"/>
    <dataValidation allowBlank="1" showInputMessage="1" showErrorMessage="1" prompt="여기와 6, 8, 10, 12, 14행, C ~ I열의 셀 위에 달력 일자를 기준으로 일별 메모를 입력합니다." sqref="C4" xr:uid="{00000000-0002-0000-0500-000007000000}"/>
  </dataValidations>
  <printOptions horizontalCentered="1" verticalCentered="1"/>
  <pageMargins left="0.25" right="0.25" top="0.5" bottom="0.5" header="0.3" footer="0.3"/>
  <pageSetup paperSize="9" scale="83" orientation="landscape" r:id="rId1"/>
  <headerFooter differentFirst="1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22</vt:i4>
      </vt:variant>
    </vt:vector>
  </HeadingPairs>
  <TitlesOfParts>
    <vt:vector size="28" baseType="lpstr">
      <vt:lpstr>1월</vt:lpstr>
      <vt:lpstr>2월</vt:lpstr>
      <vt:lpstr>3월</vt:lpstr>
      <vt:lpstr>4월</vt:lpstr>
      <vt:lpstr>5월</vt:lpstr>
      <vt:lpstr>6월</vt:lpstr>
      <vt:lpstr>ColumnTitleRegion1..I12.1</vt:lpstr>
      <vt:lpstr>ColumnTitleRegion1..I12.2</vt:lpstr>
      <vt:lpstr>'3월'!ColumnTitleRegion1..I12.3</vt:lpstr>
      <vt:lpstr>'4월'!ColumnTitleRegion1..I12.4</vt:lpstr>
      <vt:lpstr>'5월'!ColumnTitleRegion1..I12.5</vt:lpstr>
      <vt:lpstr>'6월'!ColumnTitleRegion1..I12.6</vt:lpstr>
      <vt:lpstr>ColumnTitleRegion2..D14.1</vt:lpstr>
      <vt:lpstr>ColumnTitleRegion2..D14.2</vt:lpstr>
      <vt:lpstr>'3월'!ColumnTitleRegion2..D14.3</vt:lpstr>
      <vt:lpstr>'4월'!ColumnTitleRegion2..D14.4</vt:lpstr>
      <vt:lpstr>'5월'!ColumnTitleRegion2..D14.5</vt:lpstr>
      <vt:lpstr>'6월'!ColumnTitleRegion2..D14.6</vt:lpstr>
      <vt:lpstr>'1월'!Print_Area</vt:lpstr>
      <vt:lpstr>RowTitleRegion1..F13.2</vt:lpstr>
      <vt:lpstr>'3월'!RowTitleRegion1..F13.3</vt:lpstr>
      <vt:lpstr>'4월'!RowTitleRegion1..F13.4</vt:lpstr>
      <vt:lpstr>'5월'!RowTitleRegion1..F13.5</vt:lpstr>
      <vt:lpstr>'6월'!RowTitleRegion1..F13.6</vt:lpstr>
      <vt:lpstr>RowTitleRegion1..L3.1</vt:lpstr>
      <vt:lpstr>'1월'!RowTitleRegion2..F13.1</vt:lpstr>
      <vt:lpstr>달력연도</vt:lpstr>
      <vt:lpstr>주_시작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D502-01</dc:creator>
  <cp:lastModifiedBy>D502-01</cp:lastModifiedBy>
  <cp:lastPrinted>2025-03-27T05:44:49Z</cp:lastPrinted>
  <dcterms:created xsi:type="dcterms:W3CDTF">2017-05-31T08:02:52Z</dcterms:created>
  <dcterms:modified xsi:type="dcterms:W3CDTF">2025-03-27T05:58:09Z</dcterms:modified>
</cp:coreProperties>
</file>