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ky\Downloads\7장_실습\"/>
    </mc:Choice>
  </mc:AlternateContent>
  <xr:revisionPtr revIDLastSave="0" documentId="13_ncr:1_{323CB30F-6A60-4560-97FA-4487D6306BD9}" xr6:coauthVersionLast="47" xr6:coauthVersionMax="47" xr10:uidLastSave="{00000000-0000-0000-0000-000000000000}"/>
  <bookViews>
    <workbookView xWindow="8126" yWindow="711" windowWidth="13783" windowHeight="12129" xr2:uid="{00000000-000D-0000-FFFF-FFFF00000000}"/>
  </bookViews>
  <sheets>
    <sheet name="물품구매서" sheetId="3" r:id="rId1"/>
    <sheet name="물품목록" sheetId="2" r:id="rId2"/>
    <sheet name="Sheet1" sheetId="5" r:id="rId3"/>
  </sheets>
  <definedNames>
    <definedName name="물품목록표">물품목록!$A$3:$D$8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3" l="1"/>
  <c r="H8" i="3"/>
  <c r="H9" i="3"/>
  <c r="H10" i="3"/>
  <c r="H11" i="3"/>
  <c r="H12" i="3"/>
  <c r="H13" i="3"/>
  <c r="H14" i="3"/>
  <c r="H15" i="3"/>
  <c r="H16" i="3"/>
  <c r="H17" i="3"/>
  <c r="F9" i="3" a="1"/>
  <c r="F9" i="3" s="1"/>
  <c r="F10" i="3" a="1"/>
  <c r="F10" i="3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8" i="3" a="1"/>
  <c r="F8" i="3" s="1"/>
  <c r="E9" i="3" a="1"/>
  <c r="E9" i="3"/>
  <c r="E10" i="3" a="1"/>
  <c r="E10" i="3"/>
  <c r="E11" i="3" a="1"/>
  <c r="E11" i="3" s="1"/>
  <c r="E12" i="3" a="1"/>
  <c r="E12" i="3" s="1"/>
  <c r="E13" i="3" a="1"/>
  <c r="E13" i="3" s="1"/>
  <c r="E14" i="3" a="1"/>
  <c r="E14" i="3"/>
  <c r="E15" i="3" a="1"/>
  <c r="E15" i="3" s="1"/>
  <c r="E16" i="3" a="1"/>
  <c r="E16" i="3" s="1"/>
  <c r="E17" i="3" a="1"/>
  <c r="E17" i="3" s="1"/>
  <c r="E8" i="3" a="1"/>
  <c r="E8" i="3" s="1"/>
  <c r="D9" i="3" a="1"/>
  <c r="D9" i="3" s="1"/>
  <c r="D10" i="3" a="1"/>
  <c r="D10" i="3" s="1"/>
  <c r="D11" i="3" a="1"/>
  <c r="D11" i="3"/>
  <c r="D12" i="3" a="1"/>
  <c r="D12" i="3"/>
  <c r="D13" i="3" a="1"/>
  <c r="D13" i="3" s="1"/>
  <c r="D14" i="3" a="1"/>
  <c r="D14" i="3"/>
  <c r="D15" i="3" a="1"/>
  <c r="D15" i="3"/>
  <c r="D16" i="3" a="1"/>
  <c r="D16" i="3" s="1"/>
  <c r="D17" i="3" a="1"/>
  <c r="D17" i="3" s="1"/>
  <c r="D8" i="3" a="1"/>
  <c r="D8" i="3" s="1"/>
  <c r="A9" i="3"/>
  <c r="A10" i="3"/>
  <c r="A11" i="3"/>
  <c r="A12" i="3"/>
  <c r="A13" i="3"/>
  <c r="A14" i="3"/>
  <c r="A15" i="3"/>
  <c r="A16" i="3"/>
  <c r="A17" i="3"/>
  <c r="A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<sst xmlns="http://schemas.openxmlformats.org/spreadsheetml/2006/main" count="50" uniqueCount="45">
  <si>
    <t>품목</t>
    <phoneticPr fontId="2" type="noConversion"/>
  </si>
  <si>
    <t>규격</t>
    <phoneticPr fontId="2" type="noConversion"/>
  </si>
  <si>
    <t>단가</t>
    <phoneticPr fontId="2" type="noConversion"/>
  </si>
  <si>
    <t>데스크패드</t>
    <phoneticPr fontId="2" type="noConversion"/>
  </si>
  <si>
    <t>650×450×30</t>
    <phoneticPr fontId="2" type="noConversion"/>
  </si>
  <si>
    <t>슬림패드</t>
    <phoneticPr fontId="2" type="noConversion"/>
  </si>
  <si>
    <t>600×420</t>
    <phoneticPr fontId="2" type="noConversion"/>
  </si>
  <si>
    <t>서류보관패드</t>
    <phoneticPr fontId="2" type="noConversion"/>
  </si>
  <si>
    <t>680×450</t>
    <phoneticPr fontId="2" type="noConversion"/>
  </si>
  <si>
    <t>다기능 트레이</t>
    <phoneticPr fontId="2" type="noConversion"/>
  </si>
  <si>
    <t>40×9.5</t>
    <phoneticPr fontId="2" type="noConversion"/>
  </si>
  <si>
    <t>서류정리함</t>
    <phoneticPr fontId="2" type="noConversion"/>
  </si>
  <si>
    <t>450×350</t>
    <phoneticPr fontId="2" type="noConversion"/>
  </si>
  <si>
    <t>다용도함</t>
    <phoneticPr fontId="2" type="noConversion"/>
  </si>
  <si>
    <t>200×200</t>
    <phoneticPr fontId="2" type="noConversion"/>
  </si>
  <si>
    <t>물품 구매서</t>
    <phoneticPr fontId="2" type="noConversion"/>
  </si>
  <si>
    <t>담당자 :</t>
    <phoneticPr fontId="2" type="noConversion"/>
  </si>
  <si>
    <t>금액 :</t>
    <phoneticPr fontId="2" type="noConversion"/>
  </si>
  <si>
    <t>번호</t>
    <phoneticPr fontId="2" type="noConversion"/>
  </si>
  <si>
    <t>구매일</t>
    <phoneticPr fontId="2" type="noConversion"/>
  </si>
  <si>
    <t>규격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</si>
  <si>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</si>
  <si>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</si>
  <si>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</si>
  <si>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품명</t>
    <phoneticPr fontId="2" type="noConversion"/>
  </si>
  <si>
    <t>품번</t>
    <phoneticPr fontId="2" type="noConversion"/>
  </si>
  <si>
    <t>품번</t>
    <phoneticPr fontId="2" type="noConversion"/>
  </si>
  <si>
    <t>D-65</t>
  </si>
  <si>
    <t>D-65</t>
    <phoneticPr fontId="2" type="noConversion"/>
  </si>
  <si>
    <t>D-68</t>
  </si>
  <si>
    <t>D-60</t>
  </si>
  <si>
    <t>D-60</t>
    <phoneticPr fontId="2" type="noConversion"/>
  </si>
  <si>
    <t>T-40</t>
  </si>
  <si>
    <t>T-40</t>
    <phoneticPr fontId="2" type="noConversion"/>
  </si>
  <si>
    <t>T-45</t>
  </si>
  <si>
    <t>T-45</t>
    <phoneticPr fontId="2" type="noConversion"/>
  </si>
  <si>
    <t>T-20</t>
  </si>
  <si>
    <t>T-20</t>
    <phoneticPr fontId="2" type="noConversion"/>
  </si>
  <si>
    <t>신청일 :</t>
    <phoneticPr fontId="2" type="noConversion"/>
  </si>
  <si>
    <t>물품목록표</t>
    <phoneticPr fontId="2" type="noConversion"/>
  </si>
  <si>
    <t>이서영</t>
    <phoneticPr fontId="2" type="noConversion"/>
  </si>
  <si>
    <t>담당</t>
    <phoneticPr fontId="2" type="noConversion"/>
  </si>
  <si>
    <t>팀장</t>
    <phoneticPr fontId="2" type="noConversion"/>
  </si>
  <si>
    <t>지점장</t>
    <phoneticPr fontId="2" type="noConversion"/>
  </si>
  <si>
    <t>결
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</si>
</sst>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 val="double"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42" fontId="0" fillId="0" borderId="1" xfId="2" applyFont="1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2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288471</xdr:colOff>
      <xdr:row>1</xdr:row>
      <xdr:rowOff>16328</xdr:rowOff>
    </xdr:from>
    <xdr:to>
      <xdr:col>8</xdr:col>
      <xdr:colOff>10886</xdr:colOff>
      <xdr:row>5</xdr:row>
      <xdr:rowOff>21771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69BD24-F8DF-457B-9DA2-7296C95E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9442" y="244928"/>
          <a:ext cx="2400301" cy="898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"/>
    </sheetView>
  </sheetViews>
  <sheetFormatPr defaultRowHeight="17.600000000000001" x14ac:dyDescent="0.55000000000000004"/>
  <cols>
    <col min="1" max="1" width="8.140625" customWidth="1"/>
    <col min="2" max="2" width="13.28515625" customWidth="1"/>
    <col min="4" max="5" width="17.85546875" customWidth="1"/>
    <col min="6" max="6" width="13.2109375" customWidth="1"/>
    <col min="7" max="7" width="7.7109375" customWidth="1"/>
    <col min="8" max="8" width="14.2109375" customWidth="1"/>
  </cols>
  <sheetData>
    <row r="1" spans="1:8" ht="18" x14ac:dyDescent="0.55000000000000004">
      <c r="A1" s="7" t="s">
        <v>15</v>
      </c>
      <c r="B1" s="7"/>
      <c r="C1" s="7"/>
      <c r="D1" s="7"/>
      <c r="E1" s="7"/>
      <c r="F1" s="7"/>
      <c r="G1" s="7"/>
      <c r="H1" s="7"/>
    </row>
    <row r="3" spans="1:8" x14ac:dyDescent="0.55000000000000004">
      <c r="A3" s="5" t="s">
        <v>38</v>
      </c>
      <c r="B3" s="13">
        <v>44623</v>
      </c>
    </row>
    <row r="4" spans="1:8" x14ac:dyDescent="0.55000000000000004">
      <c r="A4" s="6" t="s">
        <v>16</v>
      </c>
      <c r="B4" s="14" t="s">
        <v>40</v>
      </c>
    </row>
    <row r="5" spans="1:8" x14ac:dyDescent="0.55000000000000004">
      <c r="A5" s="6" t="s">
        <v>17</v>
      </c>
      <c r="B5" s="15">
        <f>SUM(H8:H17)</f>
        <v>1323000</v>
      </c>
    </row>
    <row r="7" spans="1:8" x14ac:dyDescent="0.55000000000000004">
      <c r="A7" s="2" t="s">
        <v>18</v>
      </c>
      <c r="B7" s="2" t="s">
        <v>19</v>
      </c>
      <c r="C7" s="2" t="s">
        <v>25</v>
      </c>
      <c r="D7" s="2" t="s">
        <v>24</v>
      </c>
      <c r="E7" s="2" t="s">
        <v>20</v>
      </c>
      <c r="F7" s="2" t="s">
        <v>21</v>
      </c>
      <c r="G7" s="2" t="s">
        <v>22</v>
      </c>
      <c r="H7" s="2" t="s">
        <v>23</v>
      </c>
    </row>
    <row r="8" spans="1:8" x14ac:dyDescent="0.55000000000000004">
      <c r="A8" s="9">
        <f>ROW()-7</f>
        <v>1</v>
      </c>
      <c r="B8" s="10">
        <v>44595</v>
      </c>
      <c r="C8" s="9" t="s">
        <v>30</v>
      </c>
      <c r="D8" s="8" t="str" cm="1">
        <f t="array" ref="D8">IFERROR(VLOOKUP(C8,물품목록표,2,FALSE),“”)</f>
        <v>슬림패드</v>
      </c>
      <c r="E8" s="8" t="str" cm="1">
        <f t="array" ref="E8">IFERROR(VLOOKUP(C8,물품목록표,3,FALSE),“”)</f>
        <v>600×420</v>
      </c>
      <c r="F8" s="11" cm="1">
        <f t="array" ref="F8">IFERROR(VLOOKUP(C8,물품목록표,4,FALSE),“”)</f>
        <v>28000</v>
      </c>
      <c r="G8" s="9">
        <v>2</v>
      </c>
      <c r="H8" s="12">
        <f t="shared" ref="H8:H17" si="0">PRODUCT(F8:G8)</f>
        <v>56000</v>
      </c>
    </row>
    <row r="9" spans="1:8" x14ac:dyDescent="0.55000000000000004">
      <c r="A9" s="9">
        <f t="shared" ref="A9:A17" si="1">ROW()-7</f>
        <v>2</v>
      </c>
      <c r="B9" s="10">
        <v>44595</v>
      </c>
      <c r="C9" s="9" t="s">
        <v>29</v>
      </c>
      <c r="D9" s="8" t="str" cm="1">
        <f t="array" ref="D9">IFERROR(VLOOKUP(C9,물품목록표,2,FALSE),“”)</f>
        <v>서류보관패드</v>
      </c>
      <c r="E9" s="8" t="str" cm="1">
        <f t="array" ref="E9">IFERROR(VLOOKUP(C9,물품목록표,3,FALSE),“”)</f>
        <v>680×450</v>
      </c>
      <c r="F9" s="11" cm="1">
        <f t="array" ref="F9">IFERROR(VLOOKUP(C9,물품목록표,4,FALSE),“”)</f>
        <v>48000</v>
      </c>
      <c r="G9" s="9">
        <v>4</v>
      </c>
      <c r="H9" s="12">
        <f t="shared" si="0"/>
        <v>192000</v>
      </c>
    </row>
    <row r="10" spans="1:8" x14ac:dyDescent="0.55000000000000004">
      <c r="A10" s="9">
        <f t="shared" si="1"/>
        <v>3</v>
      </c>
      <c r="B10" s="10">
        <v>44596</v>
      </c>
      <c r="C10" s="9" t="s">
        <v>34</v>
      </c>
      <c r="D10" s="8" t="str" cm="1">
        <f t="array" ref="D10">IFERROR(VLOOKUP(C10,물품목록표,2,FALSE),“”)</f>
        <v>서류정리함</v>
      </c>
      <c r="E10" s="8" t="str" cm="1">
        <f t="array" ref="E10">IFERROR(VLOOKUP(C10,물품목록표,3,FALSE),“”)</f>
        <v>450×350</v>
      </c>
      <c r="F10" s="11" cm="1">
        <f t="array" ref="F10">IFERROR(VLOOKUP(C10,물품목록표,4,FALSE),“”)</f>
        <v>38000</v>
      </c>
      <c r="G10" s="9">
        <v>3</v>
      </c>
      <c r="H10" s="12">
        <f t="shared" si="0"/>
        <v>114000</v>
      </c>
    </row>
    <row r="11" spans="1:8" x14ac:dyDescent="0.55000000000000004">
      <c r="A11" s="9">
        <f t="shared" si="1"/>
        <v>4</v>
      </c>
      <c r="B11" s="10">
        <v>44596</v>
      </c>
      <c r="C11" s="9" t="s">
        <v>27</v>
      </c>
      <c r="D11" s="8" t="str" cm="1">
        <f t="array" ref="D11">IFERROR(VLOOKUP(C11,물품목록표,2,FALSE),“”)</f>
        <v>데스크패드</v>
      </c>
      <c r="E11" s="8" t="str" cm="1">
        <f t="array" ref="E11">IFERROR(VLOOKUP(C11,물품목록표,3,FALSE),“”)</f>
        <v>650×450×30</v>
      </c>
      <c r="F11" s="11" cm="1">
        <f t="array" ref="F11">IFERROR(VLOOKUP(C11,물품목록표,4,FALSE),“”)</f>
        <v>42000</v>
      </c>
      <c r="G11" s="9">
        <v>5</v>
      </c>
      <c r="H11" s="12">
        <f t="shared" si="0"/>
        <v>210000</v>
      </c>
    </row>
    <row r="12" spans="1:8" x14ac:dyDescent="0.55000000000000004">
      <c r="A12" s="9">
        <f t="shared" si="1"/>
        <v>5</v>
      </c>
      <c r="B12" s="10">
        <v>44596</v>
      </c>
      <c r="C12" s="9" t="s">
        <v>29</v>
      </c>
      <c r="D12" s="8" t="str" cm="1">
        <f t="array" ref="D12">IFERROR(VLOOKUP(C12,물품목록표,2,FALSE),“”)</f>
        <v>서류보관패드</v>
      </c>
      <c r="E12" s="8" t="str" cm="1">
        <f t="array" ref="E12">IFERROR(VLOOKUP(C12,물품목록표,3,FALSE),“”)</f>
        <v>680×450</v>
      </c>
      <c r="F12" s="11" cm="1">
        <f t="array" ref="F12">IFERROR(VLOOKUP(C12,물품목록표,4,FALSE),“”)</f>
        <v>48000</v>
      </c>
      <c r="G12" s="9">
        <v>1</v>
      </c>
      <c r="H12" s="12">
        <f t="shared" si="0"/>
        <v>48000</v>
      </c>
    </row>
    <row r="13" spans="1:8" x14ac:dyDescent="0.55000000000000004">
      <c r="A13" s="9">
        <f t="shared" si="1"/>
        <v>6</v>
      </c>
      <c r="B13" s="10">
        <v>44600</v>
      </c>
      <c r="C13" s="9" t="s">
        <v>32</v>
      </c>
      <c r="D13" s="8" t="str" cm="1">
        <f t="array" ref="D13">IFERROR(VLOOKUP(C13,물품목록표,2,FALSE),“”)</f>
        <v>다기능 트레이</v>
      </c>
      <c r="E13" s="8" t="str" cm="1">
        <f t="array" ref="E13">IFERROR(VLOOKUP(C13,물품목록표,3,FALSE),“”)</f>
        <v>40×9.5</v>
      </c>
      <c r="F13" s="11" cm="1">
        <f t="array" ref="F13">IFERROR(VLOOKUP(C13,물품목록표,4,FALSE),“”)</f>
        <v>35000</v>
      </c>
      <c r="G13" s="9">
        <v>5</v>
      </c>
      <c r="H13" s="12">
        <f t="shared" si="0"/>
        <v>175000</v>
      </c>
    </row>
    <row r="14" spans="1:8" x14ac:dyDescent="0.55000000000000004">
      <c r="A14" s="9">
        <f t="shared" si="1"/>
        <v>7</v>
      </c>
      <c r="B14" s="10">
        <v>44600</v>
      </c>
      <c r="C14" s="9" t="s">
        <v>30</v>
      </c>
      <c r="D14" s="8" t="str" cm="1">
        <f t="array" ref="D14">IFERROR(VLOOKUP(C14,물품목록표,2,FALSE),“”)</f>
        <v>슬림패드</v>
      </c>
      <c r="E14" s="8" t="str" cm="1">
        <f t="array" ref="E14">IFERROR(VLOOKUP(C14,물품목록표,3,FALSE),“”)</f>
        <v>600×420</v>
      </c>
      <c r="F14" s="11" cm="1">
        <f t="array" ref="F14">IFERROR(VLOOKUP(C14,물품목록표,4,FALSE),“”)</f>
        <v>28000</v>
      </c>
      <c r="G14" s="9">
        <v>2</v>
      </c>
      <c r="H14" s="12">
        <f t="shared" si="0"/>
        <v>56000</v>
      </c>
    </row>
    <row r="15" spans="1:8" x14ac:dyDescent="0.55000000000000004">
      <c r="A15" s="9">
        <f t="shared" si="1"/>
        <v>8</v>
      </c>
      <c r="B15" s="10">
        <v>44601</v>
      </c>
      <c r="C15" s="9" t="s">
        <v>34</v>
      </c>
      <c r="D15" s="8" t="str" cm="1">
        <f t="array" ref="D15">IFERROR(VLOOKUP(C15,물품목록표,2,FALSE),“”)</f>
        <v>서류정리함</v>
      </c>
      <c r="E15" s="8" t="str" cm="1">
        <f t="array" ref="E15">IFERROR(VLOOKUP(C15,물품목록표,3,FALSE),“”)</f>
        <v>450×350</v>
      </c>
      <c r="F15" s="11" cm="1">
        <f t="array" ref="F15">IFERROR(VLOOKUP(C15,물품목록표,4,FALSE),“”)</f>
        <v>38000</v>
      </c>
      <c r="G15" s="9">
        <v>7</v>
      </c>
      <c r="H15" s="12">
        <f t="shared" si="0"/>
        <v>266000</v>
      </c>
    </row>
    <row r="16" spans="1:8" x14ac:dyDescent="0.55000000000000004">
      <c r="A16" s="9">
        <f t="shared" si="1"/>
        <v>9</v>
      </c>
      <c r="B16" s="10">
        <v>44601</v>
      </c>
      <c r="C16" s="9" t="s">
        <v>36</v>
      </c>
      <c r="D16" s="8" t="str" cm="1">
        <f t="array" ref="D16">IFERROR(VLOOKUP(C16,물품목록표,2,FALSE),“”)</f>
        <v>다용도함</v>
      </c>
      <c r="E16" s="8" t="str" cm="1">
        <f t="array" ref="E16">IFERROR(VLOOKUP(C16,물품목록표,3,FALSE),“”)</f>
        <v>200×200</v>
      </c>
      <c r="F16" s="11" cm="1">
        <f t="array" ref="F16">IFERROR(VLOOKUP(C16,물품목록표,4,FALSE),“”)</f>
        <v>22000</v>
      </c>
      <c r="G16" s="9">
        <v>5</v>
      </c>
      <c r="H16" s="12">
        <f t="shared" si="0"/>
        <v>110000</v>
      </c>
    </row>
    <row r="17" spans="1:8" x14ac:dyDescent="0.55000000000000004">
      <c r="A17" s="9">
        <f t="shared" si="1"/>
        <v>10</v>
      </c>
      <c r="B17" s="10">
        <v>44602</v>
      </c>
      <c r="C17" s="9" t="s">
        <v>29</v>
      </c>
      <c r="D17" s="8" t="str" cm="1">
        <f t="array" ref="D17">IFERROR(VLOOKUP(C17,물품목록표,2,FALSE),“”)</f>
        <v>서류보관패드</v>
      </c>
      <c r="E17" s="8" t="str" cm="1">
        <f t="array" ref="E17">IFERROR(VLOOKUP(C17,물품목록표,3,FALSE),“”)</f>
        <v>680×450</v>
      </c>
      <c r="F17" s="11" cm="1">
        <f t="array" ref="F17">IFERROR(VLOOKUP(C17,물품목록표,4,FALSE),“”)</f>
        <v>48000</v>
      </c>
      <c r="G17" s="9">
        <v>2</v>
      </c>
      <c r="H17" s="12">
        <f t="shared" si="0"/>
        <v>96000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defaultRowHeight="17.600000000000001" x14ac:dyDescent="0.55000000000000004"/>
  <cols>
    <col min="1" max="1" width="8.7109375" customWidth="1"/>
    <col min="2" max="3" width="12.5" bestFit="1" customWidth="1"/>
  </cols>
  <sheetData>
    <row r="1" spans="1:4" x14ac:dyDescent="0.55000000000000004">
      <c r="A1" s="4" t="s">
        <v>39</v>
      </c>
      <c r="B1" s="4"/>
      <c r="C1" s="4"/>
      <c r="D1" s="4"/>
    </row>
    <row r="2" spans="1:4" x14ac:dyDescent="0.55000000000000004">
      <c r="A2" s="2" t="s">
        <v>26</v>
      </c>
      <c r="B2" s="2" t="s">
        <v>0</v>
      </c>
      <c r="C2" s="2" t="s">
        <v>1</v>
      </c>
      <c r="D2" s="2" t="s">
        <v>2</v>
      </c>
    </row>
    <row r="3" spans="1:4" x14ac:dyDescent="0.55000000000000004">
      <c r="A3" s="1" t="s">
        <v>28</v>
      </c>
      <c r="B3" s="1" t="s">
        <v>3</v>
      </c>
      <c r="C3" s="1" t="s">
        <v>4</v>
      </c>
      <c r="D3" s="3">
        <v>42000</v>
      </c>
    </row>
    <row r="4" spans="1:4" x14ac:dyDescent="0.55000000000000004">
      <c r="A4" s="1" t="s">
        <v>31</v>
      </c>
      <c r="B4" s="1" t="s">
        <v>5</v>
      </c>
      <c r="C4" s="1" t="s">
        <v>6</v>
      </c>
      <c r="D4" s="3">
        <v>28000</v>
      </c>
    </row>
    <row r="5" spans="1:4" x14ac:dyDescent="0.55000000000000004">
      <c r="A5" s="1" t="s">
        <v>29</v>
      </c>
      <c r="B5" s="1" t="s">
        <v>7</v>
      </c>
      <c r="C5" s="1" t="s">
        <v>8</v>
      </c>
      <c r="D5" s="3">
        <v>48000</v>
      </c>
    </row>
    <row r="6" spans="1:4" x14ac:dyDescent="0.55000000000000004">
      <c r="A6" s="1" t="s">
        <v>33</v>
      </c>
      <c r="B6" s="1" t="s">
        <v>9</v>
      </c>
      <c r="C6" s="1" t="s">
        <v>10</v>
      </c>
      <c r="D6" s="3">
        <v>35000</v>
      </c>
    </row>
    <row r="7" spans="1:4" x14ac:dyDescent="0.55000000000000004">
      <c r="A7" s="1" t="s">
        <v>35</v>
      </c>
      <c r="B7" s="1" t="s">
        <v>11</v>
      </c>
      <c r="C7" s="1" t="s">
        <v>12</v>
      </c>
      <c r="D7" s="3">
        <v>38000</v>
      </c>
    </row>
    <row r="8" spans="1:4" x14ac:dyDescent="0.55000000000000004">
      <c r="A8" s="1" t="s">
        <v>37</v>
      </c>
      <c r="B8" s="1" t="s">
        <v>13</v>
      </c>
      <c r="C8" s="1" t="s">
        <v>14</v>
      </c>
      <c r="D8" s="3">
        <v>22000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537D-E1D2-43F1-BDE1-268F86B6A58E}">
  <dimension ref="B2:E5"/>
  <sheetViews>
    <sheetView workbookViewId="0">
      <selection activeCell="B2" sqref="B2:E5"/>
    </sheetView>
  </sheetViews>
  <sheetFormatPr defaultRowHeight="17.600000000000001" x14ac:dyDescent="0.55000000000000004"/>
  <cols>
    <col min="2" max="2" width="4" customWidth="1"/>
  </cols>
  <sheetData>
    <row r="2" spans="2:5" x14ac:dyDescent="0.55000000000000004">
      <c r="B2" s="9"/>
      <c r="C2" s="9" t="s">
        <v>41</v>
      </c>
      <c r="D2" s="9" t="s">
        <v>42</v>
      </c>
      <c r="E2" s="9" t="s">
        <v>43</v>
      </c>
    </row>
    <row r="3" spans="2:5" x14ac:dyDescent="0.55000000000000004">
      <c r="B3" s="19" t="s">
        <v>44</v>
      </c>
      <c r="C3" s="16"/>
      <c r="D3" s="16"/>
      <c r="E3" s="16"/>
    </row>
    <row r="4" spans="2:5" x14ac:dyDescent="0.55000000000000004">
      <c r="B4" s="17"/>
      <c r="C4" s="17"/>
      <c r="D4" s="17"/>
      <c r="E4" s="17"/>
    </row>
    <row r="5" spans="2:5" x14ac:dyDescent="0.55000000000000004">
      <c r="B5" s="18"/>
      <c r="C5" s="18"/>
      <c r="D5" s="18"/>
      <c r="E5" s="18"/>
    </row>
  </sheetData>
  <mergeCells count="4">
    <mergeCell ref="B3:B5"/>
    <mergeCell ref="C3:C5"/>
    <mergeCell ref="D3:D5"/>
    <mergeCell ref="E3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물품구매서</vt:lpstr>
      <vt:lpstr>물품목록</vt:lpstr>
      <vt:lpstr>Sheet1</vt:lpstr>
      <vt:lpstr>물품목록표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2017-07-21T10:21:33Z</dcterms:created>
  <dcterms:modified xsi:type="dcterms:W3CDTF">2022-03-03T07:28:00Z</dcterms:modified>
</cp:coreProperties>
</file>