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엑셀 2019_김지연\02 원고개발 이후\예제소스\Ch 11\"/>
    </mc:Choice>
  </mc:AlternateContent>
  <xr:revisionPtr revIDLastSave="0" documentId="13_ncr:1_{A7E99A90-0ED0-4B44-8692-6AB11E9F0D57}" xr6:coauthVersionLast="47" xr6:coauthVersionMax="47" xr10:uidLastSave="{00000000-0000-0000-0000-000000000000}"/>
  <bookViews>
    <workbookView xWindow="1560" yWindow="1560" windowWidth="19530" windowHeight="11715" xr2:uid="{00000000-000D-0000-FFFF-FFFF00000000}"/>
  </bookViews>
  <sheets>
    <sheet name="도서" sheetId="5" r:id="rId1"/>
    <sheet name="요약" sheetId="8" r:id="rId2"/>
    <sheet name="판매" sheetId="4" r:id="rId3"/>
    <sheet name="보고서" sheetId="7" r:id="rId4"/>
  </sheets>
  <calcPr calcId="191029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7" l="1"/>
  <c r="D8" i="7"/>
  <c r="E8" i="7"/>
  <c r="F8" i="7"/>
  <c r="G8" i="7"/>
  <c r="H8" i="7"/>
  <c r="I8" i="7"/>
  <c r="J8" i="7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3" i="4"/>
  <c r="D4" i="4"/>
  <c r="E4" i="4"/>
  <c r="F4" i="4"/>
  <c r="G4" i="4"/>
  <c r="D5" i="4"/>
  <c r="E5" i="4"/>
  <c r="F5" i="4"/>
  <c r="G5" i="4"/>
  <c r="D6" i="4"/>
  <c r="E6" i="4"/>
  <c r="F6" i="4"/>
  <c r="G6" i="4"/>
  <c r="D7" i="4"/>
  <c r="E7" i="4"/>
  <c r="F7" i="4"/>
  <c r="G7" i="4"/>
  <c r="D8" i="4"/>
  <c r="E8" i="4"/>
  <c r="F8" i="4"/>
  <c r="G8" i="4"/>
  <c r="D9" i="4"/>
  <c r="E9" i="4"/>
  <c r="F9" i="4"/>
  <c r="G9" i="4"/>
  <c r="D10" i="4"/>
  <c r="E10" i="4"/>
  <c r="F10" i="4"/>
  <c r="G10" i="4"/>
  <c r="D11" i="4"/>
  <c r="E11" i="4"/>
  <c r="F11" i="4"/>
  <c r="G11" i="4"/>
  <c r="D12" i="4"/>
  <c r="E12" i="4"/>
  <c r="F12" i="4"/>
  <c r="G12" i="4"/>
  <c r="D13" i="4"/>
  <c r="E13" i="4"/>
  <c r="F13" i="4"/>
  <c r="G13" i="4"/>
  <c r="D14" i="4"/>
  <c r="E14" i="4"/>
  <c r="F14" i="4"/>
  <c r="G14" i="4"/>
  <c r="D15" i="4"/>
  <c r="E15" i="4"/>
  <c r="F15" i="4"/>
  <c r="G15" i="4"/>
  <c r="D16" i="4"/>
  <c r="E16" i="4"/>
  <c r="F16" i="4"/>
  <c r="G16" i="4"/>
  <c r="D17" i="4"/>
  <c r="E17" i="4"/>
  <c r="F17" i="4"/>
  <c r="G17" i="4"/>
  <c r="D18" i="4"/>
  <c r="E18" i="4"/>
  <c r="F18" i="4"/>
  <c r="G18" i="4"/>
  <c r="D19" i="4"/>
  <c r="E19" i="4"/>
  <c r="F19" i="4"/>
  <c r="G19" i="4"/>
  <c r="D20" i="4"/>
  <c r="E20" i="4"/>
  <c r="F20" i="4"/>
  <c r="G20" i="4"/>
  <c r="D21" i="4"/>
  <c r="E21" i="4"/>
  <c r="F21" i="4"/>
  <c r="G21" i="4"/>
  <c r="D22" i="4"/>
  <c r="E22" i="4"/>
  <c r="F22" i="4"/>
  <c r="G22" i="4"/>
  <c r="D23" i="4"/>
  <c r="E23" i="4"/>
  <c r="F23" i="4"/>
  <c r="G23" i="4"/>
  <c r="D24" i="4"/>
  <c r="E24" i="4"/>
  <c r="F24" i="4"/>
  <c r="G24" i="4"/>
  <c r="D25" i="4"/>
  <c r="E25" i="4"/>
  <c r="F25" i="4"/>
  <c r="G25" i="4"/>
  <c r="D26" i="4"/>
  <c r="E26" i="4"/>
  <c r="F26" i="4"/>
  <c r="G26" i="4"/>
  <c r="D27" i="4"/>
  <c r="E27" i="4"/>
  <c r="F27" i="4"/>
  <c r="G27" i="4"/>
  <c r="D28" i="4"/>
  <c r="E28" i="4"/>
  <c r="F28" i="4"/>
  <c r="G28" i="4"/>
  <c r="D29" i="4"/>
  <c r="E29" i="4"/>
  <c r="F29" i="4"/>
  <c r="G29" i="4"/>
  <c r="D30" i="4"/>
  <c r="E30" i="4"/>
  <c r="F30" i="4"/>
  <c r="G30" i="4"/>
  <c r="D31" i="4"/>
  <c r="E31" i="4"/>
  <c r="F31" i="4"/>
  <c r="G31" i="4"/>
  <c r="D32" i="4"/>
  <c r="E32" i="4"/>
  <c r="F32" i="4"/>
  <c r="G32" i="4"/>
  <c r="D33" i="4"/>
  <c r="E33" i="4"/>
  <c r="F33" i="4"/>
  <c r="G33" i="4"/>
  <c r="D34" i="4"/>
  <c r="E34" i="4"/>
  <c r="F34" i="4"/>
  <c r="G34" i="4"/>
  <c r="D35" i="4"/>
  <c r="E35" i="4"/>
  <c r="F35" i="4"/>
  <c r="G35" i="4"/>
  <c r="D36" i="4"/>
  <c r="E36" i="4"/>
  <c r="F36" i="4"/>
  <c r="G36" i="4"/>
  <c r="D37" i="4"/>
  <c r="E37" i="4"/>
  <c r="F37" i="4"/>
  <c r="G37" i="4"/>
  <c r="D38" i="4"/>
  <c r="E38" i="4"/>
  <c r="F38" i="4"/>
  <c r="G38" i="4"/>
  <c r="D39" i="4"/>
  <c r="E39" i="4"/>
  <c r="F39" i="4"/>
  <c r="G39" i="4"/>
  <c r="D40" i="4"/>
  <c r="E40" i="4"/>
  <c r="F40" i="4"/>
  <c r="G40" i="4"/>
  <c r="D41" i="4"/>
  <c r="E41" i="4"/>
  <c r="F41" i="4"/>
  <c r="G41" i="4"/>
  <c r="D42" i="4"/>
  <c r="E42" i="4"/>
  <c r="F42" i="4"/>
  <c r="G42" i="4"/>
  <c r="G3" i="4"/>
  <c r="F3" i="4"/>
  <c r="E3" i="4"/>
  <c r="D3" i="4"/>
  <c r="I6" i="7"/>
  <c r="I7" i="7"/>
  <c r="J6" i="7"/>
  <c r="J7" i="7"/>
  <c r="G6" i="7"/>
  <c r="G7" i="7"/>
  <c r="H6" i="7"/>
  <c r="H7" i="7"/>
  <c r="J5" i="7"/>
  <c r="H5" i="7"/>
  <c r="I5" i="7"/>
  <c r="G5" i="7"/>
  <c r="E6" i="7"/>
  <c r="E7" i="7"/>
  <c r="F6" i="7"/>
  <c r="F7" i="7"/>
  <c r="C6" i="7"/>
  <c r="C7" i="7"/>
  <c r="D6" i="7"/>
  <c r="D7" i="7"/>
  <c r="F5" i="7"/>
  <c r="D5" i="7"/>
  <c r="E5" i="7"/>
  <c r="C5" i="7"/>
</calcChain>
</file>

<file path=xl/sharedStrings.xml><?xml version="1.0" encoding="utf-8"?>
<sst xmlns="http://schemas.openxmlformats.org/spreadsheetml/2006/main" count="119" uniqueCount="62">
  <si>
    <t>날짜</t>
    <phoneticPr fontId="1" type="noConversion"/>
  </si>
  <si>
    <t>도서명</t>
    <phoneticPr fontId="1" type="noConversion"/>
  </si>
  <si>
    <t>출판사</t>
    <phoneticPr fontId="1" type="noConversion"/>
  </si>
  <si>
    <t>할인율</t>
    <phoneticPr fontId="1" type="noConversion"/>
  </si>
  <si>
    <t>도서 판매 현황</t>
    <phoneticPr fontId="1" type="noConversion"/>
  </si>
  <si>
    <t>분야</t>
    <phoneticPr fontId="1" type="noConversion"/>
  </si>
  <si>
    <t>정가</t>
    <phoneticPr fontId="1" type="noConversion"/>
  </si>
  <si>
    <t>책은 도끼다</t>
  </si>
  <si>
    <t>책은 도끼다</t>
    <phoneticPr fontId="1" type="noConversion"/>
  </si>
  <si>
    <t>인문</t>
    <phoneticPr fontId="1" type="noConversion"/>
  </si>
  <si>
    <t>북하우스</t>
    <phoneticPr fontId="1" type="noConversion"/>
  </si>
  <si>
    <t>야망의 시대</t>
  </si>
  <si>
    <t>야망의 시대</t>
    <phoneticPr fontId="1" type="noConversion"/>
  </si>
  <si>
    <t>사회</t>
    <phoneticPr fontId="1" type="noConversion"/>
  </si>
  <si>
    <t>열린책들</t>
    <phoneticPr fontId="1" type="noConversion"/>
  </si>
  <si>
    <t>문학</t>
    <phoneticPr fontId="1" type="noConversion"/>
  </si>
  <si>
    <t>현대문학</t>
    <phoneticPr fontId="1" type="noConversion"/>
  </si>
  <si>
    <t>그래도 사랑</t>
  </si>
  <si>
    <t>그래도 사랑</t>
    <phoneticPr fontId="1" type="noConversion"/>
  </si>
  <si>
    <t>문학과지성사</t>
    <phoneticPr fontId="1" type="noConversion"/>
  </si>
  <si>
    <t>총균쇠</t>
  </si>
  <si>
    <t>총균쇠</t>
    <phoneticPr fontId="1" type="noConversion"/>
  </si>
  <si>
    <t>역사</t>
    <phoneticPr fontId="1" type="noConversion"/>
  </si>
  <si>
    <t>문학사상</t>
    <phoneticPr fontId="1" type="noConversion"/>
  </si>
  <si>
    <t>이야기 한국사</t>
  </si>
  <si>
    <t>이야기 한국사</t>
    <phoneticPr fontId="1" type="noConversion"/>
  </si>
  <si>
    <t>피그마리온</t>
    <phoneticPr fontId="1" type="noConversion"/>
  </si>
  <si>
    <t>나미야 잡화점</t>
  </si>
  <si>
    <t>나미야 잡화점</t>
    <phoneticPr fontId="1" type="noConversion"/>
  </si>
  <si>
    <t>판매금액</t>
    <phoneticPr fontId="1" type="noConversion"/>
  </si>
  <si>
    <t>수량</t>
    <phoneticPr fontId="1" type="noConversion"/>
  </si>
  <si>
    <t>분야</t>
    <phoneticPr fontId="1" type="noConversion"/>
  </si>
  <si>
    <t>도서 목록</t>
    <phoneticPr fontId="1" type="noConversion"/>
  </si>
  <si>
    <t>세 여자</t>
    <phoneticPr fontId="1" type="noConversion"/>
  </si>
  <si>
    <t>세 여자</t>
    <phoneticPr fontId="1" type="noConversion"/>
  </si>
  <si>
    <t>이지 유럽</t>
    <phoneticPr fontId="1" type="noConversion"/>
  </si>
  <si>
    <t>교양인</t>
    <phoneticPr fontId="1" type="noConversion"/>
  </si>
  <si>
    <t>생각읽기</t>
    <phoneticPr fontId="1" type="noConversion"/>
  </si>
  <si>
    <t>자본주의</t>
    <phoneticPr fontId="1" type="noConversion"/>
  </si>
  <si>
    <t>1분기 도서 판매 보고서</t>
    <phoneticPr fontId="1" type="noConversion"/>
  </si>
  <si>
    <t>연도</t>
    <phoneticPr fontId="1" type="noConversion"/>
  </si>
  <si>
    <t>책은 도끼다</t>
    <phoneticPr fontId="1" type="noConversion"/>
  </si>
  <si>
    <t xml:space="preserve">    구분
월</t>
    <phoneticPr fontId="1" type="noConversion"/>
  </si>
  <si>
    <t>금액</t>
    <phoneticPr fontId="1" type="noConversion"/>
  </si>
  <si>
    <t>부수</t>
    <phoneticPr fontId="1" type="noConversion"/>
  </si>
  <si>
    <t>합계</t>
    <phoneticPr fontId="1" type="noConversion"/>
  </si>
  <si>
    <t>출판사</t>
  </si>
  <si>
    <t>(모두)</t>
  </si>
  <si>
    <t>행 레이블</t>
  </si>
  <si>
    <t>문학</t>
  </si>
  <si>
    <t>사회</t>
  </si>
  <si>
    <t>역사</t>
  </si>
  <si>
    <t>인문</t>
  </si>
  <si>
    <t>총합계</t>
  </si>
  <si>
    <t>열 레이블</t>
  </si>
  <si>
    <t>1월</t>
  </si>
  <si>
    <t>2월</t>
  </si>
  <si>
    <t>3월</t>
  </si>
  <si>
    <t>합계 : 수량</t>
  </si>
  <si>
    <t>전체 합계 : 수량</t>
  </si>
  <si>
    <t>전체 합계 : 판매금액</t>
  </si>
  <si>
    <t>합계 : 판매금액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</si>
</sst>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₩&quot;* #,##0_-;\-&quot;₩&quot;* #,##0_-;_-&quot;₩&quot;* &quot;-&quot;_-;_-@_-"/>
    <numFmt numFmtId="41" formatCode="_-* #,##0_-;\-* #,##0_-;_-* &quot;-&quot;_-;_-@_-"/>
    <numFmt numFmtId="176" formatCode="mm&quot;/&quot;dd;@"/>
    <numFmt numFmtId="177" formatCode="_-[$₩-412]* #,##0_-;\-[$₩-412]* #,##0_-;_-[$₩-412]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1" fontId="0" fillId="0" borderId="1" xfId="1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1" fontId="0" fillId="0" borderId="8" xfId="1" applyFont="1" applyBorder="1">
      <alignment vertical="center"/>
    </xf>
    <xf numFmtId="41" fontId="0" fillId="6" borderId="8" xfId="1" applyFont="1" applyFill="1" applyBorder="1">
      <alignment vertical="center"/>
    </xf>
    <xf numFmtId="41" fontId="0" fillId="6" borderId="9" xfId="1" applyFont="1" applyFill="1" applyBorder="1">
      <alignment vertical="center"/>
    </xf>
    <xf numFmtId="41" fontId="0" fillId="6" borderId="10" xfId="1" applyFont="1" applyFill="1" applyBorder="1">
      <alignment vertical="center"/>
    </xf>
    <xf numFmtId="177" fontId="0" fillId="5" borderId="8" xfId="0" applyNumberFormat="1" applyFill="1" applyBorder="1">
      <alignment vertical="center"/>
    </xf>
    <xf numFmtId="177" fontId="0" fillId="5" borderId="9" xfId="0" applyNumberFormat="1" applyFill="1" applyBorder="1">
      <alignment vertical="center"/>
    </xf>
    <xf numFmtId="177" fontId="0" fillId="5" borderId="10" xfId="0" applyNumberFormat="1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left" vertical="center" wrapText="1"/>
    </xf>
    <xf numFmtId="0" fontId="0" fillId="4" borderId="7" xfId="0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9" fontId="0" fillId="0" borderId="12" xfId="0" applyNumberFormat="1" applyBorder="1">
      <alignment vertical="center"/>
    </xf>
    <xf numFmtId="0" fontId="0" fillId="2" borderId="1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41" fontId="0" fillId="0" borderId="3" xfId="1" applyFont="1" applyBorder="1">
      <alignment vertical="center"/>
    </xf>
    <xf numFmtId="9" fontId="0" fillId="0" borderId="15" xfId="0" applyNumberFormat="1" applyBorder="1">
      <alignment vertical="center"/>
    </xf>
    <xf numFmtId="9" fontId="0" fillId="0" borderId="1" xfId="2" applyFont="1" applyBorder="1">
      <alignment vertical="center"/>
    </xf>
    <xf numFmtId="42" fontId="0" fillId="0" borderId="1" xfId="0" applyNumberFormat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9"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안비단" refreshedDate="44643.740739930552" createdVersion="7" refreshedVersion="7" minRefreshableVersion="3" recordCount="40" xr:uid="{9A92AA1B-E00F-421C-97FC-F5C0B7A199D6}">
  <cacheSource type="worksheet">
    <worksheetSource ref="A2:H42" sheet="판매"/>
  </cacheSource>
  <cacheFields count="9">
    <cacheField name="날짜" numFmtId="176">
      <sharedItems containsSemiMixedTypes="0" containsNonDate="0" containsDate="1" containsString="0" minDate="2022-01-05T00:00:00" maxDate="2022-03-27T00:00:00" count="33">
        <d v="2022-01-05T00:00:00"/>
        <d v="2022-01-06T00:00:00"/>
        <d v="2022-01-10T00:00:00"/>
        <d v="2022-01-12T00:00:00"/>
        <d v="2022-01-15T00:00:00"/>
        <d v="2022-01-18T00:00:00"/>
        <d v="2022-01-25T00:00:00"/>
        <d v="2022-01-26T00:00:00"/>
        <d v="2022-01-27T00:00:00"/>
        <d v="2022-01-30T00:00:00"/>
        <d v="2022-02-05T00:00:00"/>
        <d v="2022-02-07T00:00:00"/>
        <d v="2022-02-09T00:00:00"/>
        <d v="2022-02-10T00:00:00"/>
        <d v="2022-02-15T00:00:00"/>
        <d v="2022-02-20T00:00:00"/>
        <d v="2022-02-24T00:00:00"/>
        <d v="2022-02-25T00:00:00"/>
        <d v="2022-02-26T00:00:00"/>
        <d v="2022-02-27T00:00:00"/>
        <d v="2022-03-01T00:00:00"/>
        <d v="2022-03-02T00:00:00"/>
        <d v="2022-03-05T00:00:00"/>
        <d v="2022-03-07T00:00:00"/>
        <d v="2022-03-08T00:00:00"/>
        <d v="2022-03-10T00:00:00"/>
        <d v="2022-03-13T00:00:00"/>
        <d v="2022-03-15T00:00:00"/>
        <d v="2022-03-17T00:00:00"/>
        <d v="2022-03-18T00:00:00"/>
        <d v="2022-03-21T00:00:00"/>
        <d v="2022-03-25T00:00:00"/>
        <d v="2022-03-26T00:00:00"/>
      </sharedItems>
      <fieldGroup par="8" base="0">
        <rangePr groupBy="days" startDate="2022-01-05T00:00:00" endDate="2022-03-27T00:00:00"/>
        <groupItems count="368">
          <s v="&lt;2022-01-05"/>
          <s v="1월1일"/>
          <s v="1월2일"/>
          <s v="1월3일"/>
          <s v="1월4일"/>
          <s v="1월5일"/>
          <s v="1월6일"/>
          <s v="1월7일"/>
          <s v="1월8일"/>
          <s v="1월9일"/>
          <s v="1월10일"/>
          <s v="1월11일"/>
          <s v="1월12일"/>
          <s v="1월13일"/>
          <s v="1월14일"/>
          <s v="1월15일"/>
          <s v="1월16일"/>
          <s v="1월17일"/>
          <s v="1월18일"/>
          <s v="1월19일"/>
          <s v="1월20일"/>
          <s v="1월21일"/>
          <s v="1월22일"/>
          <s v="1월23일"/>
          <s v="1월24일"/>
          <s v="1월25일"/>
          <s v="1월26일"/>
          <s v="1월27일"/>
          <s v="1월28일"/>
          <s v="1월29일"/>
          <s v="1월30일"/>
          <s v="1월31일"/>
          <s v="2월1일"/>
          <s v="2월2일"/>
          <s v="2월3일"/>
          <s v="2월4일"/>
          <s v="2월5일"/>
          <s v="2월6일"/>
          <s v="2월7일"/>
          <s v="2월8일"/>
          <s v="2월9일"/>
          <s v="2월10일"/>
          <s v="2월11일"/>
          <s v="2월12일"/>
          <s v="2월13일"/>
          <s v="2월14일"/>
          <s v="2월15일"/>
          <s v="2월16일"/>
          <s v="2월17일"/>
          <s v="2월18일"/>
          <s v="2월19일"/>
          <s v="2월20일"/>
          <s v="2월21일"/>
          <s v="2월22일"/>
          <s v="2월23일"/>
          <s v="2월24일"/>
          <s v="2월25일"/>
          <s v="2월26일"/>
          <s v="2월27일"/>
          <s v="2월28일"/>
          <s v="2월29일"/>
          <s v="3월1일"/>
          <s v="3월2일"/>
          <s v="3월3일"/>
          <s v="3월4일"/>
          <s v="3월5일"/>
          <s v="3월6일"/>
          <s v="3월7일"/>
          <s v="3월8일"/>
          <s v="3월9일"/>
          <s v="3월10일"/>
          <s v="3월11일"/>
          <s v="3월12일"/>
          <s v="3월13일"/>
          <s v="3월14일"/>
          <s v="3월15일"/>
          <s v="3월16일"/>
          <s v="3월17일"/>
          <s v="3월18일"/>
          <s v="3월19일"/>
          <s v="3월20일"/>
          <s v="3월21일"/>
          <s v="3월22일"/>
          <s v="3월23일"/>
          <s v="3월24일"/>
          <s v="3월25일"/>
          <s v="3월26일"/>
          <s v="3월27일"/>
          <s v="3월28일"/>
          <s v="3월29일"/>
          <s v="3월30일"/>
          <s v="3월31일"/>
          <s v="4월1일"/>
          <s v="4월2일"/>
          <s v="4월3일"/>
          <s v="4월4일"/>
          <s v="4월5일"/>
          <s v="4월6일"/>
          <s v="4월7일"/>
          <s v="4월8일"/>
          <s v="4월9일"/>
          <s v="4월10일"/>
          <s v="4월11일"/>
          <s v="4월12일"/>
          <s v="4월13일"/>
          <s v="4월14일"/>
          <s v="4월15일"/>
          <s v="4월16일"/>
          <s v="4월17일"/>
          <s v="4월18일"/>
          <s v="4월19일"/>
          <s v="4월20일"/>
          <s v="4월21일"/>
          <s v="4월22일"/>
          <s v="4월23일"/>
          <s v="4월24일"/>
          <s v="4월25일"/>
          <s v="4월26일"/>
          <s v="4월27일"/>
          <s v="4월28일"/>
          <s v="4월29일"/>
          <s v="4월30일"/>
          <s v="5월1일"/>
          <s v="5월2일"/>
          <s v="5월3일"/>
          <s v="5월4일"/>
          <s v="5월5일"/>
          <s v="5월6일"/>
          <s v="5월7일"/>
          <s v="5월8일"/>
          <s v="5월9일"/>
          <s v="5월10일"/>
          <s v="5월11일"/>
          <s v="5월12일"/>
          <s v="5월13일"/>
          <s v="5월14일"/>
          <s v="5월15일"/>
          <s v="5월16일"/>
          <s v="5월17일"/>
          <s v="5월18일"/>
          <s v="5월19일"/>
          <s v="5월20일"/>
          <s v="5월21일"/>
          <s v="5월22일"/>
          <s v="5월23일"/>
          <s v="5월24일"/>
          <s v="5월25일"/>
          <s v="5월26일"/>
          <s v="5월27일"/>
          <s v="5월28일"/>
          <s v="5월29일"/>
          <s v="5월30일"/>
          <s v="5월31일"/>
          <s v="6월1일"/>
          <s v="6월2일"/>
          <s v="6월3일"/>
          <s v="6월4일"/>
          <s v="6월5일"/>
          <s v="6월6일"/>
          <s v="6월7일"/>
          <s v="6월8일"/>
          <s v="6월9일"/>
          <s v="6월10일"/>
          <s v="6월11일"/>
          <s v="6월12일"/>
          <s v="6월13일"/>
          <s v="6월14일"/>
          <s v="6월15일"/>
          <s v="6월16일"/>
          <s v="6월17일"/>
          <s v="6월18일"/>
          <s v="6월19일"/>
          <s v="6월20일"/>
          <s v="6월21일"/>
          <s v="6월22일"/>
          <s v="6월23일"/>
          <s v="6월24일"/>
          <s v="6월25일"/>
          <s v="6월26일"/>
          <s v="6월27일"/>
          <s v="6월28일"/>
          <s v="6월29일"/>
          <s v="6월30일"/>
          <s v="7월1일"/>
          <s v="7월2일"/>
          <s v="7월3일"/>
          <s v="7월4일"/>
          <s v="7월5일"/>
          <s v="7월6일"/>
          <s v="7월7일"/>
          <s v="7월8일"/>
          <s v="7월9일"/>
          <s v="7월10일"/>
          <s v="7월11일"/>
          <s v="7월12일"/>
          <s v="7월13일"/>
          <s v="7월14일"/>
          <s v="7월15일"/>
          <s v="7월16일"/>
          <s v="7월17일"/>
          <s v="7월18일"/>
          <s v="7월19일"/>
          <s v="7월20일"/>
          <s v="7월21일"/>
          <s v="7월22일"/>
          <s v="7월23일"/>
          <s v="7월24일"/>
          <s v="7월25일"/>
          <s v="7월26일"/>
          <s v="7월27일"/>
          <s v="7월28일"/>
          <s v="7월29일"/>
          <s v="7월30일"/>
          <s v="7월31일"/>
          <s v="8월1일"/>
          <s v="8월2일"/>
          <s v="8월3일"/>
          <s v="8월4일"/>
          <s v="8월5일"/>
          <s v="8월6일"/>
          <s v="8월7일"/>
          <s v="8월8일"/>
          <s v="8월9일"/>
          <s v="8월10일"/>
          <s v="8월11일"/>
          <s v="8월12일"/>
          <s v="8월13일"/>
          <s v="8월14일"/>
          <s v="8월15일"/>
          <s v="8월16일"/>
          <s v="8월17일"/>
          <s v="8월18일"/>
          <s v="8월19일"/>
          <s v="8월20일"/>
          <s v="8월21일"/>
          <s v="8월22일"/>
          <s v="8월23일"/>
          <s v="8월24일"/>
          <s v="8월25일"/>
          <s v="8월26일"/>
          <s v="8월27일"/>
          <s v="8월28일"/>
          <s v="8월29일"/>
          <s v="8월30일"/>
          <s v="8월31일"/>
          <s v="9월1일"/>
          <s v="9월2일"/>
          <s v="9월3일"/>
          <s v="9월4일"/>
          <s v="9월5일"/>
          <s v="9월6일"/>
          <s v="9월7일"/>
          <s v="9월8일"/>
          <s v="9월9일"/>
          <s v="9월10일"/>
          <s v="9월11일"/>
          <s v="9월12일"/>
          <s v="9월13일"/>
          <s v="9월14일"/>
          <s v="9월15일"/>
          <s v="9월16일"/>
          <s v="9월17일"/>
          <s v="9월18일"/>
          <s v="9월19일"/>
          <s v="9월20일"/>
          <s v="9월21일"/>
          <s v="9월22일"/>
          <s v="9월23일"/>
          <s v="9월24일"/>
          <s v="9월25일"/>
          <s v="9월26일"/>
          <s v="9월27일"/>
          <s v="9월28일"/>
          <s v="9월29일"/>
          <s v="9월30일"/>
          <s v="10월1일"/>
          <s v="10월2일"/>
          <s v="10월3일"/>
          <s v="10월4일"/>
          <s v="10월5일"/>
          <s v="10월6일"/>
          <s v="10월7일"/>
          <s v="10월8일"/>
          <s v="10월9일"/>
          <s v="10월10일"/>
          <s v="10월11일"/>
          <s v="10월12일"/>
          <s v="10월13일"/>
          <s v="10월14일"/>
          <s v="10월15일"/>
          <s v="10월16일"/>
          <s v="10월17일"/>
          <s v="10월18일"/>
          <s v="10월19일"/>
          <s v="10월20일"/>
          <s v="10월21일"/>
          <s v="10월22일"/>
          <s v="10월23일"/>
          <s v="10월24일"/>
          <s v="10월25일"/>
          <s v="10월26일"/>
          <s v="10월27일"/>
          <s v="10월28일"/>
          <s v="10월29일"/>
          <s v="10월30일"/>
          <s v="10월31일"/>
          <s v="11월1일"/>
          <s v="11월2일"/>
          <s v="11월3일"/>
          <s v="11월4일"/>
          <s v="11월5일"/>
          <s v="11월6일"/>
          <s v="11월7일"/>
          <s v="11월8일"/>
          <s v="11월9일"/>
          <s v="11월10일"/>
          <s v="11월11일"/>
          <s v="11월12일"/>
          <s v="11월13일"/>
          <s v="11월14일"/>
          <s v="11월15일"/>
          <s v="11월16일"/>
          <s v="11월17일"/>
          <s v="11월18일"/>
          <s v="11월19일"/>
          <s v="11월20일"/>
          <s v="11월21일"/>
          <s v="11월22일"/>
          <s v="11월23일"/>
          <s v="11월24일"/>
          <s v="11월25일"/>
          <s v="11월26일"/>
          <s v="11월27일"/>
          <s v="11월28일"/>
          <s v="11월29일"/>
          <s v="11월30일"/>
          <s v="12월1일"/>
          <s v="12월2일"/>
          <s v="12월3일"/>
          <s v="12월4일"/>
          <s v="12월5일"/>
          <s v="12월6일"/>
          <s v="12월7일"/>
          <s v="12월8일"/>
          <s v="12월9일"/>
          <s v="12월10일"/>
          <s v="12월11일"/>
          <s v="12월12일"/>
          <s v="12월13일"/>
          <s v="12월14일"/>
          <s v="12월15일"/>
          <s v="12월16일"/>
          <s v="12월17일"/>
          <s v="12월18일"/>
          <s v="12월19일"/>
          <s v="12월20일"/>
          <s v="12월21일"/>
          <s v="12월22일"/>
          <s v="12월23일"/>
          <s v="12월24일"/>
          <s v="12월25일"/>
          <s v="12월26일"/>
          <s v="12월27일"/>
          <s v="12월28일"/>
          <s v="12월29일"/>
          <s v="12월30일"/>
          <s v="12월31일"/>
          <s v="&gt;2022-03-27"/>
        </groupItems>
      </fieldGroup>
    </cacheField>
    <cacheField name="도서명" numFmtId="0">
      <sharedItems/>
    </cacheField>
    <cacheField name="수량" numFmtId="0">
      <sharedItems containsSemiMixedTypes="0" containsString="0" containsNumber="1" containsInteger="1" minValue="1" maxValue="5"/>
    </cacheField>
    <cacheField name="출판사" numFmtId="0">
      <sharedItems count="7">
        <s v="현대문학"/>
        <s v="문학과지성사"/>
        <s v="북하우스"/>
        <s v="열린책들"/>
        <s v="피그마리온"/>
        <s v="문학사상"/>
        <s v="교양인"/>
      </sharedItems>
    </cacheField>
    <cacheField name="분야" numFmtId="0">
      <sharedItems count="4">
        <s v="문학"/>
        <s v="인문"/>
        <s v="사회"/>
        <s v="역사"/>
      </sharedItems>
    </cacheField>
    <cacheField name="정가" numFmtId="41">
      <sharedItems containsSemiMixedTypes="0" containsString="0" containsNumber="1" containsInteger="1" minValue="13800" maxValue="28000"/>
    </cacheField>
    <cacheField name="할인율" numFmtId="9">
      <sharedItems containsSemiMixedTypes="0" containsString="0" containsNumber="1" minValue="0.05" maxValue="0.15"/>
    </cacheField>
    <cacheField name="판매금액" numFmtId="42">
      <sharedItems containsSemiMixedTypes="0" containsString="0" containsNumber="1" containsInteger="1" minValue="12600" maxValue="133000"/>
    </cacheField>
    <cacheField name="월" numFmtId="0" databaseField="0">
      <fieldGroup base="0">
        <rangePr groupBy="months" startDate="2022-01-05T00:00:00" endDate="2022-03-27T00:00:00"/>
        <groupItems count="14">
          <s v="&lt;2022-01-05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2-03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s v="세 여자"/>
    <n v="1"/>
    <x v="0"/>
    <x v="0"/>
    <n v="14000"/>
    <n v="0.1"/>
    <n v="12600"/>
  </r>
  <r>
    <x v="1"/>
    <s v="그래도 사랑"/>
    <n v="3"/>
    <x v="1"/>
    <x v="0"/>
    <n v="13800"/>
    <n v="0.1"/>
    <n v="37260"/>
  </r>
  <r>
    <x v="1"/>
    <s v="나미야 잡화점"/>
    <n v="2"/>
    <x v="0"/>
    <x v="0"/>
    <n v="14800"/>
    <n v="0.05"/>
    <n v="28120"/>
  </r>
  <r>
    <x v="2"/>
    <s v="책은 도끼다"/>
    <n v="2"/>
    <x v="2"/>
    <x v="1"/>
    <n v="16000"/>
    <n v="0.1"/>
    <n v="28800"/>
  </r>
  <r>
    <x v="3"/>
    <s v="야망의 시대"/>
    <n v="3"/>
    <x v="3"/>
    <x v="2"/>
    <n v="19800"/>
    <n v="0.15"/>
    <n v="50490"/>
  </r>
  <r>
    <x v="4"/>
    <s v="세 여자"/>
    <n v="1"/>
    <x v="0"/>
    <x v="0"/>
    <n v="14000"/>
    <n v="0.1"/>
    <n v="12600"/>
  </r>
  <r>
    <x v="5"/>
    <s v="나미야 잡화점"/>
    <n v="1"/>
    <x v="0"/>
    <x v="0"/>
    <n v="14800"/>
    <n v="0.05"/>
    <n v="14060"/>
  </r>
  <r>
    <x v="5"/>
    <s v="그래도 사랑"/>
    <n v="2"/>
    <x v="1"/>
    <x v="0"/>
    <n v="13800"/>
    <n v="0.1"/>
    <n v="24840"/>
  </r>
  <r>
    <x v="6"/>
    <s v="이야기 한국사"/>
    <n v="3"/>
    <x v="4"/>
    <x v="3"/>
    <n v="21000"/>
    <n v="0.1"/>
    <n v="56700"/>
  </r>
  <r>
    <x v="7"/>
    <s v="나미야 잡화점"/>
    <n v="1"/>
    <x v="0"/>
    <x v="0"/>
    <n v="14800"/>
    <n v="0.05"/>
    <n v="14060"/>
  </r>
  <r>
    <x v="8"/>
    <s v="세 여자"/>
    <n v="5"/>
    <x v="0"/>
    <x v="0"/>
    <n v="14000"/>
    <n v="0.1"/>
    <n v="63000"/>
  </r>
  <r>
    <x v="9"/>
    <s v="야망의 시대"/>
    <n v="2"/>
    <x v="3"/>
    <x v="2"/>
    <n v="19800"/>
    <n v="0.15"/>
    <n v="33660"/>
  </r>
  <r>
    <x v="10"/>
    <s v="나미야 잡화점"/>
    <n v="1"/>
    <x v="0"/>
    <x v="0"/>
    <n v="14800"/>
    <n v="0.05"/>
    <n v="14060"/>
  </r>
  <r>
    <x v="11"/>
    <s v="책은 도끼다"/>
    <n v="5"/>
    <x v="2"/>
    <x v="1"/>
    <n v="16000"/>
    <n v="0.1"/>
    <n v="72000"/>
  </r>
  <r>
    <x v="11"/>
    <s v="총균쇠"/>
    <n v="1"/>
    <x v="5"/>
    <x v="3"/>
    <n v="28000"/>
    <n v="0.05"/>
    <n v="26600"/>
  </r>
  <r>
    <x v="12"/>
    <s v="이야기 한국사"/>
    <n v="1"/>
    <x v="4"/>
    <x v="3"/>
    <n v="21000"/>
    <n v="0.1"/>
    <n v="18900"/>
  </r>
  <r>
    <x v="13"/>
    <s v="책은 도끼다"/>
    <n v="2"/>
    <x v="2"/>
    <x v="1"/>
    <n v="16000"/>
    <n v="0.1"/>
    <n v="28800"/>
  </r>
  <r>
    <x v="14"/>
    <s v="세 여자"/>
    <n v="1"/>
    <x v="0"/>
    <x v="0"/>
    <n v="14000"/>
    <n v="0.1"/>
    <n v="12600"/>
  </r>
  <r>
    <x v="14"/>
    <s v="나미야 잡화점"/>
    <n v="2"/>
    <x v="0"/>
    <x v="0"/>
    <n v="14800"/>
    <n v="0.05"/>
    <n v="28120"/>
  </r>
  <r>
    <x v="15"/>
    <s v="책은 도끼다"/>
    <n v="4"/>
    <x v="2"/>
    <x v="1"/>
    <n v="16000"/>
    <n v="0.1"/>
    <n v="57600"/>
  </r>
  <r>
    <x v="15"/>
    <s v="이지 유럽"/>
    <n v="3"/>
    <x v="6"/>
    <x v="2"/>
    <n v="15000"/>
    <n v="0.05"/>
    <n v="42750"/>
  </r>
  <r>
    <x v="16"/>
    <s v="총균쇠"/>
    <n v="2"/>
    <x v="5"/>
    <x v="3"/>
    <n v="28000"/>
    <n v="0.05"/>
    <n v="53200"/>
  </r>
  <r>
    <x v="17"/>
    <s v="이지 유럽"/>
    <n v="3"/>
    <x v="6"/>
    <x v="2"/>
    <n v="15000"/>
    <n v="0.05"/>
    <n v="42750"/>
  </r>
  <r>
    <x v="18"/>
    <s v="생각읽기"/>
    <n v="2"/>
    <x v="2"/>
    <x v="2"/>
    <n v="19000"/>
    <n v="0.1"/>
    <n v="34200"/>
  </r>
  <r>
    <x v="19"/>
    <s v="자본주의"/>
    <n v="1"/>
    <x v="3"/>
    <x v="1"/>
    <n v="25000"/>
    <n v="0.05"/>
    <n v="23750"/>
  </r>
  <r>
    <x v="20"/>
    <s v="총균쇠"/>
    <n v="5"/>
    <x v="5"/>
    <x v="3"/>
    <n v="28000"/>
    <n v="0.05"/>
    <n v="133000"/>
  </r>
  <r>
    <x v="21"/>
    <s v="이야기 한국사"/>
    <n v="2"/>
    <x v="4"/>
    <x v="3"/>
    <n v="21000"/>
    <n v="0.1"/>
    <n v="37800"/>
  </r>
  <r>
    <x v="21"/>
    <s v="나미야 잡화점"/>
    <n v="1"/>
    <x v="0"/>
    <x v="0"/>
    <n v="14800"/>
    <n v="0.05"/>
    <n v="14060"/>
  </r>
  <r>
    <x v="22"/>
    <s v="책은 도끼다"/>
    <n v="5"/>
    <x v="2"/>
    <x v="1"/>
    <n v="16000"/>
    <n v="0.1"/>
    <n v="72000"/>
  </r>
  <r>
    <x v="23"/>
    <s v="총균쇠"/>
    <n v="1"/>
    <x v="5"/>
    <x v="3"/>
    <n v="28000"/>
    <n v="0.05"/>
    <n v="26600"/>
  </r>
  <r>
    <x v="24"/>
    <s v="이야기 한국사"/>
    <n v="1"/>
    <x v="4"/>
    <x v="3"/>
    <n v="21000"/>
    <n v="0.1"/>
    <n v="18900"/>
  </r>
  <r>
    <x v="25"/>
    <s v="나미야 잡화점"/>
    <n v="1"/>
    <x v="0"/>
    <x v="0"/>
    <n v="14800"/>
    <n v="0.05"/>
    <n v="14060"/>
  </r>
  <r>
    <x v="26"/>
    <s v="총균쇠"/>
    <n v="5"/>
    <x v="5"/>
    <x v="3"/>
    <n v="28000"/>
    <n v="0.05"/>
    <n v="133000"/>
  </r>
  <r>
    <x v="26"/>
    <s v="야망의 시대"/>
    <n v="2"/>
    <x v="3"/>
    <x v="2"/>
    <n v="19800"/>
    <n v="0.15"/>
    <n v="33660"/>
  </r>
  <r>
    <x v="27"/>
    <s v="나미야 잡화점"/>
    <n v="1"/>
    <x v="0"/>
    <x v="0"/>
    <n v="14800"/>
    <n v="0.05"/>
    <n v="14060"/>
  </r>
  <r>
    <x v="28"/>
    <s v="책은 도끼다"/>
    <n v="5"/>
    <x v="2"/>
    <x v="1"/>
    <n v="16000"/>
    <n v="0.1"/>
    <n v="72000"/>
  </r>
  <r>
    <x v="29"/>
    <s v="총균쇠"/>
    <n v="1"/>
    <x v="5"/>
    <x v="3"/>
    <n v="28000"/>
    <n v="0.05"/>
    <n v="26600"/>
  </r>
  <r>
    <x v="30"/>
    <s v="이야기 한국사"/>
    <n v="1"/>
    <x v="4"/>
    <x v="3"/>
    <n v="21000"/>
    <n v="0.1"/>
    <n v="18900"/>
  </r>
  <r>
    <x v="31"/>
    <s v="책은 도끼다"/>
    <n v="2"/>
    <x v="2"/>
    <x v="1"/>
    <n v="16000"/>
    <n v="0.1"/>
    <n v="28800"/>
  </r>
  <r>
    <x v="32"/>
    <s v="생각읽기"/>
    <n v="1"/>
    <x v="2"/>
    <x v="2"/>
    <n v="19000"/>
    <n v="0.1"/>
    <n v="17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B01911-3599-4681-A4B1-57C57A4C7472}" name="피벗" cacheId="4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A3:I10" firstHeaderRow="1" firstDataRow="3" firstDataCol="1" rowPageCount="1" colPageCount="1"/>
  <pivotFields count="9">
    <pivotField numFmtId="17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  <pivotField axis="axisPage" showAll="0">
      <items count="8">
        <item x="6"/>
        <item x="1"/>
        <item x="5"/>
        <item x="2"/>
        <item x="3"/>
        <item x="4"/>
        <item x="0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numFmtId="41" showAll="0"/>
    <pivotField numFmtId="9" showAll="0"/>
    <pivotField dataField="1" numFmtId="42"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2">
    <field x="8"/>
    <field x="-2"/>
  </colFields>
  <colItems count="8"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pageFields count="1">
    <pageField fld="3" hier="-1"/>
  </pageFields>
  <dataFields count="2">
    <dataField name="합계 : 수량" fld="2" baseField="0" baseItem="0"/>
    <dataField name="합계 : 판매금액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EF806A-5692-432A-9A6F-DE14A7B2E71A}" name="도서목록" displayName="도서목록" ref="A2:E12" totalsRowShown="0" headerRowDxfId="0" headerRowBorderDxfId="7" tableBorderDxfId="8" totalsRowBorderDxfId="6">
  <autoFilter ref="A2:E12" xr:uid="{09EF806A-5692-432A-9A6F-DE14A7B2E71A}"/>
  <tableColumns count="5">
    <tableColumn id="1" xr3:uid="{59FD3591-E606-42A9-909F-57469DA83424}" name="도서명" dataDxfId="5"/>
    <tableColumn id="2" xr3:uid="{DF4DEA5A-8FE1-439E-AA45-3367EA4CBF0D}" name="출판사" dataDxfId="4"/>
    <tableColumn id="3" xr3:uid="{0BA5FA40-3272-4B98-A0ED-9EB495B09ADE}" name="분야" dataDxfId="3"/>
    <tableColumn id="4" xr3:uid="{965B0240-A207-4857-A49E-22466C421544}" name="정가" dataDxfId="2" dataCellStyle="쉼표 [0]"/>
    <tableColumn id="5" xr3:uid="{E3ECB427-E73D-40CE-BA70-943E3E84FAD0}" name="할인율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6F8CB-84DE-4D6D-9C6B-E41354D3E007}">
  <dimension ref="A1:E12"/>
  <sheetViews>
    <sheetView tabSelected="1" workbookViewId="0">
      <selection activeCell="A2" sqref="A2:E12"/>
    </sheetView>
  </sheetViews>
  <sheetFormatPr defaultRowHeight="16.5" x14ac:dyDescent="0.3"/>
  <cols>
    <col min="1" max="1" width="21.25" customWidth="1"/>
    <col min="2" max="5" width="14.75" customWidth="1"/>
  </cols>
  <sheetData>
    <row r="1" spans="1:5" x14ac:dyDescent="0.3">
      <c r="A1" s="19" t="s">
        <v>32</v>
      </c>
      <c r="B1" s="19"/>
      <c r="C1" s="19"/>
      <c r="D1" s="19"/>
      <c r="E1" s="19"/>
    </row>
    <row r="2" spans="1:5" x14ac:dyDescent="0.3">
      <c r="A2" s="33" t="s">
        <v>1</v>
      </c>
      <c r="B2" s="34" t="s">
        <v>2</v>
      </c>
      <c r="C2" s="34" t="s">
        <v>5</v>
      </c>
      <c r="D2" s="34" t="s">
        <v>6</v>
      </c>
      <c r="E2" s="35" t="s">
        <v>3</v>
      </c>
    </row>
    <row r="3" spans="1:5" x14ac:dyDescent="0.3">
      <c r="A3" s="31" t="s">
        <v>18</v>
      </c>
      <c r="B3" s="3" t="s">
        <v>19</v>
      </c>
      <c r="C3" s="2" t="s">
        <v>15</v>
      </c>
      <c r="D3" s="4">
        <v>13800</v>
      </c>
      <c r="E3" s="32">
        <v>0.1</v>
      </c>
    </row>
    <row r="4" spans="1:5" x14ac:dyDescent="0.3">
      <c r="A4" s="31" t="s">
        <v>28</v>
      </c>
      <c r="B4" s="3" t="s">
        <v>16</v>
      </c>
      <c r="C4" s="2" t="s">
        <v>15</v>
      </c>
      <c r="D4" s="4">
        <v>14800</v>
      </c>
      <c r="E4" s="32">
        <v>0.05</v>
      </c>
    </row>
    <row r="5" spans="1:5" x14ac:dyDescent="0.3">
      <c r="A5" s="31" t="s">
        <v>34</v>
      </c>
      <c r="B5" s="3" t="s">
        <v>16</v>
      </c>
      <c r="C5" s="2" t="s">
        <v>15</v>
      </c>
      <c r="D5" s="4">
        <v>14000</v>
      </c>
      <c r="E5" s="32">
        <v>0.1</v>
      </c>
    </row>
    <row r="6" spans="1:5" x14ac:dyDescent="0.3">
      <c r="A6" s="31" t="s">
        <v>12</v>
      </c>
      <c r="B6" s="3" t="s">
        <v>14</v>
      </c>
      <c r="C6" s="2" t="s">
        <v>13</v>
      </c>
      <c r="D6" s="4">
        <v>19800</v>
      </c>
      <c r="E6" s="32">
        <v>0.15</v>
      </c>
    </row>
    <row r="7" spans="1:5" x14ac:dyDescent="0.3">
      <c r="A7" s="31" t="s">
        <v>25</v>
      </c>
      <c r="B7" s="3" t="s">
        <v>26</v>
      </c>
      <c r="C7" s="2" t="s">
        <v>22</v>
      </c>
      <c r="D7" s="4">
        <v>21000</v>
      </c>
      <c r="E7" s="32">
        <v>0.1</v>
      </c>
    </row>
    <row r="8" spans="1:5" x14ac:dyDescent="0.3">
      <c r="A8" s="31" t="s">
        <v>8</v>
      </c>
      <c r="B8" s="3" t="s">
        <v>10</v>
      </c>
      <c r="C8" s="2" t="s">
        <v>9</v>
      </c>
      <c r="D8" s="4">
        <v>16000</v>
      </c>
      <c r="E8" s="32">
        <v>0.1</v>
      </c>
    </row>
    <row r="9" spans="1:5" x14ac:dyDescent="0.3">
      <c r="A9" s="31" t="s">
        <v>21</v>
      </c>
      <c r="B9" s="3" t="s">
        <v>23</v>
      </c>
      <c r="C9" s="2" t="s">
        <v>22</v>
      </c>
      <c r="D9" s="4">
        <v>28000</v>
      </c>
      <c r="E9" s="32">
        <v>0.05</v>
      </c>
    </row>
    <row r="10" spans="1:5" x14ac:dyDescent="0.3">
      <c r="A10" s="31" t="s">
        <v>35</v>
      </c>
      <c r="B10" s="3" t="s">
        <v>36</v>
      </c>
      <c r="C10" s="2" t="s">
        <v>13</v>
      </c>
      <c r="D10" s="4">
        <v>15000</v>
      </c>
      <c r="E10" s="32">
        <v>0.05</v>
      </c>
    </row>
    <row r="11" spans="1:5" x14ac:dyDescent="0.3">
      <c r="A11" s="31" t="s">
        <v>37</v>
      </c>
      <c r="B11" s="3" t="s">
        <v>10</v>
      </c>
      <c r="C11" s="2" t="s">
        <v>13</v>
      </c>
      <c r="D11" s="4">
        <v>19000</v>
      </c>
      <c r="E11" s="32">
        <v>0.1</v>
      </c>
    </row>
    <row r="12" spans="1:5" x14ac:dyDescent="0.3">
      <c r="A12" s="36" t="s">
        <v>38</v>
      </c>
      <c r="B12" s="37" t="s">
        <v>14</v>
      </c>
      <c r="C12" s="38" t="s">
        <v>9</v>
      </c>
      <c r="D12" s="39">
        <v>25000</v>
      </c>
      <c r="E12" s="40">
        <v>0.05</v>
      </c>
    </row>
  </sheetData>
  <mergeCells count="1">
    <mergeCell ref="A1:E1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70E32-9C2F-49BE-8E3D-758C91B1FF6C}">
  <dimension ref="A1:I10"/>
  <sheetViews>
    <sheetView workbookViewId="0">
      <selection activeCell="C6" sqref="C6"/>
    </sheetView>
  </sheetViews>
  <sheetFormatPr defaultRowHeight="16.5" x14ac:dyDescent="0.3"/>
  <cols>
    <col min="1" max="2" width="11.875" bestFit="1" customWidth="1"/>
    <col min="3" max="3" width="15.25" bestFit="1" customWidth="1"/>
    <col min="4" max="4" width="11.125" bestFit="1" customWidth="1"/>
    <col min="5" max="5" width="15.25" bestFit="1" customWidth="1"/>
    <col min="6" max="6" width="11.125" bestFit="1" customWidth="1"/>
    <col min="7" max="7" width="15.25" bestFit="1" customWidth="1"/>
    <col min="8" max="8" width="15.875" bestFit="1" customWidth="1"/>
    <col min="9" max="9" width="20.125" bestFit="1" customWidth="1"/>
    <col min="10" max="11" width="8.875" bestFit="1" customWidth="1"/>
    <col min="12" max="12" width="9.125" bestFit="1" customWidth="1"/>
    <col min="13" max="15" width="7.75" bestFit="1" customWidth="1"/>
    <col min="16" max="22" width="8.875" bestFit="1" customWidth="1"/>
    <col min="23" max="23" width="9.125" bestFit="1" customWidth="1"/>
    <col min="24" max="28" width="7.75" bestFit="1" customWidth="1"/>
    <col min="29" max="36" width="8.875" bestFit="1" customWidth="1"/>
    <col min="37" max="37" width="9.125" bestFit="1" customWidth="1"/>
    <col min="38" max="38" width="7.375" bestFit="1" customWidth="1"/>
  </cols>
  <sheetData>
    <row r="1" spans="1:9" x14ac:dyDescent="0.3">
      <c r="A1" s="43" t="s">
        <v>46</v>
      </c>
      <c r="B1" t="s">
        <v>47</v>
      </c>
    </row>
    <row r="3" spans="1:9" x14ac:dyDescent="0.3">
      <c r="B3" s="43" t="s">
        <v>54</v>
      </c>
    </row>
    <row r="4" spans="1:9" x14ac:dyDescent="0.3">
      <c r="B4" t="s">
        <v>55</v>
      </c>
      <c r="D4" t="s">
        <v>56</v>
      </c>
      <c r="F4" t="s">
        <v>57</v>
      </c>
      <c r="H4" t="s">
        <v>59</v>
      </c>
      <c r="I4" t="s">
        <v>60</v>
      </c>
    </row>
    <row r="5" spans="1:9" x14ac:dyDescent="0.3">
      <c r="A5" s="43" t="s">
        <v>48</v>
      </c>
      <c r="B5" t="s">
        <v>58</v>
      </c>
      <c r="C5" t="s">
        <v>61</v>
      </c>
      <c r="D5" t="s">
        <v>58</v>
      </c>
      <c r="E5" t="s">
        <v>61</v>
      </c>
      <c r="F5" t="s">
        <v>58</v>
      </c>
      <c r="G5" t="s">
        <v>61</v>
      </c>
    </row>
    <row r="6" spans="1:9" x14ac:dyDescent="0.3">
      <c r="A6" s="44" t="s">
        <v>49</v>
      </c>
      <c r="B6" s="7">
        <v>16</v>
      </c>
      <c r="C6" s="7">
        <v>206540</v>
      </c>
      <c r="D6" s="7">
        <v>4</v>
      </c>
      <c r="E6" s="7">
        <v>54780</v>
      </c>
      <c r="F6" s="7">
        <v>3</v>
      </c>
      <c r="G6" s="7">
        <v>42180</v>
      </c>
      <c r="H6" s="7">
        <v>23</v>
      </c>
      <c r="I6" s="7">
        <v>303500</v>
      </c>
    </row>
    <row r="7" spans="1:9" x14ac:dyDescent="0.3">
      <c r="A7" s="44" t="s">
        <v>50</v>
      </c>
      <c r="B7" s="7">
        <v>5</v>
      </c>
      <c r="C7" s="7">
        <v>84150</v>
      </c>
      <c r="D7" s="7">
        <v>8</v>
      </c>
      <c r="E7" s="7">
        <v>119700</v>
      </c>
      <c r="F7" s="7">
        <v>3</v>
      </c>
      <c r="G7" s="7">
        <v>50760</v>
      </c>
      <c r="H7" s="7">
        <v>16</v>
      </c>
      <c r="I7" s="7">
        <v>254610</v>
      </c>
    </row>
    <row r="8" spans="1:9" x14ac:dyDescent="0.3">
      <c r="A8" s="44" t="s">
        <v>51</v>
      </c>
      <c r="B8" s="7">
        <v>3</v>
      </c>
      <c r="C8" s="7">
        <v>56700</v>
      </c>
      <c r="D8" s="7">
        <v>4</v>
      </c>
      <c r="E8" s="7">
        <v>98700</v>
      </c>
      <c r="F8" s="7">
        <v>16</v>
      </c>
      <c r="G8" s="7">
        <v>394800</v>
      </c>
      <c r="H8" s="7">
        <v>23</v>
      </c>
      <c r="I8" s="7">
        <v>550200</v>
      </c>
    </row>
    <row r="9" spans="1:9" x14ac:dyDescent="0.3">
      <c r="A9" s="44" t="s">
        <v>52</v>
      </c>
      <c r="B9" s="7">
        <v>2</v>
      </c>
      <c r="C9" s="7">
        <v>28800</v>
      </c>
      <c r="D9" s="7">
        <v>12</v>
      </c>
      <c r="E9" s="7">
        <v>182150</v>
      </c>
      <c r="F9" s="7">
        <v>12</v>
      </c>
      <c r="G9" s="7">
        <v>172800</v>
      </c>
      <c r="H9" s="7">
        <v>26</v>
      </c>
      <c r="I9" s="7">
        <v>383750</v>
      </c>
    </row>
    <row r="10" spans="1:9" x14ac:dyDescent="0.3">
      <c r="A10" s="44" t="s">
        <v>53</v>
      </c>
      <c r="B10" s="7">
        <v>26</v>
      </c>
      <c r="C10" s="7">
        <v>376190</v>
      </c>
      <c r="D10" s="7">
        <v>28</v>
      </c>
      <c r="E10" s="7">
        <v>455330</v>
      </c>
      <c r="F10" s="7">
        <v>34</v>
      </c>
      <c r="G10" s="7">
        <v>660540</v>
      </c>
      <c r="H10" s="7">
        <v>88</v>
      </c>
      <c r="I10" s="7">
        <v>1492060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opLeftCell="A2" workbookViewId="0">
      <selection activeCell="D7" sqref="D7"/>
    </sheetView>
  </sheetViews>
  <sheetFormatPr defaultRowHeight="16.5" x14ac:dyDescent="0.3"/>
  <cols>
    <col min="1" max="1" width="7.625" customWidth="1"/>
    <col min="2" max="2" width="13.75" bestFit="1" customWidth="1"/>
    <col min="3" max="3" width="6.875" customWidth="1"/>
    <col min="4" max="4" width="14" customWidth="1"/>
    <col min="5" max="5" width="12.25" customWidth="1"/>
    <col min="6" max="6" width="11.125" customWidth="1"/>
    <col min="7" max="7" width="9.75" style="7" customWidth="1"/>
    <col min="8" max="8" width="15.125" customWidth="1"/>
  </cols>
  <sheetData>
    <row r="1" spans="1:8" ht="16.5" customHeight="1" x14ac:dyDescent="0.3">
      <c r="A1" s="20" t="s">
        <v>4</v>
      </c>
      <c r="B1" s="20"/>
      <c r="C1" s="20"/>
      <c r="D1" s="20"/>
      <c r="E1" s="20"/>
      <c r="F1" s="20"/>
      <c r="G1" s="20"/>
      <c r="H1" s="20"/>
    </row>
    <row r="2" spans="1:8" x14ac:dyDescent="0.3">
      <c r="A2" s="2" t="s">
        <v>0</v>
      </c>
      <c r="B2" s="2" t="s">
        <v>1</v>
      </c>
      <c r="C2" s="2" t="s">
        <v>30</v>
      </c>
      <c r="D2" s="2" t="s">
        <v>2</v>
      </c>
      <c r="E2" s="2" t="s">
        <v>31</v>
      </c>
      <c r="F2" s="2" t="s">
        <v>6</v>
      </c>
      <c r="G2" s="6" t="s">
        <v>3</v>
      </c>
      <c r="H2" s="2" t="s">
        <v>29</v>
      </c>
    </row>
    <row r="3" spans="1:8" x14ac:dyDescent="0.3">
      <c r="A3" s="5">
        <v>44566</v>
      </c>
      <c r="B3" s="1" t="s">
        <v>33</v>
      </c>
      <c r="C3" s="1">
        <v>1</v>
      </c>
      <c r="D3" s="1" t="str">
        <f>VLOOKUP(B3,도서목록[],2,FALSE)</f>
        <v>현대문학</v>
      </c>
      <c r="E3" s="1" t="str">
        <f>VLOOKUP(B3,도서목록[],3, FALSE)</f>
        <v>문학</v>
      </c>
      <c r="F3" s="4">
        <f>VLOOKUP(B3,도서목록[],4,FALSE)</f>
        <v>14000</v>
      </c>
      <c r="G3" s="41">
        <f>VLOOKUP(B3,도서목록[],5,FALSE)</f>
        <v>0.1</v>
      </c>
      <c r="H3" s="42">
        <f>C3*F3*(1-G3)</f>
        <v>12600</v>
      </c>
    </row>
    <row r="4" spans="1:8" x14ac:dyDescent="0.3">
      <c r="A4" s="5">
        <v>44567</v>
      </c>
      <c r="B4" s="1" t="s">
        <v>17</v>
      </c>
      <c r="C4" s="1">
        <v>3</v>
      </c>
      <c r="D4" s="1" t="str">
        <f>VLOOKUP(B4,도서목록[],2,FALSE)</f>
        <v>문학과지성사</v>
      </c>
      <c r="E4" s="1" t="str">
        <f>VLOOKUP(B4,도서목록[],3, FALSE)</f>
        <v>문학</v>
      </c>
      <c r="F4" s="4">
        <f>VLOOKUP(B4,도서목록[],4,FALSE)</f>
        <v>13800</v>
      </c>
      <c r="G4" s="41">
        <f>VLOOKUP(B4,도서목록[],5,FALSE)</f>
        <v>0.1</v>
      </c>
      <c r="H4" s="42">
        <f t="shared" ref="H4:H42" si="0">C4*F4*(1-G4)</f>
        <v>37260</v>
      </c>
    </row>
    <row r="5" spans="1:8" x14ac:dyDescent="0.3">
      <c r="A5" s="5">
        <v>44567</v>
      </c>
      <c r="B5" s="1" t="s">
        <v>27</v>
      </c>
      <c r="C5" s="1">
        <v>2</v>
      </c>
      <c r="D5" s="1" t="str">
        <f>VLOOKUP(B5,도서목록[],2,FALSE)</f>
        <v>현대문학</v>
      </c>
      <c r="E5" s="1" t="str">
        <f>VLOOKUP(B5,도서목록[],3, FALSE)</f>
        <v>문학</v>
      </c>
      <c r="F5" s="4">
        <f>VLOOKUP(B5,도서목록[],4,FALSE)</f>
        <v>14800</v>
      </c>
      <c r="G5" s="41">
        <f>VLOOKUP(B5,도서목록[],5,FALSE)</f>
        <v>0.05</v>
      </c>
      <c r="H5" s="42">
        <f t="shared" si="0"/>
        <v>28120</v>
      </c>
    </row>
    <row r="6" spans="1:8" x14ac:dyDescent="0.3">
      <c r="A6" s="5">
        <v>44571</v>
      </c>
      <c r="B6" s="1" t="s">
        <v>41</v>
      </c>
      <c r="C6" s="1">
        <v>2</v>
      </c>
      <c r="D6" s="1" t="str">
        <f>VLOOKUP(B6,도서목록[],2,FALSE)</f>
        <v>북하우스</v>
      </c>
      <c r="E6" s="1" t="str">
        <f>VLOOKUP(B6,도서목록[],3, FALSE)</f>
        <v>인문</v>
      </c>
      <c r="F6" s="4">
        <f>VLOOKUP(B6,도서목록[],4,FALSE)</f>
        <v>16000</v>
      </c>
      <c r="G6" s="41">
        <f>VLOOKUP(B6,도서목록[],5,FALSE)</f>
        <v>0.1</v>
      </c>
      <c r="H6" s="42">
        <f t="shared" si="0"/>
        <v>28800</v>
      </c>
    </row>
    <row r="7" spans="1:8" x14ac:dyDescent="0.3">
      <c r="A7" s="5">
        <v>44573</v>
      </c>
      <c r="B7" s="1" t="s">
        <v>11</v>
      </c>
      <c r="C7" s="1">
        <v>3</v>
      </c>
      <c r="D7" s="1" t="str">
        <f>VLOOKUP(B7,도서목록[],2,FALSE)</f>
        <v>열린책들</v>
      </c>
      <c r="E7" s="1" t="str">
        <f>VLOOKUP(B7,도서목록[],3, FALSE)</f>
        <v>사회</v>
      </c>
      <c r="F7" s="4">
        <f>VLOOKUP(B7,도서목록[],4,FALSE)</f>
        <v>19800</v>
      </c>
      <c r="G7" s="41">
        <f>VLOOKUP(B7,도서목록[],5,FALSE)</f>
        <v>0.15</v>
      </c>
      <c r="H7" s="42">
        <f t="shared" si="0"/>
        <v>50490</v>
      </c>
    </row>
    <row r="8" spans="1:8" x14ac:dyDescent="0.3">
      <c r="A8" s="5">
        <v>44576</v>
      </c>
      <c r="B8" s="1" t="s">
        <v>33</v>
      </c>
      <c r="C8" s="1">
        <v>1</v>
      </c>
      <c r="D8" s="1" t="str">
        <f>VLOOKUP(B8,도서목록[],2,FALSE)</f>
        <v>현대문학</v>
      </c>
      <c r="E8" s="1" t="str">
        <f>VLOOKUP(B8,도서목록[],3, FALSE)</f>
        <v>문학</v>
      </c>
      <c r="F8" s="4">
        <f>VLOOKUP(B8,도서목록[],4,FALSE)</f>
        <v>14000</v>
      </c>
      <c r="G8" s="41">
        <f>VLOOKUP(B8,도서목록[],5,FALSE)</f>
        <v>0.1</v>
      </c>
      <c r="H8" s="42">
        <f t="shared" si="0"/>
        <v>12600</v>
      </c>
    </row>
    <row r="9" spans="1:8" x14ac:dyDescent="0.3">
      <c r="A9" s="5">
        <v>44579</v>
      </c>
      <c r="B9" s="1" t="s">
        <v>27</v>
      </c>
      <c r="C9" s="1">
        <v>1</v>
      </c>
      <c r="D9" s="1" t="str">
        <f>VLOOKUP(B9,도서목록[],2,FALSE)</f>
        <v>현대문학</v>
      </c>
      <c r="E9" s="1" t="str">
        <f>VLOOKUP(B9,도서목록[],3, FALSE)</f>
        <v>문학</v>
      </c>
      <c r="F9" s="4">
        <f>VLOOKUP(B9,도서목록[],4,FALSE)</f>
        <v>14800</v>
      </c>
      <c r="G9" s="41">
        <f>VLOOKUP(B9,도서목록[],5,FALSE)</f>
        <v>0.05</v>
      </c>
      <c r="H9" s="42">
        <f t="shared" si="0"/>
        <v>14060</v>
      </c>
    </row>
    <row r="10" spans="1:8" x14ac:dyDescent="0.3">
      <c r="A10" s="5">
        <v>44579</v>
      </c>
      <c r="B10" s="1" t="s">
        <v>17</v>
      </c>
      <c r="C10" s="1">
        <v>2</v>
      </c>
      <c r="D10" s="1" t="str">
        <f>VLOOKUP(B10,도서목록[],2,FALSE)</f>
        <v>문학과지성사</v>
      </c>
      <c r="E10" s="1" t="str">
        <f>VLOOKUP(B10,도서목록[],3, FALSE)</f>
        <v>문학</v>
      </c>
      <c r="F10" s="4">
        <f>VLOOKUP(B10,도서목록[],4,FALSE)</f>
        <v>13800</v>
      </c>
      <c r="G10" s="41">
        <f>VLOOKUP(B10,도서목록[],5,FALSE)</f>
        <v>0.1</v>
      </c>
      <c r="H10" s="42">
        <f t="shared" si="0"/>
        <v>24840</v>
      </c>
    </row>
    <row r="11" spans="1:8" x14ac:dyDescent="0.3">
      <c r="A11" s="5">
        <v>44586</v>
      </c>
      <c r="B11" s="1" t="s">
        <v>24</v>
      </c>
      <c r="C11" s="1">
        <v>3</v>
      </c>
      <c r="D11" s="1" t="str">
        <f>VLOOKUP(B11,도서목록[],2,FALSE)</f>
        <v>피그마리온</v>
      </c>
      <c r="E11" s="1" t="str">
        <f>VLOOKUP(B11,도서목록[],3, FALSE)</f>
        <v>역사</v>
      </c>
      <c r="F11" s="4">
        <f>VLOOKUP(B11,도서목록[],4,FALSE)</f>
        <v>21000</v>
      </c>
      <c r="G11" s="41">
        <f>VLOOKUP(B11,도서목록[],5,FALSE)</f>
        <v>0.1</v>
      </c>
      <c r="H11" s="42">
        <f t="shared" si="0"/>
        <v>56700</v>
      </c>
    </row>
    <row r="12" spans="1:8" x14ac:dyDescent="0.3">
      <c r="A12" s="5">
        <v>44587</v>
      </c>
      <c r="B12" s="1" t="s">
        <v>27</v>
      </c>
      <c r="C12" s="1">
        <v>1</v>
      </c>
      <c r="D12" s="1" t="str">
        <f>VLOOKUP(B12,도서목록[],2,FALSE)</f>
        <v>현대문학</v>
      </c>
      <c r="E12" s="1" t="str">
        <f>VLOOKUP(B12,도서목록[],3, FALSE)</f>
        <v>문학</v>
      </c>
      <c r="F12" s="4">
        <f>VLOOKUP(B12,도서목록[],4,FALSE)</f>
        <v>14800</v>
      </c>
      <c r="G12" s="41">
        <f>VLOOKUP(B12,도서목록[],5,FALSE)</f>
        <v>0.05</v>
      </c>
      <c r="H12" s="42">
        <f t="shared" si="0"/>
        <v>14060</v>
      </c>
    </row>
    <row r="13" spans="1:8" x14ac:dyDescent="0.3">
      <c r="A13" s="5">
        <v>44588</v>
      </c>
      <c r="B13" s="1" t="s">
        <v>33</v>
      </c>
      <c r="C13" s="1">
        <v>5</v>
      </c>
      <c r="D13" s="1" t="str">
        <f>VLOOKUP(B13,도서목록[],2,FALSE)</f>
        <v>현대문학</v>
      </c>
      <c r="E13" s="1" t="str">
        <f>VLOOKUP(B13,도서목록[],3, FALSE)</f>
        <v>문학</v>
      </c>
      <c r="F13" s="4">
        <f>VLOOKUP(B13,도서목록[],4,FALSE)</f>
        <v>14000</v>
      </c>
      <c r="G13" s="41">
        <f>VLOOKUP(B13,도서목록[],5,FALSE)</f>
        <v>0.1</v>
      </c>
      <c r="H13" s="42">
        <f t="shared" si="0"/>
        <v>63000</v>
      </c>
    </row>
    <row r="14" spans="1:8" x14ac:dyDescent="0.3">
      <c r="A14" s="5">
        <v>44591</v>
      </c>
      <c r="B14" s="1" t="s">
        <v>11</v>
      </c>
      <c r="C14" s="1">
        <v>2</v>
      </c>
      <c r="D14" s="1" t="str">
        <f>VLOOKUP(B14,도서목록[],2,FALSE)</f>
        <v>열린책들</v>
      </c>
      <c r="E14" s="1" t="str">
        <f>VLOOKUP(B14,도서목록[],3, FALSE)</f>
        <v>사회</v>
      </c>
      <c r="F14" s="4">
        <f>VLOOKUP(B14,도서목록[],4,FALSE)</f>
        <v>19800</v>
      </c>
      <c r="G14" s="41">
        <f>VLOOKUP(B14,도서목록[],5,FALSE)</f>
        <v>0.15</v>
      </c>
      <c r="H14" s="42">
        <f t="shared" si="0"/>
        <v>33660</v>
      </c>
    </row>
    <row r="15" spans="1:8" x14ac:dyDescent="0.3">
      <c r="A15" s="5">
        <v>44597</v>
      </c>
      <c r="B15" s="1" t="s">
        <v>27</v>
      </c>
      <c r="C15" s="1">
        <v>1</v>
      </c>
      <c r="D15" s="1" t="str">
        <f>VLOOKUP(B15,도서목록[],2,FALSE)</f>
        <v>현대문학</v>
      </c>
      <c r="E15" s="1" t="str">
        <f>VLOOKUP(B15,도서목록[],3, FALSE)</f>
        <v>문학</v>
      </c>
      <c r="F15" s="4">
        <f>VLOOKUP(B15,도서목록[],4,FALSE)</f>
        <v>14800</v>
      </c>
      <c r="G15" s="41">
        <f>VLOOKUP(B15,도서목록[],5,FALSE)</f>
        <v>0.05</v>
      </c>
      <c r="H15" s="42">
        <f t="shared" si="0"/>
        <v>14060</v>
      </c>
    </row>
    <row r="16" spans="1:8" x14ac:dyDescent="0.3">
      <c r="A16" s="5">
        <v>44599</v>
      </c>
      <c r="B16" s="1" t="s">
        <v>7</v>
      </c>
      <c r="C16" s="1">
        <v>5</v>
      </c>
      <c r="D16" s="1" t="str">
        <f>VLOOKUP(B16,도서목록[],2,FALSE)</f>
        <v>북하우스</v>
      </c>
      <c r="E16" s="1" t="str">
        <f>VLOOKUP(B16,도서목록[],3, FALSE)</f>
        <v>인문</v>
      </c>
      <c r="F16" s="4">
        <f>VLOOKUP(B16,도서목록[],4,FALSE)</f>
        <v>16000</v>
      </c>
      <c r="G16" s="41">
        <f>VLOOKUP(B16,도서목록[],5,FALSE)</f>
        <v>0.1</v>
      </c>
      <c r="H16" s="42">
        <f t="shared" si="0"/>
        <v>72000</v>
      </c>
    </row>
    <row r="17" spans="1:8" x14ac:dyDescent="0.3">
      <c r="A17" s="5">
        <v>44599</v>
      </c>
      <c r="B17" s="1" t="s">
        <v>20</v>
      </c>
      <c r="C17" s="1">
        <v>1</v>
      </c>
      <c r="D17" s="1" t="str">
        <f>VLOOKUP(B17,도서목록[],2,FALSE)</f>
        <v>문학사상</v>
      </c>
      <c r="E17" s="1" t="str">
        <f>VLOOKUP(B17,도서목록[],3, FALSE)</f>
        <v>역사</v>
      </c>
      <c r="F17" s="4">
        <f>VLOOKUP(B17,도서목록[],4,FALSE)</f>
        <v>28000</v>
      </c>
      <c r="G17" s="41">
        <f>VLOOKUP(B17,도서목록[],5,FALSE)</f>
        <v>0.05</v>
      </c>
      <c r="H17" s="42">
        <f t="shared" si="0"/>
        <v>26600</v>
      </c>
    </row>
    <row r="18" spans="1:8" x14ac:dyDescent="0.3">
      <c r="A18" s="5">
        <v>44601</v>
      </c>
      <c r="B18" s="1" t="s">
        <v>24</v>
      </c>
      <c r="C18" s="1">
        <v>1</v>
      </c>
      <c r="D18" s="1" t="str">
        <f>VLOOKUP(B18,도서목록[],2,FALSE)</f>
        <v>피그마리온</v>
      </c>
      <c r="E18" s="1" t="str">
        <f>VLOOKUP(B18,도서목록[],3, FALSE)</f>
        <v>역사</v>
      </c>
      <c r="F18" s="4">
        <f>VLOOKUP(B18,도서목록[],4,FALSE)</f>
        <v>21000</v>
      </c>
      <c r="G18" s="41">
        <f>VLOOKUP(B18,도서목록[],5,FALSE)</f>
        <v>0.1</v>
      </c>
      <c r="H18" s="42">
        <f t="shared" si="0"/>
        <v>18900</v>
      </c>
    </row>
    <row r="19" spans="1:8" x14ac:dyDescent="0.3">
      <c r="A19" s="5">
        <v>44602</v>
      </c>
      <c r="B19" s="1" t="s">
        <v>7</v>
      </c>
      <c r="C19" s="1">
        <v>2</v>
      </c>
      <c r="D19" s="1" t="str">
        <f>VLOOKUP(B19,도서목록[],2,FALSE)</f>
        <v>북하우스</v>
      </c>
      <c r="E19" s="1" t="str">
        <f>VLOOKUP(B19,도서목록[],3, FALSE)</f>
        <v>인문</v>
      </c>
      <c r="F19" s="4">
        <f>VLOOKUP(B19,도서목록[],4,FALSE)</f>
        <v>16000</v>
      </c>
      <c r="G19" s="41">
        <f>VLOOKUP(B19,도서목록[],5,FALSE)</f>
        <v>0.1</v>
      </c>
      <c r="H19" s="42">
        <f t="shared" si="0"/>
        <v>28800</v>
      </c>
    </row>
    <row r="20" spans="1:8" x14ac:dyDescent="0.3">
      <c r="A20" s="5">
        <v>44607</v>
      </c>
      <c r="B20" s="1" t="s">
        <v>33</v>
      </c>
      <c r="C20" s="1">
        <v>1</v>
      </c>
      <c r="D20" s="1" t="str">
        <f>VLOOKUP(B20,도서목록[],2,FALSE)</f>
        <v>현대문학</v>
      </c>
      <c r="E20" s="1" t="str">
        <f>VLOOKUP(B20,도서목록[],3, FALSE)</f>
        <v>문학</v>
      </c>
      <c r="F20" s="4">
        <f>VLOOKUP(B20,도서목록[],4,FALSE)</f>
        <v>14000</v>
      </c>
      <c r="G20" s="41">
        <f>VLOOKUP(B20,도서목록[],5,FALSE)</f>
        <v>0.1</v>
      </c>
      <c r="H20" s="42">
        <f t="shared" si="0"/>
        <v>12600</v>
      </c>
    </row>
    <row r="21" spans="1:8" x14ac:dyDescent="0.3">
      <c r="A21" s="5">
        <v>44607</v>
      </c>
      <c r="B21" s="1" t="s">
        <v>27</v>
      </c>
      <c r="C21" s="1">
        <v>2</v>
      </c>
      <c r="D21" s="1" t="str">
        <f>VLOOKUP(B21,도서목록[],2,FALSE)</f>
        <v>현대문학</v>
      </c>
      <c r="E21" s="1" t="str">
        <f>VLOOKUP(B21,도서목록[],3, FALSE)</f>
        <v>문학</v>
      </c>
      <c r="F21" s="4">
        <f>VLOOKUP(B21,도서목록[],4,FALSE)</f>
        <v>14800</v>
      </c>
      <c r="G21" s="41">
        <f>VLOOKUP(B21,도서목록[],5,FALSE)</f>
        <v>0.05</v>
      </c>
      <c r="H21" s="42">
        <f t="shared" si="0"/>
        <v>28120</v>
      </c>
    </row>
    <row r="22" spans="1:8" x14ac:dyDescent="0.3">
      <c r="A22" s="5">
        <v>44612</v>
      </c>
      <c r="B22" s="1" t="s">
        <v>7</v>
      </c>
      <c r="C22" s="1">
        <v>4</v>
      </c>
      <c r="D22" s="1" t="str">
        <f>VLOOKUP(B22,도서목록[],2,FALSE)</f>
        <v>북하우스</v>
      </c>
      <c r="E22" s="1" t="str">
        <f>VLOOKUP(B22,도서목록[],3, FALSE)</f>
        <v>인문</v>
      </c>
      <c r="F22" s="4">
        <f>VLOOKUP(B22,도서목록[],4,FALSE)</f>
        <v>16000</v>
      </c>
      <c r="G22" s="41">
        <f>VLOOKUP(B22,도서목록[],5,FALSE)</f>
        <v>0.1</v>
      </c>
      <c r="H22" s="42">
        <f t="shared" si="0"/>
        <v>57600</v>
      </c>
    </row>
    <row r="23" spans="1:8" x14ac:dyDescent="0.3">
      <c r="A23" s="5">
        <v>44612</v>
      </c>
      <c r="B23" s="3" t="s">
        <v>35</v>
      </c>
      <c r="C23" s="1">
        <v>3</v>
      </c>
      <c r="D23" s="1" t="str">
        <f>VLOOKUP(B23,도서목록[],2,FALSE)</f>
        <v>교양인</v>
      </c>
      <c r="E23" s="1" t="str">
        <f>VLOOKUP(B23,도서목록[],3, FALSE)</f>
        <v>사회</v>
      </c>
      <c r="F23" s="4">
        <f>VLOOKUP(B23,도서목록[],4,FALSE)</f>
        <v>15000</v>
      </c>
      <c r="G23" s="41">
        <f>VLOOKUP(B23,도서목록[],5,FALSE)</f>
        <v>0.05</v>
      </c>
      <c r="H23" s="42">
        <f t="shared" si="0"/>
        <v>42750</v>
      </c>
    </row>
    <row r="24" spans="1:8" x14ac:dyDescent="0.3">
      <c r="A24" s="5">
        <v>44616</v>
      </c>
      <c r="B24" s="3" t="s">
        <v>21</v>
      </c>
      <c r="C24" s="1">
        <v>2</v>
      </c>
      <c r="D24" s="1" t="str">
        <f>VLOOKUP(B24,도서목록[],2,FALSE)</f>
        <v>문학사상</v>
      </c>
      <c r="E24" s="1" t="str">
        <f>VLOOKUP(B24,도서목록[],3, FALSE)</f>
        <v>역사</v>
      </c>
      <c r="F24" s="4">
        <f>VLOOKUP(B24,도서목록[],4,FALSE)</f>
        <v>28000</v>
      </c>
      <c r="G24" s="41">
        <f>VLOOKUP(B24,도서목록[],5,FALSE)</f>
        <v>0.05</v>
      </c>
      <c r="H24" s="42">
        <f t="shared" si="0"/>
        <v>53200</v>
      </c>
    </row>
    <row r="25" spans="1:8" x14ac:dyDescent="0.3">
      <c r="A25" s="5">
        <v>44617</v>
      </c>
      <c r="B25" s="3" t="s">
        <v>35</v>
      </c>
      <c r="C25" s="1">
        <v>3</v>
      </c>
      <c r="D25" s="1" t="str">
        <f>VLOOKUP(B25,도서목록[],2,FALSE)</f>
        <v>교양인</v>
      </c>
      <c r="E25" s="1" t="str">
        <f>VLOOKUP(B25,도서목록[],3, FALSE)</f>
        <v>사회</v>
      </c>
      <c r="F25" s="4">
        <f>VLOOKUP(B25,도서목록[],4,FALSE)</f>
        <v>15000</v>
      </c>
      <c r="G25" s="41">
        <f>VLOOKUP(B25,도서목록[],5,FALSE)</f>
        <v>0.05</v>
      </c>
      <c r="H25" s="42">
        <f t="shared" si="0"/>
        <v>42750</v>
      </c>
    </row>
    <row r="26" spans="1:8" x14ac:dyDescent="0.3">
      <c r="A26" s="5">
        <v>44618</v>
      </c>
      <c r="B26" s="3" t="s">
        <v>37</v>
      </c>
      <c r="C26" s="1">
        <v>2</v>
      </c>
      <c r="D26" s="1" t="str">
        <f>VLOOKUP(B26,도서목록[],2,FALSE)</f>
        <v>북하우스</v>
      </c>
      <c r="E26" s="1" t="str">
        <f>VLOOKUP(B26,도서목록[],3, FALSE)</f>
        <v>사회</v>
      </c>
      <c r="F26" s="4">
        <f>VLOOKUP(B26,도서목록[],4,FALSE)</f>
        <v>19000</v>
      </c>
      <c r="G26" s="41">
        <f>VLOOKUP(B26,도서목록[],5,FALSE)</f>
        <v>0.1</v>
      </c>
      <c r="H26" s="42">
        <f t="shared" si="0"/>
        <v>34200</v>
      </c>
    </row>
    <row r="27" spans="1:8" x14ac:dyDescent="0.3">
      <c r="A27" s="5">
        <v>44619</v>
      </c>
      <c r="B27" s="3" t="s">
        <v>38</v>
      </c>
      <c r="C27" s="1">
        <v>1</v>
      </c>
      <c r="D27" s="1" t="str">
        <f>VLOOKUP(B27,도서목록[],2,FALSE)</f>
        <v>열린책들</v>
      </c>
      <c r="E27" s="1" t="str">
        <f>VLOOKUP(B27,도서목록[],3, FALSE)</f>
        <v>인문</v>
      </c>
      <c r="F27" s="4">
        <f>VLOOKUP(B27,도서목록[],4,FALSE)</f>
        <v>25000</v>
      </c>
      <c r="G27" s="41">
        <f>VLOOKUP(B27,도서목록[],5,FALSE)</f>
        <v>0.05</v>
      </c>
      <c r="H27" s="42">
        <f t="shared" si="0"/>
        <v>23750</v>
      </c>
    </row>
    <row r="28" spans="1:8" x14ac:dyDescent="0.3">
      <c r="A28" s="5">
        <v>44621</v>
      </c>
      <c r="B28" s="1" t="s">
        <v>21</v>
      </c>
      <c r="C28" s="1">
        <v>5</v>
      </c>
      <c r="D28" s="1" t="str">
        <f>VLOOKUP(B28,도서목록[],2,FALSE)</f>
        <v>문학사상</v>
      </c>
      <c r="E28" s="1" t="str">
        <f>VLOOKUP(B28,도서목록[],3, FALSE)</f>
        <v>역사</v>
      </c>
      <c r="F28" s="4">
        <f>VLOOKUP(B28,도서목록[],4,FALSE)</f>
        <v>28000</v>
      </c>
      <c r="G28" s="41">
        <f>VLOOKUP(B28,도서목록[],5,FALSE)</f>
        <v>0.05</v>
      </c>
      <c r="H28" s="42">
        <f t="shared" si="0"/>
        <v>133000</v>
      </c>
    </row>
    <row r="29" spans="1:8" x14ac:dyDescent="0.3">
      <c r="A29" s="5">
        <v>44622</v>
      </c>
      <c r="B29" s="1" t="s">
        <v>25</v>
      </c>
      <c r="C29" s="1">
        <v>2</v>
      </c>
      <c r="D29" s="1" t="str">
        <f>VLOOKUP(B29,도서목록[],2,FALSE)</f>
        <v>피그마리온</v>
      </c>
      <c r="E29" s="1" t="str">
        <f>VLOOKUP(B29,도서목록[],3, FALSE)</f>
        <v>역사</v>
      </c>
      <c r="F29" s="4">
        <f>VLOOKUP(B29,도서목록[],4,FALSE)</f>
        <v>21000</v>
      </c>
      <c r="G29" s="41">
        <f>VLOOKUP(B29,도서목록[],5,FALSE)</f>
        <v>0.1</v>
      </c>
      <c r="H29" s="42">
        <f t="shared" si="0"/>
        <v>37800</v>
      </c>
    </row>
    <row r="30" spans="1:8" x14ac:dyDescent="0.3">
      <c r="A30" s="5">
        <v>44622</v>
      </c>
      <c r="B30" s="1" t="s">
        <v>27</v>
      </c>
      <c r="C30" s="1">
        <v>1</v>
      </c>
      <c r="D30" s="1" t="str">
        <f>VLOOKUP(B30,도서목록[],2,FALSE)</f>
        <v>현대문학</v>
      </c>
      <c r="E30" s="1" t="str">
        <f>VLOOKUP(B30,도서목록[],3, FALSE)</f>
        <v>문학</v>
      </c>
      <c r="F30" s="4">
        <f>VLOOKUP(B30,도서목록[],4,FALSE)</f>
        <v>14800</v>
      </c>
      <c r="G30" s="41">
        <f>VLOOKUP(B30,도서목록[],5,FALSE)</f>
        <v>0.05</v>
      </c>
      <c r="H30" s="42">
        <f t="shared" si="0"/>
        <v>14060</v>
      </c>
    </row>
    <row r="31" spans="1:8" x14ac:dyDescent="0.3">
      <c r="A31" s="5">
        <v>44625</v>
      </c>
      <c r="B31" s="1" t="s">
        <v>7</v>
      </c>
      <c r="C31" s="1">
        <v>5</v>
      </c>
      <c r="D31" s="1" t="str">
        <f>VLOOKUP(B31,도서목록[],2,FALSE)</f>
        <v>북하우스</v>
      </c>
      <c r="E31" s="1" t="str">
        <f>VLOOKUP(B31,도서목록[],3, FALSE)</f>
        <v>인문</v>
      </c>
      <c r="F31" s="4">
        <f>VLOOKUP(B31,도서목록[],4,FALSE)</f>
        <v>16000</v>
      </c>
      <c r="G31" s="41">
        <f>VLOOKUP(B31,도서목록[],5,FALSE)</f>
        <v>0.1</v>
      </c>
      <c r="H31" s="42">
        <f t="shared" si="0"/>
        <v>72000</v>
      </c>
    </row>
    <row r="32" spans="1:8" x14ac:dyDescent="0.3">
      <c r="A32" s="5">
        <v>44627</v>
      </c>
      <c r="B32" s="1" t="s">
        <v>20</v>
      </c>
      <c r="C32" s="1">
        <v>1</v>
      </c>
      <c r="D32" s="1" t="str">
        <f>VLOOKUP(B32,도서목록[],2,FALSE)</f>
        <v>문학사상</v>
      </c>
      <c r="E32" s="1" t="str">
        <f>VLOOKUP(B32,도서목록[],3, FALSE)</f>
        <v>역사</v>
      </c>
      <c r="F32" s="4">
        <f>VLOOKUP(B32,도서목록[],4,FALSE)</f>
        <v>28000</v>
      </c>
      <c r="G32" s="41">
        <f>VLOOKUP(B32,도서목록[],5,FALSE)</f>
        <v>0.05</v>
      </c>
      <c r="H32" s="42">
        <f t="shared" si="0"/>
        <v>26600</v>
      </c>
    </row>
    <row r="33" spans="1:8" x14ac:dyDescent="0.3">
      <c r="A33" s="5">
        <v>44628</v>
      </c>
      <c r="B33" s="1" t="s">
        <v>24</v>
      </c>
      <c r="C33" s="1">
        <v>1</v>
      </c>
      <c r="D33" s="1" t="str">
        <f>VLOOKUP(B33,도서목록[],2,FALSE)</f>
        <v>피그마리온</v>
      </c>
      <c r="E33" s="1" t="str">
        <f>VLOOKUP(B33,도서목록[],3, FALSE)</f>
        <v>역사</v>
      </c>
      <c r="F33" s="4">
        <f>VLOOKUP(B33,도서목록[],4,FALSE)</f>
        <v>21000</v>
      </c>
      <c r="G33" s="41">
        <f>VLOOKUP(B33,도서목록[],5,FALSE)</f>
        <v>0.1</v>
      </c>
      <c r="H33" s="42">
        <f t="shared" si="0"/>
        <v>18900</v>
      </c>
    </row>
    <row r="34" spans="1:8" x14ac:dyDescent="0.3">
      <c r="A34" s="5">
        <v>44630</v>
      </c>
      <c r="B34" s="1" t="s">
        <v>27</v>
      </c>
      <c r="C34" s="1">
        <v>1</v>
      </c>
      <c r="D34" s="1" t="str">
        <f>VLOOKUP(B34,도서목록[],2,FALSE)</f>
        <v>현대문학</v>
      </c>
      <c r="E34" s="1" t="str">
        <f>VLOOKUP(B34,도서목록[],3, FALSE)</f>
        <v>문학</v>
      </c>
      <c r="F34" s="4">
        <f>VLOOKUP(B34,도서목록[],4,FALSE)</f>
        <v>14800</v>
      </c>
      <c r="G34" s="41">
        <f>VLOOKUP(B34,도서목록[],5,FALSE)</f>
        <v>0.05</v>
      </c>
      <c r="H34" s="42">
        <f t="shared" si="0"/>
        <v>14060</v>
      </c>
    </row>
    <row r="35" spans="1:8" x14ac:dyDescent="0.3">
      <c r="A35" s="5">
        <v>44633</v>
      </c>
      <c r="B35" s="1" t="s">
        <v>21</v>
      </c>
      <c r="C35" s="1">
        <v>5</v>
      </c>
      <c r="D35" s="1" t="str">
        <f>VLOOKUP(B35,도서목록[],2,FALSE)</f>
        <v>문학사상</v>
      </c>
      <c r="E35" s="1" t="str">
        <f>VLOOKUP(B35,도서목록[],3, FALSE)</f>
        <v>역사</v>
      </c>
      <c r="F35" s="4">
        <f>VLOOKUP(B35,도서목록[],4,FALSE)</f>
        <v>28000</v>
      </c>
      <c r="G35" s="41">
        <f>VLOOKUP(B35,도서목록[],5,FALSE)</f>
        <v>0.05</v>
      </c>
      <c r="H35" s="42">
        <f t="shared" si="0"/>
        <v>133000</v>
      </c>
    </row>
    <row r="36" spans="1:8" x14ac:dyDescent="0.3">
      <c r="A36" s="5">
        <v>44633</v>
      </c>
      <c r="B36" s="1" t="s">
        <v>11</v>
      </c>
      <c r="C36" s="1">
        <v>2</v>
      </c>
      <c r="D36" s="1" t="str">
        <f>VLOOKUP(B36,도서목록[],2,FALSE)</f>
        <v>열린책들</v>
      </c>
      <c r="E36" s="1" t="str">
        <f>VLOOKUP(B36,도서목록[],3, FALSE)</f>
        <v>사회</v>
      </c>
      <c r="F36" s="4">
        <f>VLOOKUP(B36,도서목록[],4,FALSE)</f>
        <v>19800</v>
      </c>
      <c r="G36" s="41">
        <f>VLOOKUP(B36,도서목록[],5,FALSE)</f>
        <v>0.15</v>
      </c>
      <c r="H36" s="42">
        <f t="shared" si="0"/>
        <v>33660</v>
      </c>
    </row>
    <row r="37" spans="1:8" x14ac:dyDescent="0.3">
      <c r="A37" s="5">
        <v>44635</v>
      </c>
      <c r="B37" s="1" t="s">
        <v>27</v>
      </c>
      <c r="C37" s="1">
        <v>1</v>
      </c>
      <c r="D37" s="1" t="str">
        <f>VLOOKUP(B37,도서목록[],2,FALSE)</f>
        <v>현대문학</v>
      </c>
      <c r="E37" s="1" t="str">
        <f>VLOOKUP(B37,도서목록[],3, FALSE)</f>
        <v>문학</v>
      </c>
      <c r="F37" s="4">
        <f>VLOOKUP(B37,도서목록[],4,FALSE)</f>
        <v>14800</v>
      </c>
      <c r="G37" s="41">
        <f>VLOOKUP(B37,도서목록[],5,FALSE)</f>
        <v>0.05</v>
      </c>
      <c r="H37" s="42">
        <f t="shared" si="0"/>
        <v>14060</v>
      </c>
    </row>
    <row r="38" spans="1:8" x14ac:dyDescent="0.3">
      <c r="A38" s="5">
        <v>44637</v>
      </c>
      <c r="B38" s="1" t="s">
        <v>7</v>
      </c>
      <c r="C38" s="1">
        <v>5</v>
      </c>
      <c r="D38" s="1" t="str">
        <f>VLOOKUP(B38,도서목록[],2,FALSE)</f>
        <v>북하우스</v>
      </c>
      <c r="E38" s="1" t="str">
        <f>VLOOKUP(B38,도서목록[],3, FALSE)</f>
        <v>인문</v>
      </c>
      <c r="F38" s="4">
        <f>VLOOKUP(B38,도서목록[],4,FALSE)</f>
        <v>16000</v>
      </c>
      <c r="G38" s="41">
        <f>VLOOKUP(B38,도서목록[],5,FALSE)</f>
        <v>0.1</v>
      </c>
      <c r="H38" s="42">
        <f t="shared" si="0"/>
        <v>72000</v>
      </c>
    </row>
    <row r="39" spans="1:8" x14ac:dyDescent="0.3">
      <c r="A39" s="5">
        <v>44638</v>
      </c>
      <c r="B39" s="1" t="s">
        <v>20</v>
      </c>
      <c r="C39" s="1">
        <v>1</v>
      </c>
      <c r="D39" s="1" t="str">
        <f>VLOOKUP(B39,도서목록[],2,FALSE)</f>
        <v>문학사상</v>
      </c>
      <c r="E39" s="1" t="str">
        <f>VLOOKUP(B39,도서목록[],3, FALSE)</f>
        <v>역사</v>
      </c>
      <c r="F39" s="4">
        <f>VLOOKUP(B39,도서목록[],4,FALSE)</f>
        <v>28000</v>
      </c>
      <c r="G39" s="41">
        <f>VLOOKUP(B39,도서목록[],5,FALSE)</f>
        <v>0.05</v>
      </c>
      <c r="H39" s="42">
        <f t="shared" si="0"/>
        <v>26600</v>
      </c>
    </row>
    <row r="40" spans="1:8" x14ac:dyDescent="0.3">
      <c r="A40" s="5">
        <v>44641</v>
      </c>
      <c r="B40" s="1" t="s">
        <v>24</v>
      </c>
      <c r="C40" s="1">
        <v>1</v>
      </c>
      <c r="D40" s="1" t="str">
        <f>VLOOKUP(B40,도서목록[],2,FALSE)</f>
        <v>피그마리온</v>
      </c>
      <c r="E40" s="1" t="str">
        <f>VLOOKUP(B40,도서목록[],3, FALSE)</f>
        <v>역사</v>
      </c>
      <c r="F40" s="4">
        <f>VLOOKUP(B40,도서목록[],4,FALSE)</f>
        <v>21000</v>
      </c>
      <c r="G40" s="41">
        <f>VLOOKUP(B40,도서목록[],5,FALSE)</f>
        <v>0.1</v>
      </c>
      <c r="H40" s="42">
        <f t="shared" si="0"/>
        <v>18900</v>
      </c>
    </row>
    <row r="41" spans="1:8" x14ac:dyDescent="0.3">
      <c r="A41" s="5">
        <v>44645</v>
      </c>
      <c r="B41" s="1" t="s">
        <v>7</v>
      </c>
      <c r="C41" s="1">
        <v>2</v>
      </c>
      <c r="D41" s="1" t="str">
        <f>VLOOKUP(B41,도서목록[],2,FALSE)</f>
        <v>북하우스</v>
      </c>
      <c r="E41" s="1" t="str">
        <f>VLOOKUP(B41,도서목록[],3, FALSE)</f>
        <v>인문</v>
      </c>
      <c r="F41" s="4">
        <f>VLOOKUP(B41,도서목록[],4,FALSE)</f>
        <v>16000</v>
      </c>
      <c r="G41" s="41">
        <f>VLOOKUP(B41,도서목록[],5,FALSE)</f>
        <v>0.1</v>
      </c>
      <c r="H41" s="42">
        <f t="shared" si="0"/>
        <v>28800</v>
      </c>
    </row>
    <row r="42" spans="1:8" x14ac:dyDescent="0.3">
      <c r="A42" s="5">
        <v>44646</v>
      </c>
      <c r="B42" s="1" t="s">
        <v>37</v>
      </c>
      <c r="C42" s="1">
        <v>1</v>
      </c>
      <c r="D42" s="1" t="str">
        <f>VLOOKUP(B42,도서목록[],2,FALSE)</f>
        <v>북하우스</v>
      </c>
      <c r="E42" s="1" t="str">
        <f>VLOOKUP(B42,도서목록[],3, FALSE)</f>
        <v>사회</v>
      </c>
      <c r="F42" s="4">
        <f>VLOOKUP(B42,도서목록[],4,FALSE)</f>
        <v>19000</v>
      </c>
      <c r="G42" s="41">
        <f>VLOOKUP(B42,도서목록[],5,FALSE)</f>
        <v>0.1</v>
      </c>
      <c r="H42" s="42">
        <f t="shared" si="0"/>
        <v>17100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C755CBC-1B3B-4C5B-B14B-91CA1DDF6616}">
          <x14:formula1>
            <xm:f>도서!$A$3:$A$12</xm:f>
          </x14:formula1>
          <xm:sqref>B2:B42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22FF3-988A-4AC1-8AFB-D20EC6CECE2D}">
  <dimension ref="A2:J8"/>
  <sheetViews>
    <sheetView workbookViewId="0">
      <selection activeCell="C8" sqref="C8:J8"/>
    </sheetView>
  </sheetViews>
  <sheetFormatPr defaultRowHeight="16.5" x14ac:dyDescent="0.3"/>
  <cols>
    <col min="1" max="1" width="6.625" customWidth="1"/>
    <col min="2" max="2" width="7.25" customWidth="1"/>
    <col min="3" max="6" width="11.25" customWidth="1"/>
    <col min="7" max="10" width="9.875" customWidth="1"/>
  </cols>
  <sheetData>
    <row r="2" spans="1:10" ht="22.5" customHeight="1" x14ac:dyDescent="0.3">
      <c r="A2" s="22" t="s">
        <v>39</v>
      </c>
      <c r="B2" s="23"/>
      <c r="C2" s="23"/>
      <c r="D2" s="23"/>
      <c r="E2" s="23"/>
      <c r="F2" s="23"/>
      <c r="G2" s="23"/>
      <c r="H2" s="23"/>
      <c r="I2" s="23"/>
      <c r="J2" s="23"/>
    </row>
    <row r="3" spans="1:10" ht="22.5" customHeight="1" x14ac:dyDescent="0.3">
      <c r="A3" s="24" t="s">
        <v>40</v>
      </c>
      <c r="B3" s="26" t="s">
        <v>42</v>
      </c>
      <c r="C3" s="28" t="s">
        <v>43</v>
      </c>
      <c r="D3" s="28"/>
      <c r="E3" s="28"/>
      <c r="F3" s="28"/>
      <c r="G3" s="29" t="s">
        <v>44</v>
      </c>
      <c r="H3" s="29"/>
      <c r="I3" s="29"/>
      <c r="J3" s="29"/>
    </row>
    <row r="4" spans="1:10" ht="22.5" customHeight="1" x14ac:dyDescent="0.3">
      <c r="A4" s="25"/>
      <c r="B4" s="27"/>
      <c r="C4" s="8" t="s">
        <v>15</v>
      </c>
      <c r="D4" s="9" t="s">
        <v>13</v>
      </c>
      <c r="E4" s="9" t="s">
        <v>22</v>
      </c>
      <c r="F4" s="10" t="s">
        <v>9</v>
      </c>
      <c r="G4" s="8" t="s">
        <v>15</v>
      </c>
      <c r="H4" s="9" t="s">
        <v>13</v>
      </c>
      <c r="I4" s="9" t="s">
        <v>22</v>
      </c>
      <c r="J4" s="10" t="s">
        <v>9</v>
      </c>
    </row>
    <row r="5" spans="1:10" ht="22.5" customHeight="1" x14ac:dyDescent="0.3">
      <c r="A5" s="30">
        <v>2022</v>
      </c>
      <c r="B5" s="11">
        <v>1</v>
      </c>
      <c r="C5" s="12">
        <f>GETPIVOTDATA("합계 : 판매금액",요약!$A$3,"분야",C$4,"월",$B5)</f>
        <v>206540</v>
      </c>
      <c r="D5" s="12">
        <f>GETPIVOTDATA("합계 : 판매금액",요약!$A$3,"분야",D$4,"월",$B5)</f>
        <v>84150</v>
      </c>
      <c r="E5" s="12">
        <f>GETPIVOTDATA("합계 : 판매금액",요약!$A$3,"분야",E$4,"월",$B5)</f>
        <v>56700</v>
      </c>
      <c r="F5" s="12">
        <f>GETPIVOTDATA("합계 : 판매금액",요약!$A$3,"분야",F$4,"월",$B5)</f>
        <v>28800</v>
      </c>
      <c r="G5" s="12">
        <f>GETPIVOTDATA("합계 : 수량",요약!$A$3,"분야",G$4,"월",$B5)</f>
        <v>16</v>
      </c>
      <c r="H5" s="12">
        <f>GETPIVOTDATA("합계 : 수량",요약!$A$3,"분야",H$4,"월",$B5)</f>
        <v>5</v>
      </c>
      <c r="I5" s="12">
        <f>GETPIVOTDATA("합계 : 수량",요약!$A$3,"분야",I$4,"월",$B5)</f>
        <v>3</v>
      </c>
      <c r="J5" s="12">
        <f>GETPIVOTDATA("합계 : 수량",요약!$A$3,"분야",J$4,"월",$B5)</f>
        <v>2</v>
      </c>
    </row>
    <row r="6" spans="1:10" ht="22.5" customHeight="1" x14ac:dyDescent="0.3">
      <c r="A6" s="30"/>
      <c r="B6" s="11">
        <v>2</v>
      </c>
      <c r="C6" s="12">
        <f>GETPIVOTDATA("합계 : 판매금액",요약!$A$3,"분야",C$4,"월",$B6)</f>
        <v>54780</v>
      </c>
      <c r="D6" s="12">
        <f>GETPIVOTDATA("합계 : 판매금액",요약!$A$3,"분야",D$4,"월",$B6)</f>
        <v>119700</v>
      </c>
      <c r="E6" s="12">
        <f>GETPIVOTDATA("합계 : 판매금액",요약!$A$3,"분야",E$4,"월",$B6)</f>
        <v>98700</v>
      </c>
      <c r="F6" s="12">
        <f>GETPIVOTDATA("합계 : 판매금액",요약!$A$3,"분야",F$4,"월",$B6)</f>
        <v>182150</v>
      </c>
      <c r="G6" s="12">
        <f>GETPIVOTDATA("합계 : 수량",요약!$A$3,"분야",G$4,"월",$B6)</f>
        <v>4</v>
      </c>
      <c r="H6" s="12">
        <f>GETPIVOTDATA("합계 : 수량",요약!$A$3,"분야",H$4,"월",$B6)</f>
        <v>8</v>
      </c>
      <c r="I6" s="12">
        <f>GETPIVOTDATA("합계 : 수량",요약!$A$3,"분야",I$4,"월",$B6)</f>
        <v>4</v>
      </c>
      <c r="J6" s="12">
        <f>GETPIVOTDATA("합계 : 수량",요약!$A$3,"분야",J$4,"월",$B6)</f>
        <v>12</v>
      </c>
    </row>
    <row r="7" spans="1:10" ht="22.5" customHeight="1" x14ac:dyDescent="0.3">
      <c r="A7" s="30"/>
      <c r="B7" s="11">
        <v>3</v>
      </c>
      <c r="C7" s="12">
        <f>GETPIVOTDATA("합계 : 판매금액",요약!$A$3,"분야",C$4,"월",$B7)</f>
        <v>42180</v>
      </c>
      <c r="D7" s="12">
        <f>GETPIVOTDATA("합계 : 판매금액",요약!$A$3,"분야",D$4,"월",$B7)</f>
        <v>50760</v>
      </c>
      <c r="E7" s="12">
        <f>GETPIVOTDATA("합계 : 판매금액",요약!$A$3,"분야",E$4,"월",$B7)</f>
        <v>394800</v>
      </c>
      <c r="F7" s="12">
        <f>GETPIVOTDATA("합계 : 판매금액",요약!$A$3,"분야",F$4,"월",$B7)</f>
        <v>172800</v>
      </c>
      <c r="G7" s="12">
        <f>GETPIVOTDATA("합계 : 수량",요약!$A$3,"분야",G$4,"월",$B7)</f>
        <v>3</v>
      </c>
      <c r="H7" s="12">
        <f>GETPIVOTDATA("합계 : 수량",요약!$A$3,"분야",H$4,"월",$B7)</f>
        <v>3</v>
      </c>
      <c r="I7" s="12">
        <f>GETPIVOTDATA("합계 : 수량",요약!$A$3,"분야",I$4,"월",$B7)</f>
        <v>16</v>
      </c>
      <c r="J7" s="12">
        <f>GETPIVOTDATA("합계 : 수량",요약!$A$3,"분야",J$4,"월",$B7)</f>
        <v>12</v>
      </c>
    </row>
    <row r="8" spans="1:10" ht="22.5" customHeight="1" x14ac:dyDescent="0.3">
      <c r="A8" s="21" t="s">
        <v>45</v>
      </c>
      <c r="B8" s="21"/>
      <c r="C8" s="16">
        <f t="shared" ref="C8:J8" si="0">SUM(C5:C7)</f>
        <v>303500</v>
      </c>
      <c r="D8" s="17">
        <f t="shared" si="0"/>
        <v>254610</v>
      </c>
      <c r="E8" s="17">
        <f t="shared" si="0"/>
        <v>550200</v>
      </c>
      <c r="F8" s="18">
        <f t="shared" si="0"/>
        <v>383750</v>
      </c>
      <c r="G8" s="13">
        <f t="shared" si="0"/>
        <v>23</v>
      </c>
      <c r="H8" s="14">
        <f t="shared" si="0"/>
        <v>16</v>
      </c>
      <c r="I8" s="14">
        <f t="shared" si="0"/>
        <v>23</v>
      </c>
      <c r="J8" s="15">
        <f t="shared" si="0"/>
        <v>26</v>
      </c>
    </row>
  </sheetData>
  <mergeCells count="7">
    <mergeCell ref="A8:B8"/>
    <mergeCell ref="A2:J2"/>
    <mergeCell ref="A3:A4"/>
    <mergeCell ref="B3:B4"/>
    <mergeCell ref="C3:F3"/>
    <mergeCell ref="G3:J3"/>
    <mergeCell ref="A5:A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도서</vt:lpstr>
      <vt:lpstr>요약</vt:lpstr>
      <vt:lpstr>판매</vt:lpstr>
      <vt:lpstr>보고서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안비단</cp:lastModifiedBy>
  <dcterms:created xsi:type="dcterms:W3CDTF">2017-08-17T11:31:51Z</dcterms:created>
  <dcterms:modified xsi:type="dcterms:W3CDTF">2022-03-23T08:50:45Z</dcterms:modified>
</cp:coreProperties>
</file>