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97A\PycharmProjects\rofex\"/>
    </mc:Choice>
  </mc:AlternateContent>
  <bookViews>
    <workbookView xWindow="0" yWindow="0" windowWidth="20400" windowHeight="7755"/>
  </bookViews>
  <sheets>
    <sheet name="interest_rate_batch_test" sheetId="3" r:id="rId1"/>
    <sheet name="interest_rate_exampl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3" l="1"/>
  <c r="I6" i="3"/>
  <c r="J6" i="3"/>
  <c r="K6" i="3"/>
  <c r="M6" i="3" s="1"/>
  <c r="O6" i="3" s="1"/>
  <c r="L6" i="3"/>
  <c r="N6" i="3"/>
  <c r="H7" i="3"/>
  <c r="I7" i="3"/>
  <c r="J7" i="3"/>
  <c r="N7" i="3" s="1"/>
  <c r="K7" i="3"/>
  <c r="M7" i="3" s="1"/>
  <c r="O7" i="3" s="1"/>
  <c r="L7" i="3"/>
  <c r="H8" i="3"/>
  <c r="I8" i="3"/>
  <c r="J8" i="3"/>
  <c r="K8" i="3"/>
  <c r="L8" i="3"/>
  <c r="M8" i="3"/>
  <c r="N8" i="3"/>
  <c r="O8" i="3"/>
  <c r="H9" i="3"/>
  <c r="I9" i="3"/>
  <c r="J9" i="3"/>
  <c r="K9" i="3"/>
  <c r="L9" i="3"/>
  <c r="M9" i="3"/>
  <c r="N9" i="3"/>
  <c r="O9" i="3"/>
  <c r="H10" i="3"/>
  <c r="J10" i="3" s="1"/>
  <c r="N10" i="3" s="1"/>
  <c r="I10" i="3"/>
  <c r="K10" i="3"/>
  <c r="L10" i="3"/>
  <c r="M10" i="3"/>
  <c r="O10" i="3"/>
  <c r="H11" i="3"/>
  <c r="J11" i="3" s="1"/>
  <c r="N11" i="3" s="1"/>
  <c r="I11" i="3"/>
  <c r="K11" i="3"/>
  <c r="L11" i="3"/>
  <c r="M11" i="3"/>
  <c r="O11" i="3"/>
  <c r="H12" i="3"/>
  <c r="J12" i="3" s="1"/>
  <c r="N12" i="3" s="1"/>
  <c r="I12" i="3"/>
  <c r="K12" i="3"/>
  <c r="L12" i="3"/>
  <c r="M12" i="3"/>
  <c r="O12" i="3"/>
  <c r="H13" i="3"/>
  <c r="J13" i="3" s="1"/>
  <c r="N13" i="3" s="1"/>
  <c r="I13" i="3"/>
  <c r="K13" i="3"/>
  <c r="L13" i="3"/>
  <c r="M13" i="3"/>
  <c r="O13" i="3"/>
  <c r="H14" i="3"/>
  <c r="J14" i="3" s="1"/>
  <c r="N14" i="3" s="1"/>
  <c r="I14" i="3"/>
  <c r="K14" i="3"/>
  <c r="L14" i="3"/>
  <c r="M14" i="3"/>
  <c r="O14" i="3"/>
  <c r="H15" i="3"/>
  <c r="I15" i="3"/>
  <c r="J15" i="3"/>
  <c r="K15" i="3"/>
  <c r="L15" i="3"/>
  <c r="M15" i="3"/>
  <c r="N15" i="3"/>
  <c r="O15" i="3"/>
  <c r="H16" i="3"/>
  <c r="J16" i="3" s="1"/>
  <c r="N16" i="3" s="1"/>
  <c r="I16" i="3"/>
  <c r="K16" i="3"/>
  <c r="L16" i="3"/>
  <c r="M16" i="3"/>
  <c r="O16" i="3"/>
  <c r="H17" i="3"/>
  <c r="J17" i="3" s="1"/>
  <c r="N17" i="3" s="1"/>
  <c r="I17" i="3"/>
  <c r="K17" i="3"/>
  <c r="L17" i="3"/>
  <c r="M17" i="3"/>
  <c r="O17" i="3"/>
  <c r="H18" i="3"/>
  <c r="J18" i="3" s="1"/>
  <c r="N18" i="3" s="1"/>
  <c r="I18" i="3"/>
  <c r="K18" i="3"/>
  <c r="L18" i="3"/>
  <c r="M18" i="3"/>
  <c r="O18" i="3"/>
  <c r="H19" i="3"/>
  <c r="J19" i="3" s="1"/>
  <c r="N19" i="3" s="1"/>
  <c r="I19" i="3"/>
  <c r="K19" i="3"/>
  <c r="L19" i="3"/>
  <c r="M19" i="3"/>
  <c r="O19" i="3"/>
  <c r="H20" i="3"/>
  <c r="J20" i="3" s="1"/>
  <c r="N20" i="3" s="1"/>
  <c r="I20" i="3"/>
  <c r="K20" i="3"/>
  <c r="L20" i="3"/>
  <c r="M20" i="3"/>
  <c r="O20" i="3"/>
  <c r="L5" i="3" l="1"/>
  <c r="K5" i="3"/>
  <c r="I5" i="3"/>
  <c r="H5" i="3"/>
  <c r="L4" i="3"/>
  <c r="K4" i="3"/>
  <c r="I4" i="3"/>
  <c r="H4" i="3"/>
  <c r="L3" i="3"/>
  <c r="K3" i="3"/>
  <c r="I3" i="3"/>
  <c r="H3" i="3"/>
  <c r="L2" i="3"/>
  <c r="K2" i="3"/>
  <c r="I2" i="3"/>
  <c r="H2" i="3"/>
  <c r="M5" i="3" l="1"/>
  <c r="O5" i="3" s="1"/>
  <c r="J5" i="3"/>
  <c r="N5" i="3" s="1"/>
  <c r="J4" i="3"/>
  <c r="N4" i="3" s="1"/>
  <c r="M4" i="3"/>
  <c r="O4" i="3" s="1"/>
  <c r="M3" i="3"/>
  <c r="O3" i="3" s="1"/>
  <c r="J3" i="3"/>
  <c r="N3" i="3" s="1"/>
  <c r="M2" i="3"/>
  <c r="O2" i="3" s="1"/>
  <c r="J2" i="3"/>
  <c r="D18" i="2"/>
  <c r="D17" i="2"/>
  <c r="D10" i="2"/>
  <c r="D9" i="2"/>
  <c r="C18" i="2"/>
  <c r="C17" i="2"/>
  <c r="C19" i="2" s="1"/>
  <c r="C11" i="2"/>
  <c r="C13" i="2" s="1"/>
  <c r="C10" i="2"/>
  <c r="C9" i="2"/>
  <c r="N2" i="3" l="1"/>
  <c r="D19" i="2"/>
  <c r="D21" i="2" s="1"/>
  <c r="D11" i="2"/>
  <c r="D13" i="2" s="1"/>
  <c r="C22" i="2"/>
  <c r="C21" i="2"/>
  <c r="C14" i="2"/>
  <c r="D22" i="2" l="1"/>
  <c r="D14" i="2"/>
</calcChain>
</file>

<file path=xl/sharedStrings.xml><?xml version="1.0" encoding="utf-8"?>
<sst xmlns="http://schemas.openxmlformats.org/spreadsheetml/2006/main" count="42" uniqueCount="37">
  <si>
    <t>Bid</t>
  </si>
  <si>
    <t>Tasa colocadora</t>
  </si>
  <si>
    <t>Tasa tomadora</t>
  </si>
  <si>
    <t>TNA</t>
  </si>
  <si>
    <t>TEA</t>
  </si>
  <si>
    <t>Días</t>
  </si>
  <si>
    <t>Ask</t>
  </si>
  <si>
    <t>PAMP.BA</t>
  </si>
  <si>
    <t>PAMP/AGO21</t>
  </si>
  <si>
    <t>Especie</t>
  </si>
  <si>
    <t>Compro la acción</t>
  </si>
  <si>
    <t>Vendo el futuro</t>
  </si>
  <si>
    <t>Interés</t>
  </si>
  <si>
    <t>Compro el futuro</t>
  </si>
  <si>
    <t>Vendo la acción</t>
  </si>
  <si>
    <t>Costo de transacción</t>
  </si>
  <si>
    <t>Precio Final</t>
  </si>
  <si>
    <t>transaction_cost</t>
  </si>
  <si>
    <t>spot_buy_price</t>
  </si>
  <si>
    <t>future_sell_price</t>
  </si>
  <si>
    <t>days_to_maturity</t>
  </si>
  <si>
    <t>future_buy_price</t>
  </si>
  <si>
    <t>spot_sell_price</t>
  </si>
  <si>
    <t>interest_short_rate</t>
  </si>
  <si>
    <t>interest_long_rate</t>
  </si>
  <si>
    <t>spot_bid_price</t>
  </si>
  <si>
    <t>future_ask_price</t>
  </si>
  <si>
    <t>spot_ask_price</t>
  </si>
  <si>
    <t>future_bid_price</t>
  </si>
  <si>
    <t>test_id</t>
  </si>
  <si>
    <t>test_nominal_short_rate</t>
  </si>
  <si>
    <t>test_nominal_long_rate</t>
  </si>
  <si>
    <t>Test 1</t>
  </si>
  <si>
    <t>Test 2</t>
  </si>
  <si>
    <t>Test 3</t>
  </si>
  <si>
    <t>Test 4</t>
  </si>
  <si>
    <t>Test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</si>
</sst>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164" formatCode="0.00000000000"/>
    <numFmt numFmtId="165" formatCode="0.00_);[Red]\(0.00\)"/>
    <numFmt numFmtId="166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Font="1" applyBorder="1"/>
    <xf numFmtId="8" fontId="0" fillId="0" borderId="2" xfId="0" applyNumberFormat="1" applyFont="1" applyBorder="1"/>
    <xf numFmtId="8" fontId="0" fillId="0" borderId="3" xfId="0" applyNumberFormat="1" applyFont="1" applyBorder="1"/>
    <xf numFmtId="0" fontId="1" fillId="2" borderId="4" xfId="0" applyFont="1" applyFill="1" applyBorder="1"/>
    <xf numFmtId="0" fontId="0" fillId="3" borderId="4" xfId="0" applyFont="1" applyFill="1" applyBorder="1"/>
    <xf numFmtId="8" fontId="0" fillId="3" borderId="5" xfId="0" applyNumberFormat="1" applyFont="1" applyFill="1" applyBorder="1"/>
    <xf numFmtId="8" fontId="0" fillId="3" borderId="6" xfId="0" applyNumberFormat="1" applyFont="1" applyFill="1" applyBorder="1"/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0" fontId="0" fillId="3" borderId="5" xfId="0" applyNumberFormat="1" applyFont="1" applyFill="1" applyBorder="1"/>
    <xf numFmtId="16" fontId="0" fillId="0" borderId="0" xfId="0" applyNumberFormat="1"/>
    <xf numFmtId="4" fontId="0" fillId="0" borderId="0" xfId="0" applyNumberFormat="1"/>
    <xf numFmtId="3" fontId="0" fillId="0" borderId="2" xfId="0" applyNumberFormat="1" applyFont="1" applyBorder="1"/>
    <xf numFmtId="10" fontId="0" fillId="0" borderId="2" xfId="0" applyNumberFormat="1" applyFont="1" applyBorder="1"/>
    <xf numFmtId="9" fontId="0" fillId="0" borderId="0" xfId="0" applyNumberFormat="1"/>
    <xf numFmtId="0" fontId="0" fillId="0" borderId="0" xfId="0" applyFill="1"/>
    <xf numFmtId="0" fontId="0" fillId="3" borderId="2" xfId="0" applyFont="1" applyFill="1" applyBorder="1"/>
    <xf numFmtId="0" fontId="0" fillId="3" borderId="3" xfId="0" applyFont="1" applyFill="1" applyBorder="1"/>
    <xf numFmtId="0" fontId="0" fillId="3" borderId="5" xfId="0" applyFont="1" applyFill="1" applyBorder="1"/>
    <xf numFmtId="164" fontId="0" fillId="3" borderId="5" xfId="0" applyNumberFormat="1" applyFont="1" applyFill="1" applyBorder="1"/>
    <xf numFmtId="0" fontId="0" fillId="3" borderId="6" xfId="0" applyFont="1" applyFill="1" applyBorder="1"/>
    <xf numFmtId="0" fontId="0" fillId="0" borderId="5" xfId="0" applyFont="1" applyBorder="1"/>
    <xf numFmtId="0" fontId="0" fillId="0" borderId="6" xfId="0" applyFont="1" applyBorder="1"/>
    <xf numFmtId="0" fontId="1" fillId="2" borderId="4" xfId="0" applyFont="1" applyFill="1" applyBorder="1" applyAlignment="1">
      <alignment horizontal="center" vertical="center"/>
    </xf>
    <xf numFmtId="165" fontId="0" fillId="4" borderId="5" xfId="0" applyNumberFormat="1" applyFont="1" applyFill="1" applyBorder="1"/>
    <xf numFmtId="3" fontId="0" fillId="4" borderId="5" xfId="0" applyNumberFormat="1" applyFont="1" applyFill="1" applyBorder="1"/>
    <xf numFmtId="166" fontId="0" fillId="4" borderId="5" xfId="0" applyNumberFormat="1" applyFont="1" applyFill="1" applyBorder="1"/>
    <xf numFmtId="165" fontId="0" fillId="5" borderId="5" xfId="0" applyNumberFormat="1" applyFont="1" applyFill="1" applyBorder="1"/>
    <xf numFmtId="3" fontId="0" fillId="5" borderId="5" xfId="0" applyNumberFormat="1" applyFont="1" applyFill="1" applyBorder="1"/>
    <xf numFmtId="166" fontId="0" fillId="5" borderId="5" xfId="0" applyNumberFormat="1" applyFont="1" applyFill="1" applyBorder="1"/>
    <xf numFmtId="165" fontId="0" fillId="4" borderId="2" xfId="0" applyNumberFormat="1" applyFont="1" applyFill="1" applyBorder="1"/>
    <xf numFmtId="3" fontId="0" fillId="4" borderId="2" xfId="0" applyNumberFormat="1" applyFont="1" applyFill="1" applyBorder="1"/>
    <xf numFmtId="166" fontId="0" fillId="4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abSelected="1" workbookViewId="0">
      <selection activeCell="A7" sqref="A7"/>
    </sheetView>
  </sheetViews>
  <sheetFormatPr baseColWidth="10" defaultRowHeight="15" x14ac:dyDescent="0.25"/>
  <cols>
    <col min="1" max="1" width="11.42578125" style="16"/>
    <col min="2" max="2" width="16.42578125" style="16" bestFit="1" customWidth="1"/>
    <col min="3" max="3" width="18.140625" style="16" bestFit="1" customWidth="1"/>
    <col min="4" max="4" width="16.28515625" style="16" customWidth="1"/>
    <col min="5" max="5" width="18" style="16" customWidth="1"/>
    <col min="6" max="6" width="18.5703125" style="16" customWidth="1"/>
    <col min="7" max="7" width="17.5703125" style="16" customWidth="1"/>
    <col min="8" max="8" width="16.7109375" style="16" customWidth="1"/>
    <col min="9" max="9" width="18.28515625" style="16" customWidth="1"/>
    <col min="10" max="10" width="21.7109375" style="16" customWidth="1"/>
    <col min="11" max="11" width="18.42578125" style="16" customWidth="1"/>
    <col min="12" max="12" width="16.5703125" style="16" customWidth="1"/>
    <col min="13" max="13" width="19.5703125" style="16" customWidth="1"/>
    <col min="14" max="14" width="25" style="16" customWidth="1"/>
    <col min="15" max="15" width="24.28515625" style="16" customWidth="1"/>
    <col min="16" max="16384" width="11.42578125" style="16"/>
  </cols>
  <sheetData>
    <row r="1" spans="1:15" x14ac:dyDescent="0.25">
      <c r="A1" s="24" t="s">
        <v>29</v>
      </c>
      <c r="B1" s="8" t="s">
        <v>25</v>
      </c>
      <c r="C1" s="8" t="s">
        <v>26</v>
      </c>
      <c r="D1" s="8" t="s">
        <v>27</v>
      </c>
      <c r="E1" s="8" t="s">
        <v>28</v>
      </c>
      <c r="F1" s="8" t="s">
        <v>20</v>
      </c>
      <c r="G1" s="8" t="s">
        <v>17</v>
      </c>
      <c r="H1" s="8" t="s">
        <v>18</v>
      </c>
      <c r="I1" s="8" t="s">
        <v>19</v>
      </c>
      <c r="J1" s="8" t="s">
        <v>24</v>
      </c>
      <c r="K1" s="8" t="s">
        <v>21</v>
      </c>
      <c r="L1" s="8" t="s">
        <v>22</v>
      </c>
      <c r="M1" s="8" t="s">
        <v>23</v>
      </c>
      <c r="N1" s="8" t="s">
        <v>31</v>
      </c>
      <c r="O1" s="9" t="s">
        <v>30</v>
      </c>
    </row>
    <row r="2" spans="1:15" x14ac:dyDescent="0.25">
      <c r="A2" s="25" t="s">
        <v>32</v>
      </c>
      <c r="B2" s="25">
        <v>105</v>
      </c>
      <c r="C2" s="25">
        <v>119.55</v>
      </c>
      <c r="D2" s="25">
        <v>113</v>
      </c>
      <c r="E2" s="25">
        <v>115.4</v>
      </c>
      <c r="F2" s="26">
        <v>71</v>
      </c>
      <c r="G2" s="27">
        <v>0</v>
      </c>
      <c r="H2" s="19">
        <f>+D2*(1+G2)</f>
        <v>113</v>
      </c>
      <c r="I2" s="19">
        <f>+E2*(1-G2)</f>
        <v>115.4</v>
      </c>
      <c r="J2" s="20">
        <f>+I2/H2-1</f>
        <v>2.1238938053097289E-2</v>
      </c>
      <c r="K2" s="19">
        <f>+C2*(1+G2)</f>
        <v>119.55</v>
      </c>
      <c r="L2" s="19">
        <f>+B2*(1-G2)</f>
        <v>105</v>
      </c>
      <c r="M2" s="19">
        <f>+K2/L2-1</f>
        <v>0.13857142857142857</v>
      </c>
      <c r="N2" s="19">
        <f>+J2*365/F2</f>
        <v>0.10918608999127478</v>
      </c>
      <c r="O2" s="21">
        <f>+M2*365/F2</f>
        <v>0.71237424547283701</v>
      </c>
    </row>
    <row r="3" spans="1:15" x14ac:dyDescent="0.25">
      <c r="A3" s="28" t="s">
        <v>33</v>
      </c>
      <c r="B3" s="28">
        <v>94.71</v>
      </c>
      <c r="C3" s="28">
        <v>101.22</v>
      </c>
      <c r="D3" s="28">
        <v>100.71</v>
      </c>
      <c r="E3" s="28">
        <v>101.1</v>
      </c>
      <c r="F3" s="29">
        <v>71</v>
      </c>
      <c r="G3" s="30">
        <v>0</v>
      </c>
      <c r="H3" s="22">
        <f>+D3*(1+G3)</f>
        <v>100.71</v>
      </c>
      <c r="I3" s="22">
        <f>+E3*(1-G3)</f>
        <v>101.1</v>
      </c>
      <c r="J3" s="22">
        <f t="shared" ref="J3" si="0">+I3/H3-1</f>
        <v>3.8725052129877646E-3</v>
      </c>
      <c r="K3" s="22">
        <f>+C3*(1+G3)</f>
        <v>101.22</v>
      </c>
      <c r="L3" s="22">
        <f>+B3*(1-G3)</f>
        <v>94.71</v>
      </c>
      <c r="M3" s="22">
        <f t="shared" ref="M3" si="1">+K3/L3-1</f>
        <v>6.8736141906873716E-2</v>
      </c>
      <c r="N3" s="22">
        <f>+J3*365/F3</f>
        <v>1.9907949334373721E-2</v>
      </c>
      <c r="O3" s="23">
        <f>+M3*365/F3</f>
        <v>0.3533618562818156</v>
      </c>
    </row>
    <row r="4" spans="1:15" x14ac:dyDescent="0.25">
      <c r="A4" s="25" t="s">
        <v>34</v>
      </c>
      <c r="B4" s="25">
        <v>820</v>
      </c>
      <c r="C4" s="25">
        <v>921</v>
      </c>
      <c r="D4" s="25">
        <v>860</v>
      </c>
      <c r="E4" s="25">
        <v>901</v>
      </c>
      <c r="F4" s="26">
        <v>71</v>
      </c>
      <c r="G4" s="27">
        <v>0</v>
      </c>
      <c r="H4" s="19">
        <f>+D4*(1+G4)</f>
        <v>860</v>
      </c>
      <c r="I4" s="19">
        <f>+E4*(1-G4)</f>
        <v>901</v>
      </c>
      <c r="J4" s="19">
        <f t="shared" ref="J4:J5" si="2">+I4/H4-1</f>
        <v>4.7674418604651159E-2</v>
      </c>
      <c r="K4" s="19">
        <f>+C4*(1+G4)</f>
        <v>921</v>
      </c>
      <c r="L4" s="19">
        <f>+B4*(1-G4)</f>
        <v>820</v>
      </c>
      <c r="M4" s="19">
        <f t="shared" ref="M4:M5" si="3">+K4/L4-1</f>
        <v>0.12317073170731718</v>
      </c>
      <c r="N4" s="19">
        <f t="shared" ref="N4:N5" si="4">+J4*365/F4</f>
        <v>0.2450867998689813</v>
      </c>
      <c r="O4" s="21">
        <f t="shared" ref="O4:O5" si="5">+M4*365/F4</f>
        <v>0.63320164891789821</v>
      </c>
    </row>
    <row r="5" spans="1:15" x14ac:dyDescent="0.25">
      <c r="A5" s="28" t="s">
        <v>35</v>
      </c>
      <c r="B5" s="28">
        <v>94.71</v>
      </c>
      <c r="C5" s="28">
        <v>103.8</v>
      </c>
      <c r="D5" s="28">
        <v>100.71</v>
      </c>
      <c r="E5" s="28">
        <v>103.6</v>
      </c>
      <c r="F5" s="29">
        <v>101</v>
      </c>
      <c r="G5" s="30">
        <v>0</v>
      </c>
      <c r="H5" s="22">
        <f>+D5*(1+G5)</f>
        <v>100.71</v>
      </c>
      <c r="I5" s="22">
        <f>+E5*(1-G5)</f>
        <v>103.6</v>
      </c>
      <c r="J5" s="22">
        <f t="shared" si="2"/>
        <v>2.8696256578294221E-2</v>
      </c>
      <c r="K5" s="22">
        <f>+C5*(1+G5)</f>
        <v>103.8</v>
      </c>
      <c r="L5" s="22">
        <f>+B5*(1-G5)</f>
        <v>94.71</v>
      </c>
      <c r="M5" s="22">
        <f t="shared" si="3"/>
        <v>9.5977193538169248E-2</v>
      </c>
      <c r="N5" s="22">
        <f t="shared" si="4"/>
        <v>0.10370429357502367</v>
      </c>
      <c r="O5" s="23">
        <f t="shared" si="5"/>
        <v>0.34684827367754234</v>
      </c>
    </row>
    <row r="6" spans="1:15" x14ac:dyDescent="0.25">
      <c r="A6" s="31" t="s">
        <v>36</v>
      </c>
      <c r="B6" s="31">
        <v>161.5</v>
      </c>
      <c r="C6" s="31">
        <v>168.95</v>
      </c>
      <c r="D6" s="31">
        <v>163.4</v>
      </c>
      <c r="E6" s="31">
        <v>168.1</v>
      </c>
      <c r="F6" s="32">
        <v>71</v>
      </c>
      <c r="G6" s="33">
        <v>0</v>
      </c>
      <c r="H6" s="17">
        <f>+D6*(1+G6)</f>
        <v>163.4</v>
      </c>
      <c r="I6" s="17">
        <f>+E6*(1-G6)</f>
        <v>168.1</v>
      </c>
      <c r="J6" s="17">
        <f t="shared" ref="J6" si="6">+I6/H6-1</f>
        <v>2.8763769889840862E-2</v>
      </c>
      <c r="K6" s="17">
        <f>+C6*(1+G6)</f>
        <v>168.95</v>
      </c>
      <c r="L6" s="17">
        <f>+B6*(1-G6)</f>
        <v>161.5</v>
      </c>
      <c r="M6" s="17">
        <f t="shared" ref="M6" si="7">+K6/L6-1</f>
        <v>4.6130030959752322E-2</v>
      </c>
      <c r="N6" s="17">
        <f t="shared" ref="N6" si="8">+J6*365/F6</f>
        <v>0.14787008464495655</v>
      </c>
      <c r="O6" s="18">
        <f t="shared" ref="O6" si="9">+M6*365/F6</f>
        <v>0.23714734225788167</v>
      </c>
    </row>
    <row r="7" spans="1:15" x14ac:dyDescent="0.25">
      <c r="A7" s="28"/>
      <c r="B7" s="28"/>
      <c r="C7" s="28"/>
      <c r="D7" s="28"/>
      <c r="E7" s="28"/>
      <c r="F7" s="29"/>
      <c r="G7" s="30"/>
      <c r="H7" s="17">
        <f t="shared" ref="H7:H20" si="10">+D7*(1+G7)</f>
        <v>0</v>
      </c>
      <c r="I7" s="17">
        <f t="shared" ref="I7:I20" si="11">+E7*(1-G7)</f>
        <v>0</v>
      </c>
      <c r="J7" s="17" t="e">
        <f t="shared" ref="J7:J20" si="12">+I7/H7-1</f>
        <v>#DIV/0!</v>
      </c>
      <c r="K7" s="17">
        <f t="shared" ref="K7:K20" si="13">+C7*(1+G7)</f>
        <v>0</v>
      </c>
      <c r="L7" s="17">
        <f t="shared" ref="L7:L20" si="14">+B7*(1-G7)</f>
        <v>0</v>
      </c>
      <c r="M7" s="17" t="e">
        <f t="shared" ref="M7:M20" si="15">+K7/L7-1</f>
        <v>#DIV/0!</v>
      </c>
      <c r="N7" s="17" t="e">
        <f t="shared" ref="N7:N20" si="16">+J7*365/F7</f>
        <v>#DIV/0!</v>
      </c>
      <c r="O7" s="18" t="e">
        <f t="shared" ref="O7:O20" si="17">+M7*365/F7</f>
        <v>#DIV/0!</v>
      </c>
    </row>
    <row r="8" spans="1:15" x14ac:dyDescent="0.25">
      <c r="A8" s="31"/>
      <c r="B8" s="31"/>
      <c r="C8" s="31"/>
      <c r="D8" s="31"/>
      <c r="E8" s="31"/>
      <c r="F8" s="32"/>
      <c r="G8" s="33"/>
      <c r="H8" s="17">
        <f t="shared" si="10"/>
        <v>0</v>
      </c>
      <c r="I8" s="17">
        <f t="shared" si="11"/>
        <v>0</v>
      </c>
      <c r="J8" s="17" t="e">
        <f t="shared" si="12"/>
        <v>#DIV/0!</v>
      </c>
      <c r="K8" s="17">
        <f t="shared" si="13"/>
        <v>0</v>
      </c>
      <c r="L8" s="17">
        <f t="shared" si="14"/>
        <v>0</v>
      </c>
      <c r="M8" s="17" t="e">
        <f t="shared" si="15"/>
        <v>#DIV/0!</v>
      </c>
      <c r="N8" s="17" t="e">
        <f t="shared" si="16"/>
        <v>#DIV/0!</v>
      </c>
      <c r="O8" s="18" t="e">
        <f t="shared" si="17"/>
        <v>#DIV/0!</v>
      </c>
    </row>
    <row r="9" spans="1:15" x14ac:dyDescent="0.25">
      <c r="A9" s="28"/>
      <c r="B9" s="28"/>
      <c r="C9" s="28"/>
      <c r="D9" s="28"/>
      <c r="E9" s="28"/>
      <c r="F9" s="29"/>
      <c r="G9" s="30"/>
      <c r="H9" s="17">
        <f t="shared" si="10"/>
        <v>0</v>
      </c>
      <c r="I9" s="17">
        <f t="shared" si="11"/>
        <v>0</v>
      </c>
      <c r="J9" s="17" t="e">
        <f t="shared" si="12"/>
        <v>#DIV/0!</v>
      </c>
      <c r="K9" s="17">
        <f t="shared" si="13"/>
        <v>0</v>
      </c>
      <c r="L9" s="17">
        <f t="shared" si="14"/>
        <v>0</v>
      </c>
      <c r="M9" s="17" t="e">
        <f t="shared" si="15"/>
        <v>#DIV/0!</v>
      </c>
      <c r="N9" s="17" t="e">
        <f t="shared" si="16"/>
        <v>#DIV/0!</v>
      </c>
      <c r="O9" s="18" t="e">
        <f t="shared" si="17"/>
        <v>#DIV/0!</v>
      </c>
    </row>
    <row r="10" spans="1:15" x14ac:dyDescent="0.25">
      <c r="A10" s="31"/>
      <c r="B10" s="31"/>
      <c r="C10" s="31"/>
      <c r="D10" s="31"/>
      <c r="E10" s="31"/>
      <c r="F10" s="32"/>
      <c r="G10" s="33"/>
      <c r="H10" s="17">
        <f t="shared" si="10"/>
        <v>0</v>
      </c>
      <c r="I10" s="17">
        <f t="shared" si="11"/>
        <v>0</v>
      </c>
      <c r="J10" s="17" t="e">
        <f t="shared" si="12"/>
        <v>#DIV/0!</v>
      </c>
      <c r="K10" s="17">
        <f t="shared" si="13"/>
        <v>0</v>
      </c>
      <c r="L10" s="17">
        <f t="shared" si="14"/>
        <v>0</v>
      </c>
      <c r="M10" s="17" t="e">
        <f t="shared" si="15"/>
        <v>#DIV/0!</v>
      </c>
      <c r="N10" s="17" t="e">
        <f t="shared" si="16"/>
        <v>#DIV/0!</v>
      </c>
      <c r="O10" s="18" t="e">
        <f t="shared" si="17"/>
        <v>#DIV/0!</v>
      </c>
    </row>
    <row r="11" spans="1:15" x14ac:dyDescent="0.25">
      <c r="A11" s="28"/>
      <c r="B11" s="28"/>
      <c r="C11" s="28"/>
      <c r="D11" s="28"/>
      <c r="E11" s="28"/>
      <c r="F11" s="29"/>
      <c r="G11" s="30"/>
      <c r="H11" s="17">
        <f t="shared" si="10"/>
        <v>0</v>
      </c>
      <c r="I11" s="17">
        <f t="shared" si="11"/>
        <v>0</v>
      </c>
      <c r="J11" s="17" t="e">
        <f t="shared" si="12"/>
        <v>#DIV/0!</v>
      </c>
      <c r="K11" s="17">
        <f t="shared" si="13"/>
        <v>0</v>
      </c>
      <c r="L11" s="17">
        <f t="shared" si="14"/>
        <v>0</v>
      </c>
      <c r="M11" s="17" t="e">
        <f t="shared" si="15"/>
        <v>#DIV/0!</v>
      </c>
      <c r="N11" s="17" t="e">
        <f t="shared" si="16"/>
        <v>#DIV/0!</v>
      </c>
      <c r="O11" s="18" t="e">
        <f t="shared" si="17"/>
        <v>#DIV/0!</v>
      </c>
    </row>
    <row r="12" spans="1:15" x14ac:dyDescent="0.25">
      <c r="A12" s="31"/>
      <c r="B12" s="31"/>
      <c r="C12" s="31"/>
      <c r="D12" s="31"/>
      <c r="E12" s="31"/>
      <c r="F12" s="32"/>
      <c r="G12" s="33"/>
      <c r="H12" s="17">
        <f t="shared" si="10"/>
        <v>0</v>
      </c>
      <c r="I12" s="17">
        <f t="shared" si="11"/>
        <v>0</v>
      </c>
      <c r="J12" s="17" t="e">
        <f t="shared" si="12"/>
        <v>#DIV/0!</v>
      </c>
      <c r="K12" s="17">
        <f t="shared" si="13"/>
        <v>0</v>
      </c>
      <c r="L12" s="17">
        <f t="shared" si="14"/>
        <v>0</v>
      </c>
      <c r="M12" s="17" t="e">
        <f t="shared" si="15"/>
        <v>#DIV/0!</v>
      </c>
      <c r="N12" s="17" t="e">
        <f t="shared" si="16"/>
        <v>#DIV/0!</v>
      </c>
      <c r="O12" s="18" t="e">
        <f t="shared" si="17"/>
        <v>#DIV/0!</v>
      </c>
    </row>
    <row r="13" spans="1:15" x14ac:dyDescent="0.25">
      <c r="A13" s="28"/>
      <c r="B13" s="28"/>
      <c r="C13" s="28"/>
      <c r="D13" s="28"/>
      <c r="E13" s="28"/>
      <c r="F13" s="29"/>
      <c r="G13" s="30"/>
      <c r="H13" s="17">
        <f t="shared" si="10"/>
        <v>0</v>
      </c>
      <c r="I13" s="17">
        <f t="shared" si="11"/>
        <v>0</v>
      </c>
      <c r="J13" s="17" t="e">
        <f t="shared" si="12"/>
        <v>#DIV/0!</v>
      </c>
      <c r="K13" s="17">
        <f t="shared" si="13"/>
        <v>0</v>
      </c>
      <c r="L13" s="17">
        <f t="shared" si="14"/>
        <v>0</v>
      </c>
      <c r="M13" s="17" t="e">
        <f t="shared" si="15"/>
        <v>#DIV/0!</v>
      </c>
      <c r="N13" s="17" t="e">
        <f t="shared" si="16"/>
        <v>#DIV/0!</v>
      </c>
      <c r="O13" s="18" t="e">
        <f t="shared" si="17"/>
        <v>#DIV/0!</v>
      </c>
    </row>
    <row r="14" spans="1:15" x14ac:dyDescent="0.25">
      <c r="A14" s="31"/>
      <c r="B14" s="31"/>
      <c r="C14" s="31"/>
      <c r="D14" s="31"/>
      <c r="E14" s="31"/>
      <c r="F14" s="32"/>
      <c r="G14" s="33"/>
      <c r="H14" s="17">
        <f t="shared" si="10"/>
        <v>0</v>
      </c>
      <c r="I14" s="17">
        <f t="shared" si="11"/>
        <v>0</v>
      </c>
      <c r="J14" s="17" t="e">
        <f t="shared" si="12"/>
        <v>#DIV/0!</v>
      </c>
      <c r="K14" s="17">
        <f t="shared" si="13"/>
        <v>0</v>
      </c>
      <c r="L14" s="17">
        <f t="shared" si="14"/>
        <v>0</v>
      </c>
      <c r="M14" s="17" t="e">
        <f t="shared" si="15"/>
        <v>#DIV/0!</v>
      </c>
      <c r="N14" s="17" t="e">
        <f t="shared" si="16"/>
        <v>#DIV/0!</v>
      </c>
      <c r="O14" s="18" t="e">
        <f t="shared" si="17"/>
        <v>#DIV/0!</v>
      </c>
    </row>
    <row r="15" spans="1:15" x14ac:dyDescent="0.25">
      <c r="A15" s="28"/>
      <c r="B15" s="28"/>
      <c r="C15" s="28"/>
      <c r="D15" s="28"/>
      <c r="E15" s="28"/>
      <c r="F15" s="29"/>
      <c r="G15" s="30"/>
      <c r="H15" s="17">
        <f t="shared" si="10"/>
        <v>0</v>
      </c>
      <c r="I15" s="17">
        <f t="shared" si="11"/>
        <v>0</v>
      </c>
      <c r="J15" s="17" t="e">
        <f t="shared" si="12"/>
        <v>#DIV/0!</v>
      </c>
      <c r="K15" s="17">
        <f t="shared" si="13"/>
        <v>0</v>
      </c>
      <c r="L15" s="17">
        <f t="shared" si="14"/>
        <v>0</v>
      </c>
      <c r="M15" s="17" t="e">
        <f t="shared" si="15"/>
        <v>#DIV/0!</v>
      </c>
      <c r="N15" s="17" t="e">
        <f t="shared" si="16"/>
        <v>#DIV/0!</v>
      </c>
      <c r="O15" s="18" t="e">
        <f t="shared" si="17"/>
        <v>#DIV/0!</v>
      </c>
    </row>
    <row r="16" spans="1:15" x14ac:dyDescent="0.25">
      <c r="A16" s="31"/>
      <c r="B16" s="31"/>
      <c r="C16" s="31"/>
      <c r="D16" s="31"/>
      <c r="E16" s="31"/>
      <c r="F16" s="32"/>
      <c r="G16" s="33"/>
      <c r="H16" s="17">
        <f t="shared" si="10"/>
        <v>0</v>
      </c>
      <c r="I16" s="17">
        <f t="shared" si="11"/>
        <v>0</v>
      </c>
      <c r="J16" s="17" t="e">
        <f t="shared" si="12"/>
        <v>#DIV/0!</v>
      </c>
      <c r="K16" s="17">
        <f t="shared" si="13"/>
        <v>0</v>
      </c>
      <c r="L16" s="17">
        <f t="shared" si="14"/>
        <v>0</v>
      </c>
      <c r="M16" s="17" t="e">
        <f t="shared" si="15"/>
        <v>#DIV/0!</v>
      </c>
      <c r="N16" s="17" t="e">
        <f t="shared" si="16"/>
        <v>#DIV/0!</v>
      </c>
      <c r="O16" s="18" t="e">
        <f t="shared" si="17"/>
        <v>#DIV/0!</v>
      </c>
    </row>
    <row r="17" spans="1:15" x14ac:dyDescent="0.25">
      <c r="A17" s="28"/>
      <c r="B17" s="28"/>
      <c r="C17" s="28"/>
      <c r="D17" s="28"/>
      <c r="E17" s="28"/>
      <c r="F17" s="29"/>
      <c r="G17" s="30"/>
      <c r="H17" s="17">
        <f t="shared" si="10"/>
        <v>0</v>
      </c>
      <c r="I17" s="17">
        <f t="shared" si="11"/>
        <v>0</v>
      </c>
      <c r="J17" s="17" t="e">
        <f t="shared" si="12"/>
        <v>#DIV/0!</v>
      </c>
      <c r="K17" s="17">
        <f t="shared" si="13"/>
        <v>0</v>
      </c>
      <c r="L17" s="17">
        <f t="shared" si="14"/>
        <v>0</v>
      </c>
      <c r="M17" s="17" t="e">
        <f t="shared" si="15"/>
        <v>#DIV/0!</v>
      </c>
      <c r="N17" s="17" t="e">
        <f t="shared" si="16"/>
        <v>#DIV/0!</v>
      </c>
      <c r="O17" s="18" t="e">
        <f t="shared" si="17"/>
        <v>#DIV/0!</v>
      </c>
    </row>
    <row r="18" spans="1:15" x14ac:dyDescent="0.25">
      <c r="A18" s="31"/>
      <c r="B18" s="31"/>
      <c r="C18" s="31"/>
      <c r="D18" s="31"/>
      <c r="E18" s="31"/>
      <c r="F18" s="32"/>
      <c r="G18" s="33"/>
      <c r="H18" s="17">
        <f t="shared" si="10"/>
        <v>0</v>
      </c>
      <c r="I18" s="17">
        <f t="shared" si="11"/>
        <v>0</v>
      </c>
      <c r="J18" s="17" t="e">
        <f t="shared" si="12"/>
        <v>#DIV/0!</v>
      </c>
      <c r="K18" s="17">
        <f t="shared" si="13"/>
        <v>0</v>
      </c>
      <c r="L18" s="17">
        <f t="shared" si="14"/>
        <v>0</v>
      </c>
      <c r="M18" s="17" t="e">
        <f t="shared" si="15"/>
        <v>#DIV/0!</v>
      </c>
      <c r="N18" s="17" t="e">
        <f t="shared" si="16"/>
        <v>#DIV/0!</v>
      </c>
      <c r="O18" s="18" t="e">
        <f t="shared" si="17"/>
        <v>#DIV/0!</v>
      </c>
    </row>
    <row r="19" spans="1:15" x14ac:dyDescent="0.25">
      <c r="A19" s="28"/>
      <c r="B19" s="28"/>
      <c r="C19" s="28"/>
      <c r="D19" s="28"/>
      <c r="E19" s="28"/>
      <c r="F19" s="29"/>
      <c r="G19" s="30"/>
      <c r="H19" s="17">
        <f t="shared" si="10"/>
        <v>0</v>
      </c>
      <c r="I19" s="17">
        <f t="shared" si="11"/>
        <v>0</v>
      </c>
      <c r="J19" s="17" t="e">
        <f t="shared" si="12"/>
        <v>#DIV/0!</v>
      </c>
      <c r="K19" s="17">
        <f t="shared" si="13"/>
        <v>0</v>
      </c>
      <c r="L19" s="17">
        <f t="shared" si="14"/>
        <v>0</v>
      </c>
      <c r="M19" s="17" t="e">
        <f t="shared" si="15"/>
        <v>#DIV/0!</v>
      </c>
      <c r="N19" s="17" t="e">
        <f t="shared" si="16"/>
        <v>#DIV/0!</v>
      </c>
      <c r="O19" s="18" t="e">
        <f t="shared" si="17"/>
        <v>#DIV/0!</v>
      </c>
    </row>
    <row r="20" spans="1:15" x14ac:dyDescent="0.25">
      <c r="A20" s="31"/>
      <c r="B20" s="31"/>
      <c r="C20" s="31"/>
      <c r="D20" s="31"/>
      <c r="E20" s="31"/>
      <c r="F20" s="32"/>
      <c r="G20" s="33"/>
      <c r="H20" s="17">
        <f t="shared" si="10"/>
        <v>0</v>
      </c>
      <c r="I20" s="17">
        <f t="shared" si="11"/>
        <v>0</v>
      </c>
      <c r="J20" s="17" t="e">
        <f t="shared" si="12"/>
        <v>#DIV/0!</v>
      </c>
      <c r="K20" s="17">
        <f t="shared" si="13"/>
        <v>0</v>
      </c>
      <c r="L20" s="17">
        <f t="shared" si="14"/>
        <v>0</v>
      </c>
      <c r="M20" s="17" t="e">
        <f t="shared" si="15"/>
        <v>#DIV/0!</v>
      </c>
      <c r="N20" s="17" t="e">
        <f t="shared" si="16"/>
        <v>#DIV/0!</v>
      </c>
      <c r="O20" s="18" t="e">
        <f t="shared" si="17"/>
        <v>#DIV/0!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2"/>
  <sheetViews>
    <sheetView workbookViewId="0">
      <selection activeCell="E20" sqref="E20"/>
    </sheetView>
  </sheetViews>
  <sheetFormatPr baseColWidth="10" defaultRowHeight="15" x14ac:dyDescent="0.25"/>
  <cols>
    <col min="2" max="2" width="17.85546875" bestFit="1" customWidth="1"/>
    <col min="3" max="3" width="14.28515625" customWidth="1"/>
    <col min="4" max="4" width="14.7109375" customWidth="1"/>
  </cols>
  <sheetData>
    <row r="2" spans="2:7" x14ac:dyDescent="0.25">
      <c r="B2" s="4" t="s">
        <v>9</v>
      </c>
      <c r="C2" s="8" t="s">
        <v>0</v>
      </c>
      <c r="D2" s="9" t="s">
        <v>6</v>
      </c>
    </row>
    <row r="3" spans="2:7" x14ac:dyDescent="0.25">
      <c r="B3" s="5" t="s">
        <v>7</v>
      </c>
      <c r="C3" s="6">
        <v>110.2</v>
      </c>
      <c r="D3" s="7">
        <v>110.4</v>
      </c>
    </row>
    <row r="4" spans="2:7" x14ac:dyDescent="0.25">
      <c r="B4" s="1" t="s">
        <v>8</v>
      </c>
      <c r="C4" s="2">
        <v>115.3</v>
      </c>
      <c r="D4" s="3">
        <v>119.35</v>
      </c>
    </row>
    <row r="6" spans="2:7" x14ac:dyDescent="0.25">
      <c r="B6" t="s">
        <v>15</v>
      </c>
      <c r="C6" s="15">
        <v>0.01</v>
      </c>
    </row>
    <row r="8" spans="2:7" x14ac:dyDescent="0.25">
      <c r="B8" s="4" t="s">
        <v>1</v>
      </c>
      <c r="C8" s="8"/>
      <c r="D8" s="8" t="s">
        <v>16</v>
      </c>
    </row>
    <row r="9" spans="2:7" x14ac:dyDescent="0.25">
      <c r="B9" s="5" t="s">
        <v>10</v>
      </c>
      <c r="C9" s="6">
        <f>-D3</f>
        <v>-110.4</v>
      </c>
      <c r="D9" s="6">
        <f>+C9*(1+$C$6)</f>
        <v>-111.504</v>
      </c>
    </row>
    <row r="10" spans="2:7" x14ac:dyDescent="0.25">
      <c r="B10" s="1" t="s">
        <v>11</v>
      </c>
      <c r="C10" s="2">
        <f>+C4</f>
        <v>115.3</v>
      </c>
      <c r="D10" s="2">
        <f>+C10*(1-$C$6)</f>
        <v>114.14699999999999</v>
      </c>
      <c r="G10" s="11"/>
    </row>
    <row r="11" spans="2:7" x14ac:dyDescent="0.25">
      <c r="B11" s="5" t="s">
        <v>12</v>
      </c>
      <c r="C11" s="10">
        <f>-C10/C9-1</f>
        <v>4.4384057971014412E-2</v>
      </c>
      <c r="D11" s="10">
        <f>-D10/D9-1</f>
        <v>2.370318553594486E-2</v>
      </c>
      <c r="G11" s="11"/>
    </row>
    <row r="12" spans="2:7" x14ac:dyDescent="0.25">
      <c r="B12" s="1" t="s">
        <v>5</v>
      </c>
      <c r="C12" s="13">
        <v>74</v>
      </c>
      <c r="D12" s="13">
        <v>74</v>
      </c>
      <c r="G12" s="12"/>
    </row>
    <row r="13" spans="2:7" x14ac:dyDescent="0.25">
      <c r="B13" s="5" t="s">
        <v>3</v>
      </c>
      <c r="C13" s="10">
        <f>+C11*365/C12</f>
        <v>0.21892136701919271</v>
      </c>
      <c r="D13" s="10">
        <f>+D11*365/D12</f>
        <v>0.11691436108945774</v>
      </c>
    </row>
    <row r="14" spans="2:7" x14ac:dyDescent="0.25">
      <c r="B14" s="1" t="s">
        <v>4</v>
      </c>
      <c r="C14" s="14">
        <f>+POWER(C11+1,365/C12)-1</f>
        <v>0.23887311794231203</v>
      </c>
      <c r="D14" s="14">
        <f>+POWER(D11+1,365/D12)-1</f>
        <v>0.12249092216405377</v>
      </c>
    </row>
    <row r="16" spans="2:7" x14ac:dyDescent="0.25">
      <c r="B16" s="4" t="s">
        <v>2</v>
      </c>
      <c r="C16" s="8"/>
      <c r="D16" s="8" t="s">
        <v>16</v>
      </c>
    </row>
    <row r="17" spans="2:4" x14ac:dyDescent="0.25">
      <c r="B17" s="5" t="s">
        <v>13</v>
      </c>
      <c r="C17" s="6">
        <f>-D4</f>
        <v>-119.35</v>
      </c>
      <c r="D17" s="6">
        <f>+C17*(1+$C$6)</f>
        <v>-120.54349999999999</v>
      </c>
    </row>
    <row r="18" spans="2:4" x14ac:dyDescent="0.25">
      <c r="B18" s="1" t="s">
        <v>14</v>
      </c>
      <c r="C18" s="2">
        <f>C3</f>
        <v>110.2</v>
      </c>
      <c r="D18" s="2">
        <f>+C18*(1-$C$6)</f>
        <v>109.098</v>
      </c>
    </row>
    <row r="19" spans="2:4" x14ac:dyDescent="0.25">
      <c r="B19" s="5" t="s">
        <v>12</v>
      </c>
      <c r="C19" s="10">
        <f>-C17/C18-1</f>
        <v>8.3030852994555371E-2</v>
      </c>
      <c r="D19" s="10">
        <f>-D17/D18-1</f>
        <v>0.10491026416616256</v>
      </c>
    </row>
    <row r="20" spans="2:4" x14ac:dyDescent="0.25">
      <c r="B20" s="1" t="s">
        <v>5</v>
      </c>
      <c r="C20" s="13">
        <v>74</v>
      </c>
      <c r="D20" s="13">
        <v>74</v>
      </c>
    </row>
    <row r="21" spans="2:4" x14ac:dyDescent="0.25">
      <c r="B21" s="5" t="s">
        <v>3</v>
      </c>
      <c r="C21" s="10">
        <f>+C19*365/C20</f>
        <v>0.40954407220287448</v>
      </c>
      <c r="D21" s="10">
        <f>+D19*365/D20</f>
        <v>0.51746278946823421</v>
      </c>
    </row>
    <row r="22" spans="2:4" x14ac:dyDescent="0.25">
      <c r="B22" s="1" t="s">
        <v>4</v>
      </c>
      <c r="C22" s="14">
        <f>+POWER(C19+1,365/C20)-1</f>
        <v>0.48205236109508887</v>
      </c>
      <c r="D22" s="14">
        <f>+POWER(D19+1,365/D20)-1</f>
        <v>0.63571463545011442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interest_rate_batch_test</vt:lpstr>
      <vt:lpstr>interest_rate_example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Z97A</dc:creator>
  <cp:lastModifiedBy>Z97A</cp:lastModifiedBy>
  <dcterms:created xsi:type="dcterms:W3CDTF">2021-06-11T03:07:44Z</dcterms:created>
  <dcterms:modified xsi:type="dcterms:W3CDTF">2021-06-23T16:49:10Z</dcterms:modified>
</cp:coreProperties>
</file>