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hleos_cpp_edu/Documents/2022 Fall/CS 4210 Machine Learning and its App/Assignment 5/"/>
    </mc:Choice>
  </mc:AlternateContent>
  <xr:revisionPtr revIDLastSave="0" documentId="8_{E1179479-CE1A-4F82-998C-8D4119FC9204}" xr6:coauthVersionLast="47" xr6:coauthVersionMax="47" xr10:uidLastSave="{00000000-0000-0000-0000-000000000000}"/>
  <bookViews>
    <workbookView xWindow="-120" yWindow="-120" windowWidth="38640" windowHeight="21120" xr2:uid="{8C8D6F46-0316-4830-B6C6-3DDA1790C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18" i="1"/>
  <c r="B28" i="1"/>
  <c r="D28" i="1" s="1"/>
  <c r="B27" i="1"/>
  <c r="D27" i="1" s="1"/>
  <c r="B26" i="1"/>
  <c r="D26" i="1" s="1"/>
  <c r="B25" i="1"/>
  <c r="B18" i="1"/>
  <c r="C20" i="1"/>
  <c r="B11" i="1"/>
  <c r="C21" i="1"/>
  <c r="C19" i="1"/>
  <c r="B21" i="1"/>
  <c r="D21" i="1" s="1"/>
  <c r="B20" i="1"/>
  <c r="B19" i="1"/>
  <c r="G6" i="1"/>
  <c r="F6" i="1"/>
  <c r="C6" i="1"/>
  <c r="D6" i="1"/>
  <c r="E6" i="1"/>
  <c r="C11" i="1"/>
  <c r="B6" i="1"/>
  <c r="H5" i="1"/>
  <c r="H4" i="1"/>
  <c r="H3" i="1"/>
  <c r="H2" i="1"/>
  <c r="C13" i="1"/>
  <c r="C12" i="1"/>
  <c r="B13" i="1"/>
  <c r="B12" i="1"/>
  <c r="D25" i="1" l="1"/>
  <c r="F25" i="1"/>
  <c r="D11" i="1"/>
  <c r="D12" i="1"/>
  <c r="D18" i="1"/>
  <c r="F18" i="1" s="1"/>
  <c r="D19" i="1"/>
  <c r="D20" i="1"/>
  <c r="D13" i="1"/>
  <c r="G11" i="1" l="1"/>
  <c r="F11" i="1"/>
</calcChain>
</file>

<file path=xl/sharedStrings.xml><?xml version="1.0" encoding="utf-8"?>
<sst xmlns="http://schemas.openxmlformats.org/spreadsheetml/2006/main" count="41" uniqueCount="31">
  <si>
    <t>Bon Jovi</t>
  </si>
  <si>
    <t>Metallica</t>
  </si>
  <si>
    <t>Scorpions</t>
  </si>
  <si>
    <t>AC/DC</t>
  </si>
  <si>
    <t>Kiss</t>
  </si>
  <si>
    <t>Guns n' Roses</t>
  </si>
  <si>
    <t>Fred</t>
  </si>
  <si>
    <t>Lillian</t>
  </si>
  <si>
    <t>Cathy</t>
  </si>
  <si>
    <t>John</t>
  </si>
  <si>
    <t>?</t>
  </si>
  <si>
    <t>f(Fred, John)</t>
  </si>
  <si>
    <r>
      <t xml:space="preserve">r_i </t>
    </r>
    <r>
      <rPr>
        <sz val="11"/>
        <color theme="1"/>
        <rFont val="Symbol"/>
        <family val="1"/>
        <charset val="2"/>
      </rPr>
      <t xml:space="preserve">· </t>
    </r>
    <r>
      <rPr>
        <sz val="11"/>
        <color theme="1"/>
        <rFont val="Calibri"/>
        <family val="2"/>
      </rPr>
      <t>r_k</t>
    </r>
  </si>
  <si>
    <t>||r_i|| ||r_k||</t>
  </si>
  <si>
    <t>sim(u_k, u_i)</t>
  </si>
  <si>
    <t>f(Lillian, John)</t>
  </si>
  <si>
    <t>f(Cathy, John)</t>
  </si>
  <si>
    <t>avg</t>
  </si>
  <si>
    <t xml:space="preserve">avg </t>
  </si>
  <si>
    <t>User-based</t>
  </si>
  <si>
    <t>Item-based</t>
  </si>
  <si>
    <t>f(Bon Jovi, Kiss)</t>
  </si>
  <si>
    <t>f(Metallica, Kiss)</t>
  </si>
  <si>
    <t>f(Scorpions, Kiss)</t>
  </si>
  <si>
    <t>f(AC/DC, Kiss)</t>
  </si>
  <si>
    <t>prediction GnR</t>
  </si>
  <si>
    <t>prediction Kiss</t>
  </si>
  <si>
    <t>f(Bon Jovi, GnR)</t>
  </si>
  <si>
    <t>f(Metallica, GnR)</t>
  </si>
  <si>
    <t>f(Scorpions, GnR)</t>
  </si>
  <si>
    <t>f(AC/DC, GnR)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</si>
</sst>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4D6D-653B-4262-9918-E0B18D7AA425}">
  <dimension ref="A1:H28"/>
  <sheetViews>
    <sheetView tabSelected="1" workbookViewId="0">
      <selection activeCell="A23" sqref="A23:F28"/>
    </sheetView>
  </sheetViews>
  <sheetFormatPr defaultRowHeight="15" x14ac:dyDescent="0.25"/>
  <cols>
    <col min="1" max="1" width="19" style="2" customWidth="1"/>
    <col min="2" max="2" width="9.42578125" style="2" customWidth="1"/>
    <col min="3" max="3" width="18" style="2" customWidth="1"/>
    <col min="4" max="4" width="13.28515625" style="2" customWidth="1"/>
    <col min="5" max="5" width="11.140625" style="2" customWidth="1"/>
    <col min="6" max="6" width="10.28515625" style="2" customWidth="1"/>
    <col min="7" max="7" width="15.7109375" style="2" customWidth="1"/>
    <col min="8" max="16384" width="9.140625" style="2"/>
  </cols>
  <sheetData>
    <row r="1" spans="1:8" ht="15.7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18</v>
      </c>
    </row>
    <row r="2" spans="1:8" ht="15.75" x14ac:dyDescent="0.25">
      <c r="A2" s="3" t="s">
        <v>6</v>
      </c>
      <c r="B2" s="2">
        <v>1</v>
      </c>
      <c r="C2" s="2">
        <v>3</v>
      </c>
      <c r="D2" s="4">
        <v>1.5</v>
      </c>
      <c r="E2" s="2">
        <v>3</v>
      </c>
      <c r="F2" s="2">
        <v>1</v>
      </c>
      <c r="G2" s="2">
        <v>3</v>
      </c>
      <c r="H2" s="2">
        <f>AVERAGE(B2:E2)</f>
        <v>2.125</v>
      </c>
    </row>
    <row r="3" spans="1:8" ht="15.75" x14ac:dyDescent="0.25">
      <c r="A3" s="3" t="s">
        <v>7</v>
      </c>
      <c r="B3" s="2">
        <v>3</v>
      </c>
      <c r="C3" s="4">
        <v>1.5</v>
      </c>
      <c r="D3" s="2">
        <v>2</v>
      </c>
      <c r="E3" s="2">
        <v>2</v>
      </c>
      <c r="F3" s="2">
        <v>3</v>
      </c>
      <c r="G3" s="2">
        <v>1</v>
      </c>
      <c r="H3" s="2">
        <f>AVERAGE(B3:E3)</f>
        <v>2.125</v>
      </c>
    </row>
    <row r="4" spans="1:8" ht="15.75" x14ac:dyDescent="0.25">
      <c r="A4" s="3" t="s">
        <v>8</v>
      </c>
      <c r="B4" s="2">
        <v>2</v>
      </c>
      <c r="C4" s="2">
        <v>2</v>
      </c>
      <c r="D4" s="2">
        <v>2</v>
      </c>
      <c r="E4" s="2">
        <v>3</v>
      </c>
      <c r="F4" s="4">
        <v>1.5</v>
      </c>
      <c r="G4" s="2">
        <v>2</v>
      </c>
      <c r="H4" s="2">
        <f>AVERAGE(B4:E4)</f>
        <v>2.25</v>
      </c>
    </row>
    <row r="5" spans="1:8" ht="15.75" x14ac:dyDescent="0.25">
      <c r="A5" s="3" t="s">
        <v>9</v>
      </c>
      <c r="B5" s="2">
        <v>3</v>
      </c>
      <c r="C5" s="2">
        <v>2</v>
      </c>
      <c r="D5" s="2">
        <v>2</v>
      </c>
      <c r="E5" s="2">
        <v>2</v>
      </c>
      <c r="F5" s="2" t="s">
        <v>10</v>
      </c>
      <c r="G5" s="2" t="s">
        <v>10</v>
      </c>
      <c r="H5" s="2">
        <f>AVERAGE(B5:E5)</f>
        <v>2.25</v>
      </c>
    </row>
    <row r="6" spans="1:8" ht="15.75" x14ac:dyDescent="0.25">
      <c r="A6" s="3" t="s">
        <v>17</v>
      </c>
      <c r="B6" s="2">
        <f>AVERAGE(B2:B4)</f>
        <v>2</v>
      </c>
      <c r="C6" s="2">
        <f>AVERAGE(C2:C4)</f>
        <v>2.1666666666666665</v>
      </c>
      <c r="D6" s="2">
        <f>AVERAGE(D2:D4)</f>
        <v>1.8333333333333333</v>
      </c>
      <c r="E6" s="2">
        <f>AVERAGE(E2:E4)</f>
        <v>2.6666666666666665</v>
      </c>
      <c r="F6" s="2">
        <f>AVERAGE(F2:F4)</f>
        <v>1.8333333333333333</v>
      </c>
      <c r="G6" s="2">
        <f>AVERAGE(G2:G4)</f>
        <v>2</v>
      </c>
    </row>
    <row r="9" spans="1:8" x14ac:dyDescent="0.25">
      <c r="A9" s="6" t="s">
        <v>19</v>
      </c>
      <c r="B9" s="6"/>
      <c r="C9" s="6"/>
      <c r="D9" s="6"/>
      <c r="E9" s="6"/>
      <c r="F9" s="6"/>
      <c r="G9" s="6"/>
    </row>
    <row r="10" spans="1:8" ht="30" x14ac:dyDescent="0.25">
      <c r="A10" s="7"/>
      <c r="B10" s="7" t="s">
        <v>12</v>
      </c>
      <c r="C10" s="7" t="s">
        <v>13</v>
      </c>
      <c r="D10" s="7" t="s">
        <v>14</v>
      </c>
      <c r="E10" s="7"/>
      <c r="F10" s="7" t="s">
        <v>26</v>
      </c>
      <c r="G10" s="7" t="s">
        <v>25</v>
      </c>
    </row>
    <row r="11" spans="1:8" x14ac:dyDescent="0.25">
      <c r="A11" s="7" t="s">
        <v>11</v>
      </c>
      <c r="B11" s="7">
        <f>B5*B2+C5*C2+D5*D2+E5*E2</f>
        <v>18</v>
      </c>
      <c r="C11" s="7">
        <f>SQRT(B5^2 + C5^2 + D5^2 + E5^2)*SQRT(B2^2 + C2^2 + D2^2 + E2^2)</f>
        <v>21.124630174277605</v>
      </c>
      <c r="D11" s="7">
        <f>B11/C11</f>
        <v>0.85208592299607167</v>
      </c>
      <c r="E11" s="7"/>
      <c r="F11" s="7">
        <f>H5+(D12*(F3-H3)+D13*(F4-H4))/(D12+D13)</f>
        <v>2.330171398751407</v>
      </c>
      <c r="G11" s="7">
        <f>H5+(D12*(G3-H3)+D13*(G4-H4))/(D12+D13)</f>
        <v>1.5529846314415501</v>
      </c>
    </row>
    <row r="12" spans="1:8" x14ac:dyDescent="0.25">
      <c r="A12" s="7" t="s">
        <v>15</v>
      </c>
      <c r="B12" s="7">
        <f>B5*B3+C5*C3+D5*D3+E5*E3</f>
        <v>20</v>
      </c>
      <c r="C12" s="7">
        <f>SQRT(B5^2 + C5^2 + D5^2 + E5^2)*SQRT(B3^2 + C3^2 + D3^2 + E3^2)</f>
        <v>20.1059692628831</v>
      </c>
      <c r="D12" s="7">
        <f t="shared" ref="D12:D13" si="0">B12/C12</f>
        <v>0.99472946260398765</v>
      </c>
      <c r="E12" s="7"/>
      <c r="F12" s="7"/>
      <c r="G12" s="7"/>
    </row>
    <row r="13" spans="1:8" x14ac:dyDescent="0.25">
      <c r="A13" s="7" t="s">
        <v>16</v>
      </c>
      <c r="B13" s="7">
        <f>B5*B4+C5*C4+D5*D4+E5*E4</f>
        <v>20</v>
      </c>
      <c r="C13" s="7">
        <f>SQRT(B5^2 + C5^2 + D5^2 + E5^2)*SQRT(B4^2 + C4^2 + D4^2 + E4^2)</f>
        <v>21</v>
      </c>
      <c r="D13" s="7">
        <f t="shared" si="0"/>
        <v>0.95238095238095233</v>
      </c>
      <c r="E13" s="7"/>
      <c r="F13" s="7"/>
      <c r="G13" s="7"/>
    </row>
    <row r="14" spans="1:8" x14ac:dyDescent="0.25">
      <c r="A14" s="7"/>
      <c r="B14" s="7"/>
      <c r="C14" s="7"/>
      <c r="D14" s="7"/>
      <c r="E14" s="7"/>
      <c r="F14" s="7"/>
      <c r="G14" s="7"/>
    </row>
    <row r="15" spans="1:8" x14ac:dyDescent="0.25">
      <c r="A15" s="5"/>
      <c r="B15" s="5"/>
      <c r="C15" s="5"/>
      <c r="D15" s="5"/>
      <c r="E15" s="5"/>
      <c r="F15" s="5"/>
      <c r="G15" s="5"/>
    </row>
    <row r="16" spans="1:8" x14ac:dyDescent="0.25">
      <c r="A16" s="8" t="s">
        <v>20</v>
      </c>
      <c r="B16" s="8"/>
      <c r="C16" s="8"/>
      <c r="D16" s="8"/>
      <c r="E16" s="8"/>
      <c r="F16" s="8"/>
    </row>
    <row r="17" spans="1:6" ht="30" x14ac:dyDescent="0.25">
      <c r="A17" s="7"/>
      <c r="B17" s="7" t="s">
        <v>12</v>
      </c>
      <c r="C17" s="7" t="s">
        <v>13</v>
      </c>
      <c r="D17" s="7" t="s">
        <v>14</v>
      </c>
      <c r="E17" s="7"/>
      <c r="F17" s="7" t="s">
        <v>26</v>
      </c>
    </row>
    <row r="18" spans="1:6" x14ac:dyDescent="0.25">
      <c r="A18" s="7" t="s">
        <v>21</v>
      </c>
      <c r="B18" s="7">
        <f>B2*F2+B3*F3+B4*F4</f>
        <v>13</v>
      </c>
      <c r="C18" s="7">
        <f>SQRT(B2^2 + B3^2 + B4^2)*SQRT(F2^2 + F3^2 + F4^2)</f>
        <v>13.095800853708795</v>
      </c>
      <c r="D18" s="7">
        <f>B18/C18</f>
        <v>0.99268461281757625</v>
      </c>
      <c r="E18" s="7"/>
      <c r="F18" s="7">
        <f>F6+(D18*(B5-B6)+D20*(D5-D6))/(D18+D20)</f>
        <v>2.428680895487668</v>
      </c>
    </row>
    <row r="19" spans="1:6" x14ac:dyDescent="0.25">
      <c r="A19" s="7" t="s">
        <v>22</v>
      </c>
      <c r="B19" s="7">
        <f>C2*F2+C3*F3+C4*F4</f>
        <v>10.5</v>
      </c>
      <c r="C19" s="7">
        <f>SQRT(C2^2 +C3^2 +C4^2)*SQRT(F2^2 + F3^2 + F4^2)</f>
        <v>13.667936932836644</v>
      </c>
      <c r="D19" s="7">
        <f t="shared" ref="D19:D21" si="1">B19/C19</f>
        <v>0.76822127959737585</v>
      </c>
      <c r="E19" s="7"/>
      <c r="F19" s="7"/>
    </row>
    <row r="20" spans="1:6" x14ac:dyDescent="0.25">
      <c r="A20" s="7" t="s">
        <v>23</v>
      </c>
      <c r="B20" s="7">
        <f>D2*F2+D3*F3+D4*F4</f>
        <v>10.5</v>
      </c>
      <c r="C20" s="7">
        <f>SQRT(D2^2 +D3^2 + D4^2)*SQRT(F2^2 + F3^2 + F4^2)</f>
        <v>11.205467415507485</v>
      </c>
      <c r="D20" s="7">
        <f t="shared" si="1"/>
        <v>0.93704257133163638</v>
      </c>
      <c r="E20" s="7"/>
      <c r="F20" s="7"/>
    </row>
    <row r="21" spans="1:6" x14ac:dyDescent="0.25">
      <c r="A21" s="7" t="s">
        <v>24</v>
      </c>
      <c r="B21" s="7">
        <f>E2*F2+E3*F3+E4*F4</f>
        <v>13.5</v>
      </c>
      <c r="C21" s="7">
        <f>SQRT(E2^2 + E3^2 +E4^2)*SQRT(F2^2 + F3^2 + F4^2)</f>
        <v>16.416455159382004</v>
      </c>
      <c r="D21" s="7">
        <f t="shared" si="1"/>
        <v>0.8223456202287831</v>
      </c>
      <c r="E21" s="7"/>
      <c r="F21" s="7"/>
    </row>
    <row r="23" spans="1:6" x14ac:dyDescent="0.25">
      <c r="A23" s="8" t="s">
        <v>20</v>
      </c>
      <c r="B23" s="8"/>
      <c r="C23" s="8"/>
      <c r="D23" s="8"/>
      <c r="E23" s="8"/>
      <c r="F23" s="8"/>
    </row>
    <row r="24" spans="1:6" ht="30" x14ac:dyDescent="0.25">
      <c r="A24" s="7"/>
      <c r="B24" s="7" t="s">
        <v>12</v>
      </c>
      <c r="C24" s="7" t="s">
        <v>13</v>
      </c>
      <c r="D24" s="7" t="s">
        <v>14</v>
      </c>
      <c r="E24" s="7"/>
      <c r="F24" s="7" t="s">
        <v>25</v>
      </c>
    </row>
    <row r="25" spans="1:6" x14ac:dyDescent="0.25">
      <c r="A25" s="7" t="s">
        <v>27</v>
      </c>
      <c r="B25" s="7">
        <f>B2*G2+B3*G3+B4*G4</f>
        <v>10</v>
      </c>
      <c r="C25" s="7">
        <f>SQRT(B2^2 + B3^2 + B4^2)*SQRT(G2^2 +G3^2 + G4^2)</f>
        <v>14</v>
      </c>
      <c r="D25" s="7">
        <f>B25/C25</f>
        <v>0.7142857142857143</v>
      </c>
      <c r="E25" s="7"/>
      <c r="F25" s="7">
        <f>G6+(D26*(C5-C6)+D28*(E5-E6))/(D26+D28)</f>
        <v>1.5863540338843052</v>
      </c>
    </row>
    <row r="26" spans="1:6" x14ac:dyDescent="0.25">
      <c r="A26" s="7" t="s">
        <v>28</v>
      </c>
      <c r="B26" s="7">
        <f>C2*G2+C3*G3+C4*G4</f>
        <v>14.5</v>
      </c>
      <c r="C26" s="7">
        <f>SQRT(C2^2 + C3^2 +C4^2)*SQRT(G2^2 +G3^2 + G4^2)</f>
        <v>14.611639196202457</v>
      </c>
      <c r="D26" s="7">
        <f t="shared" ref="D26:D28" si="2">B26/C26</f>
        <v>0.99235957070227465</v>
      </c>
      <c r="E26" s="7"/>
      <c r="F26" s="7"/>
    </row>
    <row r="27" spans="1:6" x14ac:dyDescent="0.25">
      <c r="A27" s="7" t="s">
        <v>29</v>
      </c>
      <c r="B27" s="7">
        <f>D2*G2+D3*G3+D4*G4</f>
        <v>10.5</v>
      </c>
      <c r="C27" s="7">
        <f>SQRT(D2^2 +D3^2 + D4^2)*SQRT(G2^2 +G3^2 + G4^2)</f>
        <v>11.979148550710939</v>
      </c>
      <c r="D27" s="7">
        <f t="shared" si="2"/>
        <v>0.87652306468616636</v>
      </c>
      <c r="E27" s="7"/>
      <c r="F27" s="7"/>
    </row>
    <row r="28" spans="1:6" x14ac:dyDescent="0.25">
      <c r="A28" s="7" t="s">
        <v>30</v>
      </c>
      <c r="B28" s="7">
        <f>E2*G2+E3*G3+E4*G4</f>
        <v>17</v>
      </c>
      <c r="C28" s="7">
        <f>SQRT(E2^2 + E3^2 + E4^2)*SQRT(G2^2 +G3^2 + G4^2)</f>
        <v>17.549928774784245</v>
      </c>
      <c r="D28" s="7">
        <f t="shared" si="2"/>
        <v>0.96866489990692251</v>
      </c>
      <c r="E28" s="7"/>
      <c r="F28" s="7"/>
    </row>
  </sheetData>
  <mergeCells count="3">
    <mergeCell ref="A9:G9"/>
    <mergeCell ref="A23:F23"/>
    <mergeCell ref="A16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Leos</dc:creator>
  <cp:lastModifiedBy>Hugo Leos</cp:lastModifiedBy>
  <dcterms:created xsi:type="dcterms:W3CDTF">2022-12-03T02:05:17Z</dcterms:created>
  <dcterms:modified xsi:type="dcterms:W3CDTF">2022-12-03T05:11:55Z</dcterms:modified>
</cp:coreProperties>
</file>